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drawings/drawing1.xml" ContentType="application/vnd.openxmlformats-officedocument.drawing+xml"/>
  <Override PartName="/xl/customProperty24.bin" ContentType="application/vnd.openxmlformats-officedocument.spreadsheetml.customProperty"/>
  <Override PartName="/xl/drawings/drawing2.xml" ContentType="application/vnd.openxmlformats-officedocument.drawing+xml"/>
  <Override PartName="/xl/customProperty25.bin" ContentType="application/vnd.openxmlformats-officedocument.spreadsheetml.customProperty"/>
  <Override PartName="/xl/drawings/drawing3.xml" ContentType="application/vnd.openxmlformats-officedocument.drawing+xml"/>
  <Override PartName="/xl/customProperty26.bin" ContentType="application/vnd.openxmlformats-officedocument.spreadsheetml.customProperty"/>
  <Override PartName="/xl/drawings/drawing4.xml" ContentType="application/vnd.openxmlformats-officedocument.drawing+xml"/>
  <Override PartName="/xl/customProperty27.bin" ContentType="application/vnd.openxmlformats-officedocument.spreadsheetml.customProperty"/>
  <Override PartName="/xl/drawings/drawing5.xml" ContentType="application/vnd.openxmlformats-officedocument.drawing+xml"/>
  <Override PartName="/xl/customProperty28.bin" ContentType="application/vnd.openxmlformats-officedocument.spreadsheetml.customProperty"/>
  <Override PartName="/xl/drawings/drawing6.xml" ContentType="application/vnd.openxmlformats-officedocument.drawing+xml"/>
  <Override PartName="/xl/customProperty29.bin" ContentType="application/vnd.openxmlformats-officedocument.spreadsheetml.customProperty"/>
  <Override PartName="/xl/customProperty30.bin" ContentType="application/vnd.openxmlformats-officedocument.spreadsheetml.customProperty"/>
  <Override PartName="/xl/drawings/drawing7.xml" ContentType="application/vnd.openxmlformats-officedocument.drawing+xml"/>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drawings/drawing8.xml" ContentType="application/vnd.openxmlformats-officedocument.drawing+xml"/>
  <Override PartName="/xl/customProperty37.bin" ContentType="application/vnd.openxmlformats-officedocument.spreadsheetml.customProperty"/>
  <Override PartName="/xl/drawings/drawing9.xml" ContentType="application/vnd.openxmlformats-officedocument.drawing+xml"/>
  <Override PartName="/xl/customProperty38.bin" ContentType="application/vnd.openxmlformats-officedocument.spreadsheetml.customProperty"/>
  <Override PartName="/xl/drawings/drawing10.xml" ContentType="application/vnd.openxmlformats-officedocument.drawing+xml"/>
  <Override PartName="/xl/customProperty39.bin" ContentType="application/vnd.openxmlformats-officedocument.spreadsheetml.customProperty"/>
  <Override PartName="/xl/customProperty40.bin" ContentType="application/vnd.openxmlformats-officedocument.spreadsheetml.customProperty"/>
  <Override PartName="/xl/drawings/drawing11.xml" ContentType="application/vnd.openxmlformats-officedocument.drawing+xml"/>
  <Override PartName="/xl/customProperty41.bin" ContentType="application/vnd.openxmlformats-officedocument.spreadsheetml.customProperty"/>
  <Override PartName="/xl/customProperty42.bin" ContentType="application/vnd.openxmlformats-officedocument.spreadsheetml.customProperty"/>
  <Override PartName="/xl/drawings/drawing12.xml" ContentType="application/vnd.openxmlformats-officedocument.drawing+xml"/>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bp365.sharepoint.com/sites/IRresultscycle-IRonly/Shared Documents/IR only/2Q26/Presenters Briefing Book/FINAL MATERIALS/bp.com/"/>
    </mc:Choice>
  </mc:AlternateContent>
  <xr:revisionPtr revIDLastSave="3" documentId="8_{A6AE053C-E675-43EE-8709-805333393B8D}" xr6:coauthVersionLast="47" xr6:coauthVersionMax="47" xr10:uidLastSave="{157144A0-6498-4887-AA50-7E7FA8FAECF4}"/>
  <bookViews>
    <workbookView xWindow="57522" yWindow="0" windowWidth="25956" windowHeight="20958" tabRatio="887" activeTab="1" xr2:uid="{00000000-000D-0000-FFFF-FFFF00000000}"/>
  </bookViews>
  <sheets>
    <sheet name="Data input" sheetId="265" r:id="rId1"/>
    <sheet name="Contents" sheetId="247" r:id="rId2"/>
    <sheet name="Basis of Prep" sheetId="253" r:id="rId3"/>
    <sheet name="Summary" sheetId="272" r:id="rId4"/>
    <sheet name="Group income statement" sheetId="223" r:id="rId5"/>
    <sheet name="SOCI" sheetId="248" r:id="rId6"/>
    <sheet name="Summarized reported results" sheetId="224" r:id="rId7"/>
    <sheet name="Replacement cost profit" sheetId="225" r:id="rId8"/>
    <sheet name="Underlying RC profit" sheetId="245" r:id="rId9"/>
    <sheet name="Adjusting items by segment" sheetId="266" r:id="rId10"/>
    <sheet name="Adjusting items by region" sheetId="267" r:id="rId11"/>
    <sheet name="Sales and other oper revenues" sheetId="228" r:id="rId12"/>
    <sheet name="DD&amp;A" sheetId="258" r:id="rId13"/>
    <sheet name="Group cash flow statement" sheetId="234" r:id="rId14"/>
    <sheet name="Group balance sheet" sheetId="229" r:id="rId15"/>
    <sheet name="Group SOCIE " sheetId="300" r:id="rId16"/>
    <sheet name="Gulf of America oil spill" sheetId="264" r:id="rId17"/>
    <sheet name="Working capital reconciliation" sheetId="287" r:id="rId18"/>
    <sheet name="Capital exp cash basis" sheetId="233" r:id="rId19"/>
    <sheet name="Net debt &amp; net debt incl leases" sheetId="261" r:id="rId20"/>
    <sheet name="Debt ratios" sheetId="235" r:id="rId21"/>
    <sheet name="Shares in issue" sheetId="298" r:id="rId22"/>
    <sheet name="Dividends paid" sheetId="240" r:id="rId23"/>
    <sheet name="Invntry holding gains &amp; losses" sheetId="241" r:id="rId24"/>
    <sheet name="Realizations " sheetId="239" r:id="rId25"/>
    <sheet name="Gas &amp; Low Carbon Energy" sheetId="268" r:id="rId26"/>
    <sheet name="Oil Production &amp; Operations" sheetId="269" r:id="rId27"/>
    <sheet name="Customers &amp; Products" sheetId="270" r:id="rId28"/>
    <sheet name="Rosneft" sheetId="249" r:id="rId29"/>
    <sheet name="Other businesses &amp; corp" sheetId="238" r:id="rId30"/>
    <sheet name="oil &amp; gas group metrics" sheetId="271" r:id="rId31"/>
    <sheet name="Glossary" sheetId="255" r:id="rId32"/>
    <sheet name="Footnotes" sheetId="286" r:id="rId33"/>
    <sheet name="Annual data ---&gt;" sheetId="288" r:id="rId34"/>
    <sheet name="PP&amp;E" sheetId="275" r:id="rId35"/>
    <sheet name="Oil and gas e&amp;p activites" sheetId="282" r:id="rId36"/>
    <sheet name="Movements in reserves" sheetId="289" r:id="rId37"/>
    <sheet name="DCF" sheetId="301" r:id="rId38"/>
    <sheet name="Production by country" sheetId="302" r:id="rId39"/>
    <sheet name="E&amp;D Wells" sheetId="303" r:id="rId40"/>
    <sheet name="Operating capital employed" sheetId="304" r:id="rId41"/>
    <sheet name="Exploration interests" sheetId="305" r:id="rId42"/>
    <sheet name="C&amp;P refinery capacities" sheetId="306" r:id="rId43"/>
    <sheet name="C&amp;P annual refinery data" sheetId="307" r:id="rId44"/>
    <sheet name="Additional annual C&amp;P data" sheetId="308" r:id="rId45"/>
    <sheet name="LNG projects" sheetId="279" state="hidden" r:id="rId46"/>
    <sheet name="BExRepositorySheet" sheetId="252" state="veryHidden" r:id="rId47"/>
  </sheets>
  <definedNames>
    <definedName name="_xlnm._FilterDatabase" localSheetId="32" hidden="1">Footnotes!$A$1:$C$76</definedName>
    <definedName name="_MO2">#REF!</definedName>
    <definedName name="adjitemsbyregion">'Adjusting items by region'!$A$1</definedName>
    <definedName name="Adjitemsbysegment">'Adjusting items by segment'!$A$1</definedName>
    <definedName name="bp_s_net_production_by_country">#REF!</definedName>
    <definedName name="CandP">'Customers &amp; Products'!$A$1</definedName>
    <definedName name="Condensed_group_statement_of_comprehensive_income">SOCI!$B$5</definedName>
    <definedName name="Exploration_and_development_wells">#REF!</definedName>
    <definedName name="explorationanddevelopmentwells" localSheetId="37">DCF!$A$1</definedName>
    <definedName name="explorationanddevelopmentwells" localSheetId="36">'Movements in reserves'!$A$1</definedName>
    <definedName name="explorationanddevelopmentwells" localSheetId="35">'Oil and gas e&amp;p activites'!$A$1</definedName>
    <definedName name="explorationanddevelopmentwells">#REF!</definedName>
    <definedName name="explorationinterests">#REF!</definedName>
    <definedName name="FinancialSummary">Summary!$1:$1048576</definedName>
    <definedName name="FinSumm">Summary!$A$1</definedName>
    <definedName name="FX1Q">#REF!:#REF!</definedName>
    <definedName name="GLCE">'Gas &amp; Low Carbon Energy'!$A$1</definedName>
    <definedName name="LNG">'LNG projects'!$A$1</definedName>
    <definedName name="LNGprojects">'LNG projects'!$A$1</definedName>
    <definedName name="MO0">#REF!</definedName>
    <definedName name="Net_debt_and_net_debt_including_leases">'Net debt &amp; net debt incl leases'!$B$5</definedName>
    <definedName name="OG">'Oil and gas e&amp;p activites'!$A$2</definedName>
    <definedName name="opcapemployed">#REF!</definedName>
    <definedName name="OPO">'Oil Production &amp; Operations'!$A$1</definedName>
    <definedName name="PPE">'PP&amp;E'!$A$1</definedName>
    <definedName name="_xlnm.Print_Area" localSheetId="44">'Additional annual C&amp;P data'!$A$1:$M$55</definedName>
    <definedName name="_xlnm.Print_Area" localSheetId="10">'Adjusting items by region'!$A$1:$AD$33</definedName>
    <definedName name="_xlnm.Print_Area" localSheetId="9">'Adjusting items by segment'!$A$1:$AD$56</definedName>
    <definedName name="_xlnm.Print_Area" localSheetId="2">'Basis of Prep'!$A$1:$F$9</definedName>
    <definedName name="_xlnm.Print_Area" localSheetId="42">'C&amp;P refinery capacities'!$A$1:$X$168</definedName>
    <definedName name="_xlnm.Print_Area" localSheetId="18">'Capital exp cash basis'!$A$1:$AD$41</definedName>
    <definedName name="_xlnm.Print_Area" localSheetId="1">Contents!$A$1:$P$51</definedName>
    <definedName name="_xlnm.Print_Area" localSheetId="27">'Customers &amp; Products'!$A$1:$AE$111</definedName>
    <definedName name="_xlnm.Print_Area" localSheetId="37">DCF!$A$1:$S$255</definedName>
    <definedName name="_xlnm.Print_Area" localSheetId="12">'DD&amp;A'!$A$1:$AD$28</definedName>
    <definedName name="_xlnm.Print_Area" localSheetId="20">'Debt ratios'!$A$1:$Y$20</definedName>
    <definedName name="_xlnm.Print_Area" localSheetId="22">'Dividends paid'!$A$1:$AD$15</definedName>
    <definedName name="_xlnm.Print_Area" localSheetId="41">'Exploration interests'!$A$1:$Z$40</definedName>
    <definedName name="_xlnm.Print_Area" localSheetId="32">Footnotes!$A$1:$C$72</definedName>
    <definedName name="_xlnm.Print_Area" localSheetId="25">'Gas &amp; Low Carbon Energy'!$A$1:$AE$94</definedName>
    <definedName name="_xlnm.Print_Area" localSheetId="31">Glossary!$A$1:$P$108</definedName>
    <definedName name="_xlnm.Print_Area" localSheetId="14">'Group balance sheet'!$A$1:$Y$63</definedName>
    <definedName name="_xlnm.Print_Area" localSheetId="13">'Group cash flow statement'!$A$1:$AE$53</definedName>
    <definedName name="_xlnm.Print_Area" localSheetId="4">'Group income statement'!$A$1:$AD$45</definedName>
    <definedName name="_xlnm.Print_Area" localSheetId="16">'Gulf of America oil spill'!$A$1:$AD$18</definedName>
    <definedName name="_xlnm.Print_Area" localSheetId="23">'Invntry holding gains &amp; losses'!$A$1:$AD$15</definedName>
    <definedName name="_xlnm.Print_Area" localSheetId="45">'LNG projects'!$A$1:$L$61</definedName>
    <definedName name="_xlnm.Print_Area" localSheetId="36">'Movements in reserves'!$A$1:$R$1452</definedName>
    <definedName name="_xlnm.Print_Area" localSheetId="19">'Net debt &amp; net debt incl leases'!$A$1:$Y$17</definedName>
    <definedName name="_xlnm.Print_Area" localSheetId="30">'oil &amp; gas group metrics'!$A$1:$AD$36</definedName>
    <definedName name="_xlnm.Print_Area" localSheetId="35">'Oil and gas e&amp;p activites'!$A$1:$R$293</definedName>
    <definedName name="_xlnm.Print_Area" localSheetId="26">'Oil Production &amp; Operations'!$A$1:$AE$67</definedName>
    <definedName name="_xlnm.Print_Area" localSheetId="40">'Operating capital employed'!$A$1:$V$46</definedName>
    <definedName name="_xlnm.Print_Area" localSheetId="29">'Other businesses &amp; corp'!$A$1:$AD$27</definedName>
    <definedName name="_xlnm.Print_Area" localSheetId="34">'PP&amp;E'!$A$1:$K$55</definedName>
    <definedName name="_xlnm.Print_Area" localSheetId="38">'Production by country'!$A$1:$Y$139</definedName>
    <definedName name="_xlnm.Print_Area" localSheetId="24">'Realizations '!$B$1:$AD$48</definedName>
    <definedName name="_xlnm.Print_Area" localSheetId="7">'Replacement cost profit'!$A$1:$AD$33</definedName>
    <definedName name="_xlnm.Print_Area" localSheetId="28">Rosneft!$A$1:$P$21</definedName>
    <definedName name="_xlnm.Print_Area" localSheetId="11">'Sales and other oper revenues'!$A$2:$AD$45</definedName>
    <definedName name="_xlnm.Print_Area" localSheetId="5">SOCI!$A$1:$AD$35</definedName>
    <definedName name="_xlnm.Print_Area" localSheetId="6">'Summarized reported results'!$A$1:$AE$69</definedName>
    <definedName name="_xlnm.Print_Area" localSheetId="3">Summary!$A$1:$AD$42</definedName>
    <definedName name="_xlnm.Print_Area" localSheetId="8">'Underlying RC profit'!$A$1:$AE$43</definedName>
    <definedName name="QQ">#REF!</definedName>
    <definedName name="reservesmove" localSheetId="36">'Movements in reserves'!$A$2</definedName>
    <definedName name="reservesmove">#REF!</definedName>
    <definedName name="SAPBEXhrIndnt">1</definedName>
    <definedName name="SAPBEXrevision">1</definedName>
    <definedName name="SAPBEXsysID">"DP2"</definedName>
    <definedName name="SAPBEXwbID">"2PQ3FIKNNFNPZ70XJ0L661080"</definedName>
    <definedName name="SOCI">SOCI!$B$4</definedName>
    <definedName name="Standardized_measure_of_discounted_future_net_cash_flows_and_changes_therein_relating_to_proved_oil_and_gas_reserves">#REF!</definedName>
    <definedName name="Summary">Footnotes!$A$2:$C$3</definedName>
    <definedName name="upstream">'oil &amp; gas group metrics'!$A$1</definedName>
    <definedName name="Year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266" l="1"/>
  <c r="D10" i="266"/>
  <c r="AD29" i="267" l="1"/>
  <c r="AD49" i="266"/>
  <c r="AD33" i="272"/>
  <c r="AD35" i="272"/>
  <c r="D11" i="271"/>
  <c r="D14" i="233"/>
  <c r="D21" i="233"/>
  <c r="D11" i="233"/>
  <c r="D48" i="266"/>
  <c r="D27" i="266"/>
  <c r="E54" i="270"/>
  <c r="E65" i="270"/>
  <c r="C1" i="289"/>
  <c r="C1" i="282"/>
  <c r="Q333" i="282"/>
  <c r="Q332" i="282"/>
  <c r="Q331" i="282"/>
  <c r="Q330" i="282"/>
  <c r="Q320" i="282"/>
  <c r="D15" i="298"/>
  <c r="B1" i="300"/>
  <c r="AD22" i="272"/>
  <c r="D12" i="271"/>
  <c r="D14" i="271"/>
  <c r="D10" i="271"/>
  <c r="D22" i="271"/>
  <c r="D21" i="271"/>
  <c r="D20" i="271"/>
  <c r="D9" i="271"/>
  <c r="D9" i="261"/>
  <c r="D37" i="233"/>
  <c r="D11" i="266"/>
  <c r="D22" i="233"/>
  <c r="E44" i="268"/>
  <c r="E45" i="268"/>
  <c r="E47" i="268"/>
  <c r="E98" i="270"/>
  <c r="E100" i="270"/>
  <c r="E46" i="270"/>
  <c r="E45" i="270"/>
  <c r="E47" i="270"/>
  <c r="E30" i="270"/>
  <c r="E25" i="270"/>
  <c r="E12" i="270"/>
  <c r="E11" i="270"/>
  <c r="E9" i="270"/>
  <c r="E28" i="268"/>
  <c r="E26" i="268"/>
  <c r="E42" i="268"/>
  <c r="E24" i="268"/>
  <c r="E22" i="268"/>
  <c r="E12" i="268"/>
  <c r="E11" i="268"/>
  <c r="E9" i="268"/>
  <c r="E46" i="268"/>
  <c r="D46" i="239"/>
  <c r="D40" i="239"/>
  <c r="D25" i="239"/>
  <c r="D14" i="239"/>
  <c r="D12" i="267"/>
  <c r="D20" i="267"/>
  <c r="D18" i="267"/>
  <c r="D10" i="267"/>
  <c r="D21" i="225"/>
  <c r="D13" i="225"/>
  <c r="D11" i="225"/>
  <c r="D19" i="225"/>
  <c r="E13" i="224"/>
  <c r="E11" i="224"/>
  <c r="AA32" i="272"/>
  <c r="D13" i="298"/>
  <c r="D11" i="298"/>
  <c r="D9" i="298"/>
  <c r="B1" i="298"/>
  <c r="E65" i="269"/>
  <c r="E64" i="269"/>
  <c r="E61" i="269"/>
  <c r="E56" i="269"/>
  <c r="E50" i="269"/>
  <c r="E41" i="234"/>
  <c r="E40" i="234"/>
  <c r="E8" i="249"/>
  <c r="D26" i="248"/>
  <c r="D26" i="239"/>
  <c r="D52" i="266"/>
  <c r="D50" i="266"/>
  <c r="D49" i="266"/>
  <c r="D46" i="266"/>
  <c r="D43" i="266"/>
  <c r="D41" i="266"/>
  <c r="D39" i="266"/>
  <c r="D34" i="266"/>
  <c r="D31" i="266"/>
  <c r="D23" i="266"/>
  <c r="D20" i="266"/>
  <c r="D18" i="266"/>
  <c r="D15" i="266"/>
  <c r="AE59" i="270"/>
  <c r="E50" i="270"/>
  <c r="E48" i="270"/>
  <c r="B1" i="255"/>
  <c r="B1" i="271"/>
  <c r="B1" i="238"/>
  <c r="B1" i="249"/>
  <c r="B1" i="270"/>
  <c r="B1" i="269"/>
  <c r="B1" i="268"/>
  <c r="B1" i="239"/>
  <c r="B1" i="241"/>
  <c r="B1" i="240"/>
  <c r="B1" i="235"/>
  <c r="B1" i="261"/>
  <c r="B1" i="233"/>
  <c r="B1" i="287"/>
  <c r="B1" i="264"/>
  <c r="B1" i="229"/>
  <c r="B1" i="234"/>
  <c r="B1" i="258"/>
  <c r="B2" i="228"/>
  <c r="B1" i="267"/>
  <c r="B1" i="266"/>
  <c r="B1" i="245"/>
  <c r="B1" i="225"/>
  <c r="B1" i="224"/>
  <c r="B1" i="248"/>
  <c r="B1" i="223"/>
  <c r="D34" i="228"/>
  <c r="E83" i="268"/>
  <c r="D13" i="239"/>
  <c r="D15" i="248"/>
  <c r="D9" i="287"/>
  <c r="AC33" i="272"/>
  <c r="D12" i="287"/>
  <c r="D14" i="248"/>
  <c r="A1" i="253"/>
  <c r="AE109" i="270"/>
  <c r="AC36" i="272"/>
  <c r="D9" i="235"/>
  <c r="AB36" i="272"/>
  <c r="D35" i="228"/>
  <c r="AA36" i="272"/>
  <c r="AB33" i="272"/>
  <c r="E76" i="268"/>
  <c r="D31" i="239"/>
  <c r="D9" i="239"/>
  <c r="D18" i="235"/>
  <c r="D14" i="235"/>
  <c r="D10" i="235"/>
  <c r="D10" i="261"/>
  <c r="E52" i="234"/>
  <c r="D37" i="228"/>
  <c r="D19" i="266"/>
  <c r="AE68" i="224"/>
  <c r="AD29" i="225"/>
  <c r="AD30" i="225"/>
  <c r="J58" i="279"/>
  <c r="P109" i="270"/>
  <c r="K109" i="270"/>
  <c r="AA35" i="270"/>
  <c r="AC38" i="268"/>
  <c r="AC38" i="269"/>
  <c r="AC25" i="224"/>
  <c r="AC29" i="224" s="1"/>
  <c r="AC31" i="272"/>
  <c r="AD32" i="272"/>
  <c r="AD31" i="272" s="1"/>
  <c r="AD33" i="270"/>
  <c r="AD39" i="268"/>
  <c r="AD19" i="224"/>
  <c r="AA36" i="270"/>
  <c r="V70" i="300"/>
  <c r="AA38" i="269"/>
  <c r="AA31" i="272"/>
  <c r="AA58" i="224"/>
  <c r="AA60" i="224" s="1"/>
  <c r="AA62" i="224" s="1"/>
  <c r="AA64" i="224" s="1"/>
  <c r="AD13" i="287"/>
  <c r="AE58" i="224"/>
  <c r="W63" i="300"/>
  <c r="W67" i="300"/>
  <c r="W69" i="300"/>
  <c r="W66" i="300"/>
  <c r="AB35" i="270"/>
  <c r="AB34" i="270"/>
  <c r="AB36" i="270"/>
  <c r="AE36" i="270"/>
  <c r="AC58" i="224"/>
  <c r="AC60" i="224" s="1"/>
  <c r="AC62" i="224" s="1"/>
  <c r="AC64" i="224" s="1"/>
  <c r="AD38" i="268"/>
  <c r="AA33" i="270"/>
  <c r="V63" i="300"/>
  <c r="AC19" i="224"/>
  <c r="AB26" i="225"/>
  <c r="AE39" i="268"/>
  <c r="AC39" i="269"/>
  <c r="AA19" i="224"/>
  <c r="AA21" i="224" s="1"/>
  <c r="AE60" i="224" l="1"/>
  <c r="AE69" i="224"/>
  <c r="W62" i="300"/>
  <c r="W64" i="300"/>
  <c r="AB33" i="270"/>
  <c r="V64" i="300"/>
  <c r="AA40" i="269"/>
  <c r="AD26" i="225"/>
  <c r="W70" i="300"/>
  <c r="W71" i="300"/>
  <c r="W60" i="300"/>
  <c r="AD39" i="269"/>
  <c r="AA40" i="268"/>
  <c r="AC40" i="268"/>
  <c r="AB58" i="224"/>
  <c r="AB38" i="269"/>
  <c r="AE35" i="270"/>
  <c r="AC40" i="269"/>
  <c r="W68" i="300"/>
  <c r="AE33" i="270"/>
  <c r="AE38" i="268"/>
  <c r="W61" i="300"/>
  <c r="W65" i="300"/>
  <c r="AB32" i="272"/>
  <c r="AE39" i="269"/>
  <c r="AC35" i="270"/>
  <c r="AB60" i="224"/>
  <c r="AB62" i="224" s="1"/>
  <c r="AB64" i="224" s="1"/>
  <c r="AB69" i="224"/>
  <c r="AA39" i="268"/>
  <c r="AD40" i="269"/>
  <c r="AA26" i="225"/>
  <c r="AA13" i="287"/>
  <c r="AD34" i="270"/>
  <c r="AC36" i="270"/>
  <c r="AC34" i="270"/>
  <c r="AC21" i="224"/>
  <c r="AC26" i="225"/>
  <c r="AA39" i="269"/>
  <c r="AB39" i="269"/>
  <c r="AB40" i="268"/>
  <c r="V66" i="300"/>
  <c r="AC33" i="270"/>
  <c r="AC39" i="245"/>
  <c r="AC39" i="268"/>
  <c r="AA34" i="270"/>
  <c r="AB39" i="268"/>
  <c r="V69" i="300"/>
  <c r="AD25" i="224"/>
  <c r="AD29" i="224" s="1"/>
  <c r="AB19" i="224"/>
  <c r="AB41" i="224" s="1"/>
  <c r="V62" i="300"/>
  <c r="AA39" i="245"/>
  <c r="AD35" i="270"/>
  <c r="AB25" i="224"/>
  <c r="AB29" i="224" s="1"/>
  <c r="V67" i="300"/>
  <c r="AC41" i="224"/>
  <c r="AE19" i="224"/>
  <c r="AE41" i="224" s="1"/>
  <c r="Z13" i="287"/>
  <c r="V65" i="300"/>
  <c r="AB13" i="287"/>
  <c r="Z26" i="225"/>
  <c r="AB31" i="272"/>
  <c r="AD58" i="224"/>
  <c r="AD60" i="224" s="1"/>
  <c r="AD62" i="224" s="1"/>
  <c r="AD64" i="224" s="1"/>
  <c r="AA25" i="224"/>
  <c r="AA29" i="224" s="1"/>
  <c r="AE25" i="224"/>
  <c r="AE29" i="224" s="1"/>
  <c r="AA41" i="224"/>
  <c r="AE39" i="245"/>
  <c r="V60" i="300"/>
  <c r="AD40" i="268"/>
  <c r="AB40" i="269"/>
  <c r="AE40" i="268"/>
  <c r="AE62" i="224"/>
  <c r="AE64" i="224" s="1"/>
  <c r="V68" i="300"/>
  <c r="V61" i="300"/>
  <c r="AD38" i="269"/>
  <c r="AC32" i="272"/>
  <c r="AB38" i="268"/>
  <c r="AE34" i="270"/>
  <c r="AE40" i="269"/>
  <c r="AA38" i="268"/>
  <c r="AB39" i="245"/>
  <c r="AC69" i="224"/>
  <c r="AA69" i="224"/>
  <c r="AE38" i="269"/>
  <c r="V71" i="300"/>
  <c r="AD39" i="245"/>
  <c r="AD36" i="270"/>
  <c r="AC13" i="287"/>
  <c r="Z32" i="272"/>
  <c r="Z31" i="272" s="1"/>
  <c r="AD21" i="224"/>
  <c r="AD41" i="224"/>
  <c r="AE21" i="224" l="1"/>
  <c r="V72" i="300"/>
  <c r="AB21" i="224"/>
  <c r="W72" i="300"/>
  <c r="AD69" i="224"/>
</calcChain>
</file>

<file path=xl/sharedStrings.xml><?xml version="1.0" encoding="utf-8"?>
<sst xmlns="http://schemas.openxmlformats.org/spreadsheetml/2006/main" count="7125" uniqueCount="1226">
  <si>
    <t>Select quarter</t>
  </si>
  <si>
    <t>Q1</t>
  </si>
  <si>
    <t>Q2</t>
  </si>
  <si>
    <t>Q3</t>
  </si>
  <si>
    <t>Q4</t>
  </si>
  <si>
    <t>Financial and Operating Information 2022-2026</t>
  </si>
  <si>
    <t>Contents</t>
  </si>
  <si>
    <t>Basis of preparation</t>
  </si>
  <si>
    <t>Group information</t>
  </si>
  <si>
    <t>Summary</t>
  </si>
  <si>
    <t>Group income statement</t>
  </si>
  <si>
    <t>Statement of comprehensive income</t>
  </si>
  <si>
    <t>Summarized reported results</t>
  </si>
  <si>
    <t>Replacement cost (RC) profit</t>
  </si>
  <si>
    <t>Underlying RC profit</t>
  </si>
  <si>
    <t>Adjusting items by segment</t>
  </si>
  <si>
    <t>Adjusting items by geographical area</t>
  </si>
  <si>
    <t>Sales and other operating revenues</t>
  </si>
  <si>
    <t>Depreciation, depletion and amortization</t>
  </si>
  <si>
    <t>Property, plant and equipment</t>
  </si>
  <si>
    <t>Operating capital employed</t>
  </si>
  <si>
    <t>Group cash flow statement</t>
  </si>
  <si>
    <t>Group balance sheet</t>
  </si>
  <si>
    <t>Group SOCIE</t>
  </si>
  <si>
    <t>Gulf of America oil spill</t>
  </si>
  <si>
    <t>Working Capital reconciliation</t>
  </si>
  <si>
    <t>Capital expenditure on a cash basis</t>
  </si>
  <si>
    <t xml:space="preserve">Net debt and net debt including leases </t>
  </si>
  <si>
    <t>Debt ratios</t>
  </si>
  <si>
    <t>Shares in issue</t>
  </si>
  <si>
    <t>Dividends paid</t>
  </si>
  <si>
    <t>Inventory holding gains &amp; losses</t>
  </si>
  <si>
    <t>Realizations</t>
  </si>
  <si>
    <t>Segment information</t>
  </si>
  <si>
    <t>gas &amp; low carbon energy</t>
  </si>
  <si>
    <t>oil production &amp; operations</t>
  </si>
  <si>
    <t>customers &amp; products</t>
  </si>
  <si>
    <t>Rosneft</t>
  </si>
  <si>
    <t>other businesses &amp; corporate</t>
  </si>
  <si>
    <t>Group hydrocarbon data</t>
  </si>
  <si>
    <t>Oil &amp; Gas</t>
  </si>
  <si>
    <t>Exploration interests</t>
  </si>
  <si>
    <t>Exploration and development wells</t>
  </si>
  <si>
    <t>Oil and gas exploration and production activities</t>
  </si>
  <si>
    <t>Movements in reserves</t>
  </si>
  <si>
    <t>Discounted future cash flow relating to proved oil and gas reserves</t>
  </si>
  <si>
    <t>bp's net production by country</t>
  </si>
  <si>
    <t>Glossary</t>
  </si>
  <si>
    <t xml:space="preserve">bp prepares its consolidated financial statements included within bp Annual Report and Form 20-F on the basis of United Kingdom adopted international accounting standards and IFRS Accounting Standards® (IFRS) as issued by the International Accounting Standards Board (IASB), IFRS as adopted by the UK and as adopted by the European Union (EU), and in accordance with the provisions of the UK Companies Act 2006 as applicable to companies reporting under international accounting standards. IFRS as adopted by the UK do not differ from IFRS as adopted by the EU. IFRS as adopted by the EU and UK differ in certain respects from IFRS as issued by the IASB. The differences have no impact on the group’s consolidated financial statements for the periods presented. </t>
  </si>
  <si>
    <t>The financial information presented herein has been prepared in accordance with the accounting policies expected to be used in preparing bp Annual Report and Form 20-F 2026, which are the same as those used in preparing bp Annual Report and Form 20-F 2025. There are no new or amended standards or interpretations adopted from 1 January 2026 onwards that have a material impact on the interim financial information.</t>
  </si>
  <si>
    <r>
      <rPr>
        <b/>
        <sz val="11"/>
        <rFont val="Arial"/>
        <family val="2"/>
      </rPr>
      <t>Investment in Rosneft</t>
    </r>
    <r>
      <rPr>
        <sz val="11"/>
        <rFont val="Arial"/>
        <family val="2"/>
      </rPr>
      <t xml:space="preserve">
Since the first quarter 2022, bp accounts for its interest in Rosneft and its other businesses with Rosneft within Russia, as financial assets measured at fair value within ‘Other investments’. It is considered by management that any measure of fair value, other than nil, would be subject to such high measurement uncertainty that no estimate would provide useful information even if it were accompanied by a description of the estimate made in producing it and an explanation of the uncertainties that affect the estimate. Accordingly, it is not currently possible to estimate any carrying value other than zero when determining the measurement of the interest in Rosneft and the other businesses with Rosneft within Russia. 
The total pre-tax charge for the full year to 31 December 2022 relating to bp’s investment in Rosneft and other businesses with Rosneft in Russia was $25,520 million. 
As a result of bp's decision to exit its shareholding in Rosneft in the first quarter 2022, the group ceased to report Rosneft as a separate segment in its financial reporting from 2022 onwards. Rosneft results from 1 January 2022 to 27 February 2022 are included within other businesses &amp; corporate (OB&amp;C).</t>
    </r>
  </si>
  <si>
    <r>
      <rPr>
        <b/>
        <sz val="11"/>
        <rFont val="Arial"/>
        <family val="2"/>
      </rPr>
      <t>Change in segmentation - Archaea</t>
    </r>
    <r>
      <rPr>
        <sz val="11"/>
        <rFont val="Arial"/>
        <family val="2"/>
      </rPr>
      <t xml:space="preserve">
During the first quarter of 2025, our Archaea business has moved from the customers &amp; products segment to the gas &amp; low carbon energy segment. The change in segmentation is consistent with a change in the way that resources are allocated, and performance is assessed by the chief operating decision maker, who for bp is the group chief executive. 
Comparative information for 2024 has been restated where material to reflect the changes in reportable segments.
</t>
    </r>
  </si>
  <si>
    <t>Financial and Operating Information 2022 - 2026</t>
  </si>
  <si>
    <t>$ million</t>
  </si>
  <si>
    <t>Footnotes</t>
  </si>
  <si>
    <t xml:space="preserve">Q1  </t>
  </si>
  <si>
    <t xml:space="preserve">Q2  </t>
  </si>
  <si>
    <t xml:space="preserve">Q3  </t>
  </si>
  <si>
    <t xml:space="preserve">Q4  </t>
  </si>
  <si>
    <t>Profit (loss) attributable to bp shareholders</t>
  </si>
  <si>
    <t>Inventory holding (gains) losses, net of tax</t>
  </si>
  <si>
    <t>Replacement cost profit (loss) attributable to bp shareholders</t>
  </si>
  <si>
    <t>Net (favourable) adverse impact of adjusting items, net of tax</t>
  </si>
  <si>
    <t>Underlying replacement cost profit (loss) attributable to bp shareholders</t>
  </si>
  <si>
    <t xml:space="preserve">Operating cash flow </t>
  </si>
  <si>
    <t>Capital expenditure</t>
  </si>
  <si>
    <t>Divestment and other proceeds</t>
  </si>
  <si>
    <t>Net issue (repurchase) of shares</t>
  </si>
  <si>
    <t>Net debt</t>
  </si>
  <si>
    <t>ROACE%</t>
  </si>
  <si>
    <t>Adjusted EBITDA</t>
  </si>
  <si>
    <t>Underlying operating expenditure</t>
  </si>
  <si>
    <t>Announced dividend per ordinary share (cents per share)</t>
  </si>
  <si>
    <t>RC profit (loss) per ordinary share (cents)</t>
  </si>
  <si>
    <t>RC profit (loss) per ADS (dollars)</t>
  </si>
  <si>
    <t>Underlying RC profit (loss) per ordinary share (cents)</t>
  </si>
  <si>
    <t>Underlying RC profit (loss) per ADS (dollars)</t>
  </si>
  <si>
    <t>Operating metrics</t>
  </si>
  <si>
    <t>Total production - total hydrocarbons (mboe/d)</t>
  </si>
  <si>
    <t>upstream Production (mboe/d)</t>
  </si>
  <si>
    <t>bp-operated upstream plant reliability*  % (YTD)</t>
  </si>
  <si>
    <t>bp-operated refining availability (%)</t>
  </si>
  <si>
    <t>LNG Portfolio, Mtpa</t>
  </si>
  <si>
    <t>Group income statement by quarter</t>
  </si>
  <si>
    <t>Earnings from joint ventures - after interest and tax</t>
  </si>
  <si>
    <t>Earnings from associates - after interest and tax</t>
  </si>
  <si>
    <t>Interest and other income</t>
  </si>
  <si>
    <t>Gains on sale of businesses and fixed assets</t>
  </si>
  <si>
    <t>Total revenues and other income</t>
  </si>
  <si>
    <t>Purchases</t>
  </si>
  <si>
    <t>Production and manufacturing expenses</t>
  </si>
  <si>
    <t>Production and similar taxes</t>
  </si>
  <si>
    <t>Impairment and losses on sale of businesses and fixed assets</t>
  </si>
  <si>
    <t>Exploration expense</t>
  </si>
  <si>
    <t>Distribution and administration expenses</t>
  </si>
  <si>
    <t>Profit (loss) before interest and taxation</t>
  </si>
  <si>
    <t>Finance costs</t>
  </si>
  <si>
    <t>Net finance expense relating to pensions and other</t>
  </si>
  <si>
    <t>Profit (loss) before taxation</t>
  </si>
  <si>
    <t>Taxation</t>
  </si>
  <si>
    <t xml:space="preserve">Profit (loss) for the period </t>
  </si>
  <si>
    <t>Attributable to</t>
  </si>
  <si>
    <t>bp shareholders</t>
  </si>
  <si>
    <t>Non-controlling interests</t>
  </si>
  <si>
    <t>Earnings per share</t>
  </si>
  <si>
    <t>Profit (loss) for the period attributable to bp shareholders</t>
  </si>
  <si>
    <t xml:space="preserve">   Per ordinary share (cents)</t>
  </si>
  <si>
    <t>Basic</t>
  </si>
  <si>
    <t>Diluted</t>
  </si>
  <si>
    <t xml:space="preserve">   Per ADS (dollars)</t>
  </si>
  <si>
    <t>Condensed group statement of comprehensive income</t>
  </si>
  <si>
    <t xml:space="preserve">$ million </t>
  </si>
  <si>
    <t>Profit (loss) for the period</t>
  </si>
  <si>
    <t>Other comprehensive income</t>
  </si>
  <si>
    <t>Items that may be reclassified subsequently to profit or loss</t>
  </si>
  <si>
    <t>Currency translation differences</t>
  </si>
  <si>
    <t xml:space="preserve">Exchange (gains) losses on translation of foreign operations reclassified </t>
  </si>
  <si>
    <t>Cash flow hedges and costs of hedging</t>
  </si>
  <si>
    <t>Share of items relating to equity-accounted entities, net of tax</t>
  </si>
  <si>
    <t>Income tax relating to items that may be reclassified</t>
  </si>
  <si>
    <t>Items that will not be reclassified to profit or loss</t>
  </si>
  <si>
    <t>Remeasurements of equity investments</t>
  </si>
  <si>
    <t>Cash flow hedges that will subsequently be transferred to the balance sheet</t>
  </si>
  <si>
    <t>Income tax relating to items that will not be reclassified</t>
  </si>
  <si>
    <t>Total comprehensive income</t>
  </si>
  <si>
    <t>Analysis of RC profit (loss) before interest and tax</t>
  </si>
  <si>
    <t>RC profit (loss) before interest and tax</t>
  </si>
  <si>
    <t>Consolidation adjustment - UPII</t>
  </si>
  <si>
    <t>Finance costs and net finance expense relating to</t>
  </si>
  <si>
    <t xml:space="preserve">RC profit (loss) before taxation </t>
  </si>
  <si>
    <t>Taxation on a RC basis</t>
  </si>
  <si>
    <t>RC profit (loss) for the period</t>
  </si>
  <si>
    <t>Earnings on RC profit (loss)</t>
  </si>
  <si>
    <t>per ordinary share – cents</t>
  </si>
  <si>
    <t>per ADS – dollars</t>
  </si>
  <si>
    <t>Inventory holding gains (losses)</t>
  </si>
  <si>
    <t>Taxation (charge) credit on inventory holding gains and losses</t>
  </si>
  <si>
    <t>Earnings on profit (loss)</t>
  </si>
  <si>
    <t>ETR on replacement cost profit or loss</t>
  </si>
  <si>
    <t>Analysis of underlying RC profit before interest and tax</t>
  </si>
  <si>
    <t>Footnote</t>
  </si>
  <si>
    <t>Underlying RC profit (loss) before interest and tax</t>
  </si>
  <si>
    <t>Underlying RC profit before interest and tax</t>
  </si>
  <si>
    <t xml:space="preserve">Underlying RC profit before taxation </t>
  </si>
  <si>
    <t>Taxation on an underlying RC basis</t>
  </si>
  <si>
    <t>Underlying RC profit for the period</t>
  </si>
  <si>
    <t>Earnings on underlying RC profit</t>
  </si>
  <si>
    <t>ETR on underlying replacement cost profit or loss</t>
  </si>
  <si>
    <t>Replacement cost profit (loss) before interest and tax by segment and geographical area</t>
  </si>
  <si>
    <t>US</t>
  </si>
  <si>
    <t>Non-US</t>
  </si>
  <si>
    <t>Replacement cost profit (loss) before interest and tax</t>
  </si>
  <si>
    <t>By geographical area</t>
  </si>
  <si>
    <t>Underlying replacement cost profit (loss) by segment and geographical area</t>
  </si>
  <si>
    <t xml:space="preserve"> Q1 </t>
  </si>
  <si>
    <t xml:space="preserve"> Q2 </t>
  </si>
  <si>
    <t xml:space="preserve"> Q3 </t>
  </si>
  <si>
    <t xml:space="preserve"> Q4 </t>
  </si>
  <si>
    <t>By segment</t>
  </si>
  <si>
    <t>gas &amp; low carbon energy URCP before taxation</t>
  </si>
  <si>
    <t>gas &amp; low carbon energy URCP post taxation</t>
  </si>
  <si>
    <t>oil production &amp; operations URCP before taxation</t>
  </si>
  <si>
    <t>oil production &amp; operations URCP post taxation</t>
  </si>
  <si>
    <t>customers &amp; products URCP before taxation</t>
  </si>
  <si>
    <t>customers &amp; products URCP post taxation</t>
  </si>
  <si>
    <t>other businesses &amp; corporate URCP before taxation</t>
  </si>
  <si>
    <t>other businesses &amp; corporate URCP post taxation</t>
  </si>
  <si>
    <t>Underlying replacement cost profit before interest and tax</t>
  </si>
  <si>
    <t>Adjusting items</t>
  </si>
  <si>
    <t>Note: combines the previously separately disclosed items 'Non-operating items' and 'Fair value accounting effects'.</t>
  </si>
  <si>
    <t xml:space="preserve">$ million  </t>
  </si>
  <si>
    <t>Environmental and other provisions</t>
  </si>
  <si>
    <t>Restructuring, integration and rationalization costs</t>
  </si>
  <si>
    <t>Fair value accounting effects</t>
  </si>
  <si>
    <t>Other</t>
  </si>
  <si>
    <t>Total before interest and taxation</t>
  </si>
  <si>
    <t>Total before taxation</t>
  </si>
  <si>
    <t>Taxation credit (charge) on adjusting items</t>
  </si>
  <si>
    <t>Taxation - impact of foreign exchange</t>
  </si>
  <si>
    <t>Taxation – Tax rate change effect</t>
  </si>
  <si>
    <t>Total taxation on adjusting items</t>
  </si>
  <si>
    <t>Total after taxation for period</t>
  </si>
  <si>
    <r>
      <t>Non-US</t>
    </r>
    <r>
      <rPr>
        <vertAlign val="superscript"/>
        <sz val="8"/>
        <rFont val="Arial"/>
        <family val="2"/>
      </rPr>
      <t xml:space="preserve"> </t>
    </r>
  </si>
  <si>
    <t>Quarterly Financial and Operating Information 2016-2020</t>
  </si>
  <si>
    <r>
      <t>Sales and other operating revenues</t>
    </r>
    <r>
      <rPr>
        <vertAlign val="superscript"/>
        <sz val="15"/>
        <color rgb="FF7BC143"/>
        <rFont val="Arial"/>
        <family val="2"/>
      </rPr>
      <t>a</t>
    </r>
  </si>
  <si>
    <t>Less: sales and other operating revenues between segments</t>
  </si>
  <si>
    <t>External sales and other operating revenues</t>
  </si>
  <si>
    <t>Total sales and other operating revenues</t>
  </si>
  <si>
    <t>Sales and other operating revenues include the following in relation to</t>
  </si>
  <si>
    <t>revenues from contracts with customers:</t>
  </si>
  <si>
    <t>Crude oil</t>
  </si>
  <si>
    <t>Oil products</t>
  </si>
  <si>
    <t>Natural gas, LNG and NGLs</t>
  </si>
  <si>
    <t>Non-oil products and other revenues from contracts with customers</t>
  </si>
  <si>
    <t>Revenues from contracts with customers</t>
  </si>
  <si>
    <t>Other operating revenues</t>
  </si>
  <si>
    <t>Less: sales and other operating revenues between areas</t>
  </si>
  <si>
    <t>gas</t>
  </si>
  <si>
    <t>low carbon</t>
  </si>
  <si>
    <t>Total depreciation, depletion and amortization</t>
  </si>
  <si>
    <t>Condensed group cash flow statement</t>
  </si>
  <si>
    <t>Operating activities</t>
  </si>
  <si>
    <t>Adjustments to reconcile profit (loss) before taxation to net cash provided by operating activities</t>
  </si>
  <si>
    <t>Depreciation, depletion and amortization and exploration expenditure written off</t>
  </si>
  <si>
    <t>Net impairment and (gain) loss on sale of businesses and fixed assets</t>
  </si>
  <si>
    <t>Earnings from equity-accounted entities, less dividends received</t>
  </si>
  <si>
    <t>Remeasurement of joint venture on step-acquisition</t>
  </si>
  <si>
    <t>Net charge for interest and other finance expense, less net interest paid</t>
  </si>
  <si>
    <t>Share-based payments</t>
  </si>
  <si>
    <t>Net operating charge for pensions and other post-employment benefits, less contributions</t>
  </si>
  <si>
    <t xml:space="preserve">      and benefit payments for unfunded plans</t>
  </si>
  <si>
    <t>Net charge for provisions, less payments</t>
  </si>
  <si>
    <t>Movements in inventories and other current and non-current assets and liabilities</t>
  </si>
  <si>
    <t>Income taxes paid</t>
  </si>
  <si>
    <t>Net cash provided by operating activities</t>
  </si>
  <si>
    <t>Investing activities</t>
  </si>
  <si>
    <t>Expenditure on property, plant and equipment, intangible and other assets</t>
  </si>
  <si>
    <t>Acquisitions, net of cash acquired</t>
  </si>
  <si>
    <t>Investment in joint ventures</t>
  </si>
  <si>
    <t>Investment in associates</t>
  </si>
  <si>
    <t>Total cash capital expenditure</t>
  </si>
  <si>
    <t>Proceeds from disposal of fixed assets</t>
  </si>
  <si>
    <t>Proceeds from disposal of businesses, net of cash disposed</t>
  </si>
  <si>
    <t>Proceeds from loan repayments</t>
  </si>
  <si>
    <t>Net cash provided by (used in) investing activities</t>
  </si>
  <si>
    <t>Financing activities</t>
  </si>
  <si>
    <t>Lease liability payments</t>
  </si>
  <si>
    <t>Proceeds from long-term financing</t>
  </si>
  <si>
    <t>Repayments of long-term financing</t>
  </si>
  <si>
    <t>Net increase (decrease) in short-term debt</t>
  </si>
  <si>
    <t>Issue of perpetual hybrid bonds</t>
  </si>
  <si>
    <t>Redemption of perpetual hybrid bonds</t>
  </si>
  <si>
    <t>Payments on perpetual hybrid bonds</t>
  </si>
  <si>
    <t>Payments relating to transactions involving non-controlling interests (other)</t>
  </si>
  <si>
    <t>Receipts relating to transactions involving non-controlling interests (other)</t>
  </si>
  <si>
    <t>Net cash provided by (used in) financing activities</t>
  </si>
  <si>
    <t>Currency translation differences relating to cash and cash equivalents</t>
  </si>
  <si>
    <t>Increase (decrease) in cash and cash equivalents</t>
  </si>
  <si>
    <t>Cash and cash equivalents at beginning of period</t>
  </si>
  <si>
    <t>Cash and cash equivalents at end of period</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</si>
  <si>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</si>
  <si>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</si>
  <si>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</si>
  <si>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</si>
  <si>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</si>
  <si>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</si>
  <si>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</si>
  <si>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</si>
  <si>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</si>
  <si>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</si>
  <si>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</si>
  <si>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</si>
  <si>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</si>
  <si>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</si>
  <si>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</si>
  <si>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</si>
  <si>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</si>
  <si>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</si>
  <si>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Q3 2026</t>
  </si>
  <si>
    <t>Q4 2026</t>
  </si>
  <si>
    <t>Non-current assets </t>
  </si>
  <si>
    <t>Goodwill</t>
  </si>
  <si>
    <t>Intangible assets</t>
  </si>
  <si>
    <t>Investments in joint ventures</t>
  </si>
  <si>
    <t>Investments in associates</t>
  </si>
  <si>
    <t>Other investments</t>
  </si>
  <si>
    <t>Fixed assets</t>
  </si>
  <si>
    <t>Loans</t>
  </si>
  <si>
    <t>Trade and other receivables</t>
  </si>
  <si>
    <t>Derivative financial instruments</t>
  </si>
  <si>
    <t>Prepayments</t>
  </si>
  <si>
    <t>Deferred tax assets</t>
  </si>
  <si>
    <t>Defined benefit pension plan surpluses</t>
  </si>
  <si>
    <t>Current assets</t>
  </si>
  <si>
    <t>Inventories</t>
  </si>
  <si>
    <t>Current tax receivable</t>
  </si>
  <si>
    <t>Cash and cash equivalents</t>
  </si>
  <si>
    <t>Assets classified as held for sale</t>
  </si>
  <si>
    <t>Total assets</t>
  </si>
  <si>
    <t>Current liabilities</t>
  </si>
  <si>
    <t>Trade and other payables</t>
  </si>
  <si>
    <t>Accruals</t>
  </si>
  <si>
    <t>Lease liabilities</t>
  </si>
  <si>
    <t>Finance debt</t>
  </si>
  <si>
    <t>Current tax payable</t>
  </si>
  <si>
    <t>Provisions</t>
  </si>
  <si>
    <t>Liabilities directly associated with assets classified as held for sale</t>
  </si>
  <si>
    <t>Non-current liabilities</t>
  </si>
  <si>
    <t>Other payables</t>
  </si>
  <si>
    <t>Deferred tax liabilities</t>
  </si>
  <si>
    <t>Total liabilities</t>
  </si>
  <si>
    <t>Net assets</t>
  </si>
  <si>
    <t>Equity</t>
  </si>
  <si>
    <t>bp shareholders’ equity</t>
  </si>
  <si>
    <t>Total equity</t>
  </si>
  <si>
    <t xml:space="preserve">Condensed group statement of changes in equity </t>
  </si>
  <si>
    <t>bp shareholders' equity</t>
  </si>
  <si>
    <t>d</t>
  </si>
  <si>
    <t>At year start</t>
  </si>
  <si>
    <t xml:space="preserve">Dividends </t>
  </si>
  <si>
    <t>Cash flow hedges transferred to the balance sheet, net of tax</t>
  </si>
  <si>
    <t>Issue of ordinary share capital</t>
  </si>
  <si>
    <t>c</t>
  </si>
  <si>
    <t>Repurchase of ordinary share capital</t>
  </si>
  <si>
    <t>Share-based payments, net of tax</t>
  </si>
  <si>
    <t>Share of equity-accounted entities' changes in equity, net of tax</t>
  </si>
  <si>
    <t>a,b</t>
  </si>
  <si>
    <t>Redemption of perpetual hybrid bonds, net of tax</t>
  </si>
  <si>
    <t>a</t>
  </si>
  <si>
    <t>Transactions involving non-controlling interests, net of tax</t>
  </si>
  <si>
    <t>At quarter end</t>
  </si>
  <si>
    <t>Non-controlling interests - Hybrid Bonds</t>
  </si>
  <si>
    <t>Non-controlling interests - Other Interest</t>
  </si>
  <si>
    <t>Total Equity</t>
  </si>
  <si>
    <t>Gulf of America oil spill payables and provisions</t>
  </si>
  <si>
    <t>Of which - current</t>
  </si>
  <si>
    <t>Deferred tax asset</t>
  </si>
  <si>
    <t>Pre-tax cash flows</t>
  </si>
  <si>
    <t>Post tax cash flows</t>
  </si>
  <si>
    <t>Working capital reconciliation</t>
  </si>
  <si>
    <t>Adjusted for inventory holding gains (losses) (excluding Rosneft)</t>
  </si>
  <si>
    <t>Adjusted for fair value accounting effects relating to subsidiaries</t>
  </si>
  <si>
    <t>Other adjusting items</t>
  </si>
  <si>
    <t>Total capital expenditure by segment</t>
  </si>
  <si>
    <t>Total capital expenditure by geographical area</t>
  </si>
  <si>
    <t>Capital expenditure split by organic/inorganic</t>
  </si>
  <si>
    <t>Organic capital expenditure</t>
  </si>
  <si>
    <t>Inorganic capital expenditure</t>
  </si>
  <si>
    <t>Fair value (asset) liability of hedges related to finance debt</t>
  </si>
  <si>
    <t>Less: cash and cash equivalents</t>
  </si>
  <si>
    <t>Net partner (receivable) payable for leases entered into on behalf of joint operations</t>
  </si>
  <si>
    <t>Net debt including leases</t>
  </si>
  <si>
    <t>Debt ratios and Debt ratios including leases</t>
  </si>
  <si>
    <t>$ million, except ratios</t>
  </si>
  <si>
    <t>Gearing</t>
  </si>
  <si>
    <t>Gearing including leases</t>
  </si>
  <si>
    <t>Number of shares (thousand)</t>
  </si>
  <si>
    <t>Shares in issue at period end</t>
  </si>
  <si>
    <t>ADS equivalent</t>
  </si>
  <si>
    <t>Basic weighted average number of shares outstanding</t>
  </si>
  <si>
    <t>Weighted average number of shares outstanding used to calculate diluted earnings per share</t>
  </si>
  <si>
    <t>Dividends paid per ordinary share</t>
  </si>
  <si>
    <t>cents</t>
  </si>
  <si>
    <t>pence</t>
  </si>
  <si>
    <t>Dividends paid per ADS (cents)</t>
  </si>
  <si>
    <t>Scrip dividends</t>
  </si>
  <si>
    <t>Number of shares issued (millions)</t>
  </si>
  <si>
    <t>Value of shares issued ($ million)</t>
  </si>
  <si>
    <t>Total inventory holding gains (losses), net of tax</t>
  </si>
  <si>
    <t xml:space="preserve">Realizations </t>
  </si>
  <si>
    <t>Average realizations</t>
  </si>
  <si>
    <t>Liquids ($/bbl)</t>
  </si>
  <si>
    <t>Europe</t>
  </si>
  <si>
    <t>Rest of World</t>
  </si>
  <si>
    <t>bp Average</t>
  </si>
  <si>
    <t>Natural gas ($/mcf)</t>
  </si>
  <si>
    <t>Total hydrocarbons ($/boe)</t>
  </si>
  <si>
    <t>Profit (loss) before interest and tax</t>
  </si>
  <si>
    <t>Inventory holding (gains) losses</t>
  </si>
  <si>
    <t>Net (favourable) adverse impact of adjusting items</t>
  </si>
  <si>
    <t>Taxation on underlying replacement cost profit</t>
  </si>
  <si>
    <t xml:space="preserve">Underlying replacement cost profit before interest </t>
  </si>
  <si>
    <t>By region</t>
  </si>
  <si>
    <t>Underlying replacement cost profit (loss) before interest and tax</t>
  </si>
  <si>
    <t>Exploration expenditure written off</t>
  </si>
  <si>
    <t>Total Capital expenditure</t>
  </si>
  <si>
    <t>low carbon energy</t>
  </si>
  <si>
    <t xml:space="preserve">gas  </t>
  </si>
  <si>
    <t>Production (net of royalties)</t>
  </si>
  <si>
    <r>
      <t>Liquids</t>
    </r>
    <r>
      <rPr>
        <sz val="8"/>
        <rFont val="Arial"/>
        <family val="2"/>
      </rPr>
      <t xml:space="preserve"> (mb/d)</t>
    </r>
  </si>
  <si>
    <t>Natural gas (mmcf/d)</t>
  </si>
  <si>
    <r>
      <t>Total hydrocarbons</t>
    </r>
    <r>
      <rPr>
        <sz val="8"/>
        <color indexed="25"/>
        <rFont val="Arial"/>
        <family val="2"/>
      </rPr>
      <t xml:space="preserve"> (mboe/d)</t>
    </r>
  </si>
  <si>
    <r>
      <t>Total liquids</t>
    </r>
    <r>
      <rPr>
        <sz val="8"/>
        <rFont val="Arial"/>
        <family val="2"/>
      </rPr>
      <t xml:space="preserve"> ($/bbl)</t>
    </r>
  </si>
  <si>
    <r>
      <t>Total hydrocarbons</t>
    </r>
    <r>
      <rPr>
        <sz val="8"/>
        <rFont val="Arial"/>
        <family val="2"/>
      </rPr>
      <t xml:space="preserve"> ($/boe)</t>
    </r>
  </si>
  <si>
    <t>Low Carbon Energy</t>
  </si>
  <si>
    <t>Installed renewables capacity bp net, GW</t>
  </si>
  <si>
    <t>Developed renewables to FID bp net, GW</t>
  </si>
  <si>
    <t>Renewables Pipeline bp net, GW</t>
  </si>
  <si>
    <t>Of which by geographical area:</t>
  </si>
  <si>
    <t>Renewables Pipeline - Americas bp net, GW</t>
  </si>
  <si>
    <t>Renewables Pipeline - Asia Pacific bp net, GW</t>
  </si>
  <si>
    <t>Renewables Pipeline - Europe bp net, GW</t>
  </si>
  <si>
    <t>Renewables Pipeline - Other bp net, GW</t>
  </si>
  <si>
    <t>Of which by technology:</t>
  </si>
  <si>
    <t>Renewables Pipeline - Offshore Wind bp net, GW</t>
  </si>
  <si>
    <t>Renewables Pipeline - Onshore Wind bp net, GW</t>
  </si>
  <si>
    <t>Renewables Pipeline - Solar bp net, GW</t>
  </si>
  <si>
    <t>Total Developed Renewables to FID and Renewables Pipeline bp net, GW</t>
  </si>
  <si>
    <t xml:space="preserve">Underlying replacement cost profit before interest and tax </t>
  </si>
  <si>
    <t>By business</t>
  </si>
  <si>
    <t>customers - convenience &amp; mobility</t>
  </si>
  <si>
    <t>Castrol - included in customers</t>
  </si>
  <si>
    <t>products - refining &amp; trading</t>
  </si>
  <si>
    <t>Convenience, fuels &amp; next-gen mobility</t>
  </si>
  <si>
    <t>bp retail sites - total (#)</t>
  </si>
  <si>
    <t>Convenience gross margin</t>
  </si>
  <si>
    <t>Convenience gross margin growth, %  (at constant forex)</t>
  </si>
  <si>
    <t>Retail fuels gross margin</t>
  </si>
  <si>
    <t>Retail fuels volumes (mb/d)</t>
  </si>
  <si>
    <t>Marketing sales of refined products (mb/d)</t>
  </si>
  <si>
    <t>Of which retail fuels volumes</t>
  </si>
  <si>
    <t>Trading/supply sales of refined products</t>
  </si>
  <si>
    <t>Total sales volumes of refined products</t>
  </si>
  <si>
    <t>Refining</t>
  </si>
  <si>
    <t>Refining indicator margin (RIM) ($/bbl)</t>
  </si>
  <si>
    <t>bp Average RIM</t>
  </si>
  <si>
    <t>Refining marker margin (RMM) ($/bbl)</t>
  </si>
  <si>
    <t>US North West Coast</t>
  </si>
  <si>
    <t>US Midwest</t>
  </si>
  <si>
    <t>North West Europe</t>
  </si>
  <si>
    <t>Mediterranean</t>
  </si>
  <si>
    <t>Australia, New Zealand and South Africa</t>
  </si>
  <si>
    <t>bp Average RMM</t>
  </si>
  <si>
    <t>Refinery throughputs (mb/d)</t>
  </si>
  <si>
    <t>Total throughput</t>
  </si>
  <si>
    <t xml:space="preserve">Adjusting items </t>
  </si>
  <si>
    <t>Total Capital Expenditure</t>
  </si>
  <si>
    <t>Margin share from convenience &amp; electrification %</t>
  </si>
  <si>
    <t>Reconciliation of third party sales and other revenues to total customers &amp; products third party sales and other revenues</t>
  </si>
  <si>
    <t xml:space="preserve">Castrol </t>
  </si>
  <si>
    <t>Other convenience and mobility, refining and trading, petrochemicals</t>
  </si>
  <si>
    <t>Total customers &amp; products sales and other revenues</t>
  </si>
  <si>
    <t>The group ceased to report Rosneft as a separate segment in the group's financial reporting for 2022 (see "Investment in Rosneft" on the "Basis of Prep" tab for more information). The 1Q22 numbers have been reported within other businesses and corporate, but have been shown in here for information purposes.</t>
  </si>
  <si>
    <r>
      <t>Rosneft</t>
    </r>
    <r>
      <rPr>
        <vertAlign val="superscript"/>
        <sz val="15"/>
        <color indexed="25"/>
        <rFont val="Arial"/>
        <family val="2"/>
      </rPr>
      <t>a</t>
    </r>
  </si>
  <si>
    <t>Profit before interest and tax</t>
  </si>
  <si>
    <t>Replacement cost profit before interest and tax</t>
  </si>
  <si>
    <t>Net charge (credit) for adjusting items</t>
  </si>
  <si>
    <t>Production (net of royalties) (bp share)</t>
  </si>
  <si>
    <t>Liquids (mb/d)</t>
  </si>
  <si>
    <t>Total hydrocarbons (mboe/d)</t>
  </si>
  <si>
    <t xml:space="preserve"> From first quarter 2022 the results of Rosneft, previously reported as a separate segment, are also included in other businesses &amp; corporate.</t>
  </si>
  <si>
    <t>upstream information</t>
  </si>
  <si>
    <r>
      <t>Oil &amp; Gas</t>
    </r>
    <r>
      <rPr>
        <vertAlign val="superscript"/>
        <sz val="15"/>
        <color rgb="FF7BC143"/>
        <rFont val="Arial"/>
        <family val="2"/>
      </rPr>
      <t>a</t>
    </r>
  </si>
  <si>
    <t>Total liquids ($/bbl)</t>
  </si>
  <si>
    <t>upstream operating metrics</t>
  </si>
  <si>
    <t>Q1 YTD</t>
  </si>
  <si>
    <t>Q2 YTD</t>
  </si>
  <si>
    <t>Q3 YTD</t>
  </si>
  <si>
    <t>Q4 YTD</t>
  </si>
  <si>
    <r>
      <t>upstream unit production costs</t>
    </r>
    <r>
      <rPr>
        <vertAlign val="superscript"/>
        <sz val="8"/>
        <rFont val="Arial"/>
        <family val="2"/>
      </rPr>
      <t xml:space="preserve">  </t>
    </r>
    <r>
      <rPr>
        <sz val="8"/>
        <rFont val="Arial"/>
        <family val="2"/>
      </rPr>
      <t>($/boe)</t>
    </r>
  </si>
  <si>
    <t>bp-operated upstream plant reliability  %</t>
  </si>
  <si>
    <t>Finding and development costs ($ per barrel of oil equivalent ($/boe),</t>
  </si>
  <si>
    <t>five-year rolling average)</t>
  </si>
  <si>
    <t>Production costs ($/boe)</t>
  </si>
  <si>
    <t>Cost of supply ($/boe)</t>
  </si>
  <si>
    <t xml:space="preserve">Capital expenditure </t>
  </si>
  <si>
    <t>Capital expenditure is total cash capital expenditure as stated in the condensed group cash flow statement. Capital expenditure for the operating segments, gas &amp; low carbon energy businesses and customers &amp; products businesses is presented on the same basis.</t>
  </si>
  <si>
    <t>Consolidation adjustment – UPII</t>
  </si>
  <si>
    <t>Consolidation adjustment – UPII is unrealized profit in inventory arising on inter-segment transactions.</t>
  </si>
  <si>
    <r>
      <t>Divestment and other proceeds</t>
    </r>
    <r>
      <rPr>
        <sz val="9"/>
        <rFont val="Univers for BP"/>
        <family val="2"/>
      </rPr>
      <t xml:space="preserve"> </t>
    </r>
  </si>
  <si>
    <t xml:space="preserve">Effective tax rate (ETR) on replacement cost (RC) profit or loss </t>
  </si>
  <si>
    <t xml:space="preserve">Effective tax rate (ETR) on replacement cost (RC) profit or loss is a non-IFRS measure. The ETR on RC profit or loss is calculated by dividing taxation on a RC basis by RC profit or loss before tax. Taxation on a RC basis for the group is calculated as taxation as stated on the group income statement adjusted for taxation on inventory holding gains and losses. Information on RC profit or loss is provided below. bp believes it is helpful to disclose the ETR on RC profit or loss because this measure excludes the impact of price changes on the replacement of inventories and allows for more meaningful comparisons between reporting periods. Taxation on a RC basis and ETR on RC profit or loss are non-IFRS measures. The nearest equivalent measure on an IFRS basis is the ETR on profit or loss for the period. </t>
  </si>
  <si>
    <t xml:space="preserve">Effective tax rate (ETR) on underlying replacement cost profit or loss </t>
  </si>
  <si>
    <t>Gas &amp; low carbon energy</t>
  </si>
  <si>
    <t>Non-IFRS measures. Net debt is calculated as finance debt, as shown in the balance sheet, plus the fair value of associated derivative financial instruments that are used to hedge foreign currency exchange and interest rate risks relating to finance debt, for which hedge accounting is applied, less cash and cash equivalents. Net debt does not include accrued interest, which is reported within other receivables and other payables on the balance sheet and for which the associated cash flows are presented as operating cash flows in the group cash flow statement. Gearing is defined as the ratio of net debt to the total of net debt plus total equity. bp believes these measures provide useful information to investors. Net debt enables investors to see the economic effect of finance debt, related hedges and cash and cash equivalents in total. Gearing enables investors to see how significant net debt is relative to total equity. The derivatives are reported on the balance sheet within the headings ‘Derivative financial instruments’. The nearest equivalent measures on an IFRS basis are finance debt and finance debt ratio.
We are unable to present reconciliations of forward-looking information for net debt or gearing to finance debt and total equity, because without unreasonable efforts, we are unable to forecast accurately certain adjusting items required to present a meaningful comparable IFRS forward-looking financial measure. These items include fair value asset (liability) of hedges related to finance debt and cash and cash equivalents, that are difficult to predict in advance in order to include in an IFRS estimate.</t>
  </si>
  <si>
    <t>Hydrocarbons</t>
  </si>
  <si>
    <t>Liquids and natural gas. Natural gas is converted to oil equivalent at 5.8 billion cubic feet = 1 million barrels.</t>
  </si>
  <si>
    <t>Inorganic capital expenditure is a subset of capital expenditure on a cash basis and a non-IFRS measure. Inorganic capital expenditure comprises consideration in business combinations and certain other significant investments made by the group. It is reported on a cash basis. bp believes that this measure provides useful information as it allows investors to understand how bp’s management invests funds in projects which expand the group’s activities through acquisition. The nearest equivalent measure on an IFRS basis is capital expenditure on a cash basis.</t>
  </si>
  <si>
    <t xml:space="preserve">Inventory holding gains and losses </t>
  </si>
  <si>
    <t>Inventory holding gains and losses are non-IFRS adjustments to our IFRS profit (loss) and represent: 
a. the difference between the cost of sales calculated using the replacement cost of inventory and the cost of sales calculated on the first-in first-out (FIFO) method after adjusting for any changes in provisions where the net realizable value of the inventory is lower than its cost. Under the FIFO method, which we use for IFRS reporting of inventories other than for trading inventories, the cost of inventory charged to the income statement is based on its historical cost of purchase or manufacture, rather than its replacement cost. In volatile energy markets, this can have a significant distorting effect on reported income. The amounts disclosed as inventory holding gains and losses represent the difference between the charge to the income statement for inventory on a FIFO basis (after adjusting for any related movements in net realizable value provisions) and the charge that would have arisen based on the replacement cost of inventory. For this purpose, the replacement cost of inventory is calculated using data from each operation’s production and manufacturing system, either on a monthly basis, or separately for each transaction where the system allows this approach; and
b. an adjustment relating to certain trading inventories that are not price risk managed which relate to a minimum inventory volume that is required to be held to maintain underlying business activities. This adjustment represents the movement in fair value of the inventories due to prices, on a grade by grade basis, during the period. This is calculated from each operation’s inventory management system on a monthly basis using the discrete monthly movement in market prices for these inventories.
The amounts disclosed are not separately reflected in the financial statements as a gain or loss. No adjustment is made in respect of the cost of inventories held as part of a trading position and certain other temporary inventory positions that are price risk-managed. See Replacement cost (RC) profit or loss definition below.</t>
  </si>
  <si>
    <t>Liquids</t>
  </si>
  <si>
    <t>Liquids comprises crude oil, condensate and natural gas liquids. For the oil production &amp; operations segment, liquids also includes bitumen.</t>
  </si>
  <si>
    <t>LNG portfolio</t>
  </si>
  <si>
    <t>LNG portfolio refers to bp group’s LNG equity production plus additional long-term merchant LNG volumes.</t>
  </si>
  <si>
    <t>Marketing sales of refined products</t>
  </si>
  <si>
    <t>Marketing sales include branded and unbranded sales of refined fuel products and lubricants to business-to-business and business-to-consumer customers, including service station dealers, jobbers, airlines, small and large resellers such as hypermarkets, and the military.</t>
  </si>
  <si>
    <t>Operating capital employed is a non-IFRS measure. Total assets (excluding goodwill) less total liabilities, excluding finance debt and current and deferred taxation.</t>
  </si>
  <si>
    <t>Operating cash flow</t>
  </si>
  <si>
    <t>Operating cash flow is net cash provided by (used in) operating activities as stated in the condensed group cash flow statement. When used in the context of a segment rather than the group, the terms refer to the segment’s share thereof.</t>
  </si>
  <si>
    <t>Realizations are the result of dividing revenue generated from hydrocarbon sales, excluding revenue generated from purchases made for resale and royalty volumes, by revenue generating hydrocarbon production volumes. Revenue generating hydrocarbon production reflects the bp share of production as adjusted for any production which does not generate revenue. Adjustments may include losses due to shrinkage, amounts consumed during processing, and contractual or regulatory host committed volumes such as royalties. For the gas &amp; low carbon energy and oil production &amp; operations segments, realizations include transfers between businesses.</t>
  </si>
  <si>
    <t>Refining availability</t>
  </si>
  <si>
    <t>Refining indicator margin (RIM)</t>
  </si>
  <si>
    <t>The Refining indicator margin (RIM) is a simple indicator of the weighted average of bp’s crude slate and product yield as deemed representative for each refinery. Actual margins realised by bp may vary due to a variety of factors, including the actual mix of a crude and product for a given quarter.</t>
  </si>
  <si>
    <t>Refining marker margin (RMM)</t>
  </si>
  <si>
    <t>The Refining marker margin (RMM) is the average of regional indicator margins weighted for bp’s crude refining capacity in each region. Each regional marker margin is based on product yields and a marker crude oil deemed appropriate for the region. The regional indicator margins may not be representative of the margins achieved by bp in any period because of bp’s particular refinery configurations and crude and product slate.</t>
  </si>
  <si>
    <t>Refinery capacity utilization</t>
  </si>
  <si>
    <t>Refinery utilization is calculated as annual throughput (thousands of barrels per day) divided by crude distillation capacity.</t>
  </si>
  <si>
    <t>Replacement cost (RC) profit or loss / RC profit or loss attributable to bp shareholders reflects the replacement cost of inventories sold in the period and is calculated as profit or loss attributable to bp shareholders, adjusting for inventory holding gains and losses (net of tax). RC profit or loss for the group is not a recognized IFRS measure. bp believes this measure is useful to illustrate to investors the fact that crude oil and product prices can vary significantly from period to period and that the impact on our reported result under IFRS can be significant. Inventory holding gains and losses vary from period to period due to changes in prices as well as changes in underlying inventory levels. In order for investors to understand the operating performance of the group excluding the impact of price changes on the replacement of inventories, and to make comparisons of operating performance between reporting periods, bp’s management believes it is helpful to disclose this measure. The nearest equivalent measure on an IFRS basis is profit or loss attributable to bp shareholders. RC profit or loss before interest and tax is bp's measure of profit or loss that is required to be disclosed for each operating segment under IFRS.</t>
  </si>
  <si>
    <t xml:space="preserve">RC profit or loss per share </t>
  </si>
  <si>
    <t>RC profit or loss per share is a non-IFRS measure. Basic earnings per ordinary share (EpS) amounts are calculated by dividing the profit for the period attributable to ordinary shareholders by the weighted average number of ordinary shares outstanding during the period. RC profit or loss per share is calculated using the same denominator. The numerator used is RC profit or loss attributable to bp shareholders rather than profit or loss attributable to bp shareholders. RC profit or loss per ADS is calculated as outlined above for RC profit or loss per share except the denominator is adjusted to reflect one ADS equivalent to six ordinary shares. bp believes it is helpful to disclose the RC profit or loss per ordinary share and per ADS because this measure excludes the impact of price changes on the replacement of inventories and allows for more meaningful comparisons between reporting periods. The nearest equivalent measure on an IFRS basis is basic earnings per share based on profit or loss for the period attributable to bp shareholders.</t>
  </si>
  <si>
    <t>Retail fuels gross margin is retail fuels gross revenue less commissions &amp; rebates and less cost of goods sold. This excludes store, other merchandise and service contribution and exchange gain / loss. Does not include fuels gross margin for equity accounted entities.</t>
  </si>
  <si>
    <t>Retail fuels volumes</t>
  </si>
  <si>
    <t>Retail fuel volumes are fuel volumes sold from bp branded retail sites and includes gasoline, diesel, LPG sales and other fuel sales (e.g. ad blue sold at the pump). Does not include fuels volume for equity accounted entities.</t>
  </si>
  <si>
    <t>Retail sites</t>
  </si>
  <si>
    <t>Return on average capital employed (ROACE)</t>
  </si>
  <si>
    <t>Non-IFRS measure. Return on average capital employed (ROACE) is defined as underlying replacement cost profit, which is defined as profit or loss attributable to bp shareholders adjusted for inventory holding gains and losses, adjusting items and related taxation on inventory holding gains and losses and adjusting items total taxation, after adding back non-controlling interest and interest expense net of tax, divided by the average of the beginning and ending balances of total equity plus finance debt, excluding cash and cash equivalents and goodwill as presented on the group balance sheet over the periods presented. Interest expense before tax is finance costs as presented on the group income statement, excluding lease interest, the unwinding of the discount on provisions and other payables and other adjusting items reported in finance costs. bp believes it is helpful to disclose the ROACE because this measure gives an indication of the company's capital efficiency. The nearest IFRS measures of the numerator and denominator are profit or loss for the period attributable to bp shareholders and total equity respectively.
We are unable to present forward-looking information of the nearest IFRS measures of the numerator and denominator for ROACE, because without unreasonable efforts, we are unable to forecast accurately certain adjusting items required to calculate a meaningful comparable IFRS forward-looking financial measure. These items include inventory holding gains or losses and interest net of tax, that are difficult to predict in advance in order to include in an IFRS estimate.</t>
  </si>
  <si>
    <t xml:space="preserve">Underlying RC profit or loss per share
and underlying RC profit or loss per ADS </t>
  </si>
  <si>
    <t>Non-IFRS measure. Underlying operating expenditure is a subset of production and manufacturing expenses plus distribution and administration expenses and excludes costs that are classified as adjusting items. It represents the majority of the remaining expenses in these line items but excludes certain costs that are variable, primarily with volumes (such as freight costs). Other variable costs are included in purchases in the income statement. Management believes that underlying operating expenditure is a performance measure that provides investors with useful information regarding the company’s financial performance because it considers these expenses to be the principal operating and overhead expenses that are most directly under their control although they also include certain foreign exchange and commodity price effects. The nearest IFRS measures are production and manufacturing expenses and distribution and administration expenses.</t>
  </si>
  <si>
    <t>Section</t>
  </si>
  <si>
    <t>Reference</t>
  </si>
  <si>
    <t>Restated for net presentation of revenues and purchases relating to physically settled derivative contracts for the accounting policy change effective 1 January 2021. For more information see basis of preparation tab.</t>
  </si>
  <si>
    <t>SOCI</t>
  </si>
  <si>
    <t>b</t>
  </si>
  <si>
    <t xml:space="preserve">Fourth quarter and full year 2024 includes $942 million recycling of cumulative foreign exchange losses from reserves relating to the sale of bp's Türkiye ground fuels business to Petrol Ofisi. 
Fourth, third and second quarter 2022 principally affected by movements in the Pound Sterling against the US dollar. First quarter 2022 is principally affected by movements in the Russian rouble against the US dollar. Full year 2022 is principally affected by movements in the Russian rouble and Pound Sterling against the US dollar.
</t>
  </si>
  <si>
    <t>Fourth quarter and full year 2024 have been restated for material items to reflect the move of our Archaea business from the customers &amp; products segment to the gas &amp; low carbon energy segment.</t>
  </si>
  <si>
    <t>Replacement cost profit</t>
  </si>
  <si>
    <r>
      <t xml:space="preserve">Full year 2023 - For the gas &amp; low carbon energy segment, 2023 includes amounts in Trinidad and Mauritania &amp; Senegal. For the oil production &amp; operations segment, 2023 includes amounts in the North Sea and BPX Energy.
For the customers &amp; products segment, 2023 principally arises from changes in economic assumptions in the products business impacting the Gelsenkirchen refinery.
Full year 2022 - For the gas &amp; low carbon energy segment, there was a net impairment reversal of $588 million. For the oil production &amp; operations segment there was a net impairment charge of $3,587 million which included charges related to the decision to exit other businesses with Rosneft within Russia. In the customer &amp; products segment charges principally relate to changes in long-term economic assumptions in the Products business and announced portfolio changes.
</t>
    </r>
    <r>
      <rPr>
        <sz val="9"/>
        <color rgb="FFFF0000"/>
        <rFont val="Arial"/>
        <family val="2"/>
      </rPr>
      <t xml:space="preserve"> </t>
    </r>
  </si>
  <si>
    <t>Under IFRS bp marks-to-market the value of the hedges used to risk-manage LNG contracts, but not the contracts themselves, resulting in a mismatch in accounting treatment. The fair value accounting effect includes the change in value of LNG contracts that are being risk managed, and the underlying result reflects how bp risk-manages its LNG contracts.</t>
  </si>
  <si>
    <t>e</t>
  </si>
  <si>
    <t xml:space="preserve">2022 includes a provision reversal relating to the change in discount rate on retained decommissioning provisions.
</t>
  </si>
  <si>
    <t>f</t>
  </si>
  <si>
    <t xml:space="preserve">Second quarter, third quarter, fourth quarter and full year 2024 include recognition of onerous contract provisions related to the Gelsenkirchen refinery. The unwind of these provisions will be reported as an adjusting item as the contractual obligations are settled.
</t>
  </si>
  <si>
    <t>g</t>
  </si>
  <si>
    <t xml:space="preserve">From first quarter 2022 the results of Rosneft, previously reported as a separate segment, are also included in other businesses &amp; corporate. </t>
  </si>
  <si>
    <t>h</t>
  </si>
  <si>
    <t>Includes costs relating to the Gulf of America oil spill. See Gulf of America oil spill section for further information.</t>
  </si>
  <si>
    <t>i</t>
  </si>
  <si>
    <t>Fourth quarter, Third quarter, Second quarter, first quarter and full year 2025 includes the unwinding of discounting effects relating to certain onerous contract provisions. 
Third quarter, fourth quarter and full year 2024 include the unwinding of discounting effects relating to certain onerous contract provisions.
All periods include the unwinding of discounting effects relating to Gulf of America oil spill payables.</t>
  </si>
  <si>
    <t>j</t>
  </si>
  <si>
    <t>k</t>
  </si>
  <si>
    <t>l</t>
  </si>
  <si>
    <t xml:space="preserve">The EU Solidarity Contribution included were as follows:
Fourth quarter and full year 2022 a $505-million charge.
First quarter 2023 a $44-million charge, second quarter 2023 a $34-million charge, third quarter 2023 a $43-million charge, fourth quarter 2023  a $25-million charge and full year 2023 a $146-million charge.
</t>
  </si>
  <si>
    <t>m</t>
  </si>
  <si>
    <t>Fourth quarter and full year 2023 include charges for costs related to the control, abatement, clean-up or elimination of environmental pollution and legal settlements.</t>
  </si>
  <si>
    <t>n</t>
  </si>
  <si>
    <t>Fourth quarter and full year 2024 have been restated to reflect the move of our Archaea business from the customers &amp; products segment to the gas &amp; low carbon energy segment.</t>
  </si>
  <si>
    <t>o</t>
  </si>
  <si>
    <t>Adjusting items by region</t>
  </si>
  <si>
    <t>Comparative information has been amended for certain contracts that have been reclassified to other operating revenues.</t>
  </si>
  <si>
    <t>Principally relates to commodity derivative transactions including sales of bp own production in trading books.</t>
  </si>
  <si>
    <t>During the fourth quarter 2024 BP Capital Markets PLC issued perpetual subordinated hybrid bonds in euro, sterling and US dollars for a US dollar equivalent amount of $2.6 billion. Coupons are fixed for an initial period up to dates from 2030 to 2035 at rates of 4.375% to 6.125%. In addition another group subsidiary issued perpetual subordinated hybrid securities of $0.5 billion, the proceeds of which were specifically earmarked to fund BP Alternative Energy Investments Ltd including the funding of Lightsource bp. These transactions resulted in a reduction of net debt and gearing.
During the first quarter 2024 BP Capital Markets PLC issued $1.3 billion of US dollar perpetual subordinated hybrid bonds with a coupon fixed for an initial period up to 2034 of 6.45% and voluntarily bought back $1.3 billion of the non-call 2025 4.375% US dollar hybrid bond issued in 2020. Taken together these transactions had no significant impact on net debt or gearing.</t>
  </si>
  <si>
    <t>Relates to ordinary shares issued as non-cash consideration for the acquisition of the public units of BP Midstream Partners LP.</t>
  </si>
  <si>
    <t>In 2022 $9.2 billion of the opening foreign currency translation reserve has been moved to the profit and loss account reserve as a result of bp's decision to exit its shareholding in Rosneft and its other businesses with Rosneft in Russia.</t>
  </si>
  <si>
    <t xml:space="preserve">Full year 2023 includes $1.1 billion, net of adjustments, in respect of the TravelCenters of America acquisition. 
</t>
  </si>
  <si>
    <t xml:space="preserve">Fourth quarter and full year 2025 include the final payment for the bp Bunge Bioenergia acquisition.
Fourth quarter and full year 2024 include the cash acquired net of acquisition payments on completion of the bp Bunge Bioenergia and Lightsource bp acquisitions.
Fourth quarter and full year 2023 include $1.1 billion, net of adjustments, in respect of the TravelCenters of America acquisition. 
Fourth quarter and full year 2022 include $3,030 million in respect of the Archaea Energy acquisition. 
</t>
  </si>
  <si>
    <t>Fourth quarter 2022, full year 2022, 2023 and 2024 have been restated to reflect the move of our Archaea business from the customers &amp; products segment to the gas &amp; low carbon energy segment.
Fourth quarter and full year 2022 include $3,030 million in respect of the Archaea Energy acquisition.</t>
  </si>
  <si>
    <t>Net debt &amp; net debt including leases</t>
  </si>
  <si>
    <t xml:space="preserve">Total equity at 31 December 2024 includes the additional $3.1 billion related to perpetual hybrid bonds and securities issued in the fourth quarter.
</t>
  </si>
  <si>
    <t>Excludes treasury shares and includes certain shares that will be issued in the future under employee share-based payment plans.</t>
  </si>
  <si>
    <t>Based on sales of consolidated subsidiaries only – this excludes equity-accounted entities.</t>
  </si>
  <si>
    <t xml:space="preserve">For 1Q23, a minor amendment has been made to both Liquids and Total Hydrocarbons for Rest of World and bp Average.
Realizations calculation methodology has been changed to reflect gas price fluctuations within the North Sea region. </t>
  </si>
  <si>
    <t>Does not include capital expenditure invested through our JVs, e.g. Lightsource bp, BP Bunge.</t>
  </si>
  <si>
    <t>Because of rounding, some totals may not exactly agree with the sum of their component parts.</t>
  </si>
  <si>
    <t xml:space="preserve">2023 and 31 December 2022 include 10.3GW of onshore wind and solar pipeline in support of hydrogen. </t>
  </si>
  <si>
    <t>Realizations calculation methodology has been changed to reflect gas price fluctuations within the North Sea region. Comparatives from 1Q21 are restated. There is no impact on financial results.</t>
  </si>
  <si>
    <t>Fourth quarter 2022, full year 2022, 2023 and 2024 have been restated to reflect the move of our Archaea business from the customers &amp; products segment to the gas &amp; low carbon energy segment.</t>
  </si>
  <si>
    <t>The impact of bp’s purchase of TravelCenters of America in May 2023 has, where applicable, been reflected in these metrics.</t>
  </si>
  <si>
    <t>Reported to the nearest 50.</t>
  </si>
  <si>
    <t>Values are at end 2023 foreign exchange rates. This requires a calculation of the comparative convenience gross margin ($ million) at current period foreign exchange rates (constant foreign exchange) to compare the current period value with the restated comparative period value.</t>
  </si>
  <si>
    <t>Restatements to net presentation of volumes relating to physically settled derivative contracts for the accounting policy change effective 1 January 2021 are not presented in this document and will be available with the 1Q21 reporting. For more information see basis of preparation tab.</t>
  </si>
  <si>
    <t>The 2022 KPIs have been removed as, due to portfolio changes that occurred in early 2023, the current RoT framework cannot be applied effectively to model refining performance for those periods.</t>
  </si>
  <si>
    <t xml:space="preserve">The Rosneft segment result includes equity-accounted earnings arising from bp’s economic interest in Rosneft as adjusted for accounting required under IFRS relating to bp’s purchase of its interest in Rosneft, and the amortization of the deferred gain relating to the divestment of bp’s interest in TNK-BP.  </t>
  </si>
  <si>
    <t>oil &amp; gas group metrics</t>
  </si>
  <si>
    <t>Except where indicated, all the data in this table relates to BP subsidiaries only.</t>
  </si>
  <si>
    <t>Realizations are based on sales by consolidated subsidiaries only - this excludes equity-accounted entities.</t>
  </si>
  <si>
    <t xml:space="preserve">Includes condensate, natural gas liquids and bitumen. </t>
  </si>
  <si>
    <t>Reserves calculated on an SEC basis.</t>
  </si>
  <si>
    <r>
      <t xml:space="preserve">Finding costs are described in footnote </t>
    </r>
    <r>
      <rPr>
        <sz val="9"/>
        <rFont val="Arial"/>
        <family val="2"/>
      </rPr>
      <t>g. Development costs include expenditure on construction, installation or completion of infrastructure facilities such as platforms, pipelines and the drilling of development wells, including service and unsuccessful development wells.</t>
    </r>
  </si>
  <si>
    <t>Based on additions to reserves including revisions of previous estimates, improved recovery, discoveries and extensions.</t>
  </si>
  <si>
    <t>Finding costs are exploration and appraisal drilling expenditures, which are capitalized within intangible assets, and geological and geophysical exploration costs, which are charged to income as incurred.</t>
  </si>
  <si>
    <t>Production costs are costs incurred to operate and maintain wells and related equipment and facilities. Amounts do not include ad valorem and severance taxes.</t>
  </si>
  <si>
    <t>Based on production volumes.</t>
  </si>
  <si>
    <t>Cost of supply comprises exploration expenditure, production costs and depreciation, depletion and amortization.</t>
  </si>
  <si>
    <t xml:space="preserve">Realizations calculation methodology has been changed to reflect gas price fluctuations within the North Sea region. </t>
  </si>
  <si>
    <t>From first quarter 2024, these are presented on a discrete quarter basis.</t>
  </si>
  <si>
    <t>Fourth quarter and full year 2024 include an immaterial impact of a prior period adjustment in the US region.</t>
  </si>
  <si>
    <t>Financial and Operating Information 2021 - 2025</t>
  </si>
  <si>
    <t>Restated for 2021 reporting segments</t>
  </si>
  <si>
    <t>Net book amount by segment</t>
  </si>
  <si>
    <t>Net book amount by geographical area</t>
  </si>
  <si>
    <t>Cost, accumulated depreciation and right-of-use asset</t>
  </si>
  <si>
    <t>Cost</t>
  </si>
  <si>
    <t>Accumulated depreciation</t>
  </si>
  <si>
    <t>Right-of-use asset</t>
  </si>
  <si>
    <t>Group</t>
  </si>
  <si>
    <t>Oil and natural gas exploration and production activities</t>
  </si>
  <si>
    <t>North</t>
  </si>
  <si>
    <t>South</t>
  </si>
  <si>
    <t>Africa</t>
  </si>
  <si>
    <t>Asia</t>
  </si>
  <si>
    <t>Australasia</t>
  </si>
  <si>
    <t>Total</t>
  </si>
  <si>
    <t xml:space="preserve">Total </t>
  </si>
  <si>
    <t>America</t>
  </si>
  <si>
    <t>G&amp;LCE</t>
  </si>
  <si>
    <t>OP&amp;O</t>
  </si>
  <si>
    <t>Rest of</t>
  </si>
  <si>
    <t>UK</t>
  </si>
  <si>
    <t>Subsidiaries</t>
  </si>
  <si>
    <r>
      <t>Capitalized costs at 31 December</t>
    </r>
    <r>
      <rPr>
        <b/>
        <vertAlign val="superscript"/>
        <sz val="8"/>
        <color indexed="57"/>
        <rFont val="Arial"/>
        <family val="2"/>
      </rPr>
      <t>a b</t>
    </r>
  </si>
  <si>
    <t>Gross capitalized costs</t>
  </si>
  <si>
    <t xml:space="preserve">   Proved properties</t>
  </si>
  <si>
    <t xml:space="preserve">   Unproved properties</t>
  </si>
  <si>
    <t>Net capitalized costs</t>
  </si>
  <si>
    <r>
      <t>Costs incurred for the year ended 31 December</t>
    </r>
    <r>
      <rPr>
        <b/>
        <vertAlign val="superscript"/>
        <sz val="8"/>
        <color indexed="57"/>
        <rFont val="Arial"/>
        <family val="2"/>
      </rPr>
      <t>a b</t>
    </r>
  </si>
  <si>
    <t>Acquisition of properties</t>
  </si>
  <si>
    <t xml:space="preserve">   Proved</t>
  </si>
  <si>
    <t xml:space="preserve">   Unproved</t>
  </si>
  <si>
    <r>
      <t>Exploration and appraisal costs</t>
    </r>
    <r>
      <rPr>
        <vertAlign val="superscript"/>
        <sz val="8"/>
        <rFont val="Arial"/>
        <family val="2"/>
      </rPr>
      <t>c</t>
    </r>
  </si>
  <si>
    <t>Development</t>
  </si>
  <si>
    <t>Total costs</t>
  </si>
  <si>
    <r>
      <t>Results of operations for the year ended 31 December</t>
    </r>
    <r>
      <rPr>
        <b/>
        <vertAlign val="superscript"/>
        <sz val="8"/>
        <color indexed="57"/>
        <rFont val="Arial"/>
        <family val="2"/>
      </rPr>
      <t>a</t>
    </r>
  </si>
  <si>
    <r>
      <t>Sales and other operating revenues</t>
    </r>
    <r>
      <rPr>
        <vertAlign val="superscript"/>
        <sz val="8"/>
        <rFont val="Arial"/>
        <family val="2"/>
      </rPr>
      <t>d</t>
    </r>
  </si>
  <si>
    <t xml:space="preserve">  Third parties</t>
  </si>
  <si>
    <t xml:space="preserve">  Sales between businesses</t>
  </si>
  <si>
    <t>Exploration expenditure</t>
  </si>
  <si>
    <t>Production costs</t>
  </si>
  <si>
    <t>Production taxes</t>
  </si>
  <si>
    <r>
      <t>Other costs (income)</t>
    </r>
    <r>
      <rPr>
        <vertAlign val="superscript"/>
        <sz val="8"/>
        <rFont val="Arial"/>
        <family val="2"/>
      </rPr>
      <t>e</t>
    </r>
  </si>
  <si>
    <t>Net impairments and (gains) losses on sale of</t>
  </si>
  <si>
    <t xml:space="preserve">   businesses and fixed assets</t>
  </si>
  <si>
    <r>
      <t>Profit (loss) before taxation</t>
    </r>
    <r>
      <rPr>
        <vertAlign val="superscript"/>
        <sz val="8"/>
        <rFont val="Arial"/>
        <family val="2"/>
      </rPr>
      <t>f</t>
    </r>
  </si>
  <si>
    <t>Allocable taxes</t>
  </si>
  <si>
    <t>Results of operations</t>
  </si>
  <si>
    <t xml:space="preserve">These tables contain information relating to oil and natural gas exploration and production activities of subsidiaries, which includes bp's share of oil and natural gas exploration and production activities of joint operations. They do not include any costs relating to the Gulf of America oil spill. Amounts relating to the management and ownership of crude oil and natural gas pipelines, LNG liquefaction and transportation operations are excluded. In addition, bp's midstream activities of marketing and trading of natural gas, power and NGLs in the US, Canada, UK, Asia and Europe are excluded. The most significant midstream pipeline interests include the South Caucasus Pipeline, the Baku-Tbilisi-Ceyhan pipeline, the Trans Adriatic Pipeline and the Trans Anatolian Pipeline. Major LNG activities are located in Trinidad, Indonesia and Australia. </t>
  </si>
  <si>
    <t>Costs of decommissioning are included in capitalized costs at 31 December but are excluded from costs incurred for the year.</t>
  </si>
  <si>
    <t>Includes exploration and appraisal drilling expenditures and pre development studies, which are capitalized within intangible assets, and geological and geophysical exploration costs, which are charged to income as incurred.</t>
  </si>
  <si>
    <t>Presented net of transportation costs, purchases and sales taxes.</t>
  </si>
  <si>
    <t>Includes property taxes and other government take. The UK region includes a $275-million gain which is offset by corresponding charges primarily in the US region, relating to the group self-insurance programme.</t>
  </si>
  <si>
    <t>Excludes the unwinding of the discount on provisions and payables amounting to $480 million which is included in finance costs in the group income statement.</t>
  </si>
  <si>
    <t>Includes property taxes and other government take. The UK region includes a $313-million gain which is offset by corresponding charges primarily in the US region, relating to the group self-insurance programme.</t>
  </si>
  <si>
    <t>Excludes the unwinding of the discount on provisions and payables amounting to $460 million which is included in finance costs in the group income statement.</t>
  </si>
  <si>
    <t>Includes property taxes and other government take. The UK region includes a $287-million gain which is offset by corresponding charges primarily in the US region, relating to the group self-insurance programme.</t>
  </si>
  <si>
    <t>Excludes the unwinding of the discount on provisions and payables amounting to $390 million which is included in finance costs in the group income statement.</t>
  </si>
  <si>
    <t>The group has ceased to report Rosneft as a separate segment in the group's financial reporting for 2022 (see "Investment in Rosneft" on the "Basis of Prep" tab for more information).</t>
  </si>
  <si>
    <t>Russia</t>
  </si>
  <si>
    <r>
      <t>Development</t>
    </r>
    <r>
      <rPr>
        <vertAlign val="superscript"/>
        <sz val="8"/>
        <rFont val="Arial"/>
        <family val="2"/>
      </rPr>
      <t>d</t>
    </r>
  </si>
  <si>
    <r>
      <t xml:space="preserve">   businesses and fixed assets</t>
    </r>
    <r>
      <rPr>
        <vertAlign val="superscript"/>
        <sz val="8"/>
        <rFont val="Arial"/>
        <family val="2"/>
      </rPr>
      <t>f</t>
    </r>
  </si>
  <si>
    <r>
      <t>Profit (loss) before taxation</t>
    </r>
    <r>
      <rPr>
        <vertAlign val="superscript"/>
        <sz val="8"/>
        <rFont val="Arial"/>
        <family val="2"/>
      </rPr>
      <t>g</t>
    </r>
  </si>
  <si>
    <t>These tables contain information relating to oil and natural gas exploration and production activities of subsidiaries, which includes bp's share of oil and natural gas exploration and production activities of joint operations. They do not include any costs relating to the Gulf of America oil spill. Amounts relating to the management and ownership of crude oil and natural gas pipelines, LNG liquefaction and transportation operations are excluded. In addition, bp's midstream activities of marketing and trading of natural gas, power and NGLs in the US, Canada, UK, Asia and Europe are excluded. The most significant midstream pipeline interests include the South Caucasus Pipeline, the Baku-Tbilisi-Ceyhan pipeline, the Trans Adriatic Pipeline and the Trans Anatolian Pipeline. Major LNG activities are located in Trinidad, Indonesia and Australia.</t>
  </si>
  <si>
    <t>Includes exploration and appraisal drilling expenditures and pre developmen studies, which are capitalized within intangible assets, and geological and geophysical exploration costs, which are charged to income as incurred.</t>
  </si>
  <si>
    <t>Includes property taxes and other government take. The UK region includes a $256-million gain which is offset by corresponding charges primarily in the US region, relating to the group self-insurance programme.</t>
  </si>
  <si>
    <t>Russia impairments include other businesses with Rosneft, which were reported in the oil production and operation segment. The Rosneft impairment is reported in the other businesses and corporate segment. See Note 1 - Investment in Rosneft and Note 17 Investments in Associates in the bp Annual Report and Form 20-F 2022.</t>
  </si>
  <si>
    <t>Excludes the unwinding of the discount on provisions and payables amounting to $294 million which is included in finance costs in the group income statement.</t>
  </si>
  <si>
    <r>
      <t>Sales and other operating revenues</t>
    </r>
    <r>
      <rPr>
        <vertAlign val="superscript"/>
        <sz val="8"/>
        <rFont val="Arial"/>
        <family val="2"/>
      </rPr>
      <t>e</t>
    </r>
  </si>
  <si>
    <r>
      <t>Other costs (income)</t>
    </r>
    <r>
      <rPr>
        <vertAlign val="superscript"/>
        <sz val="8"/>
        <rFont val="Arial"/>
        <family val="2"/>
      </rPr>
      <t>f</t>
    </r>
  </si>
  <si>
    <t>Includes exploration and appraisal drilling expenditures, which are capitalized within intangible assets, and geological and geophysical exploration costs, which are charged to income as incurred.</t>
  </si>
  <si>
    <t>Development costs in Rest of North America are negative due to a true-up of prior period spend.</t>
  </si>
  <si>
    <t>Includes property taxes and other government take. The UK region includes a $213-million gain which is offset by corresponding charges primarily in the US region, relating to the group self-insurance programme.</t>
  </si>
  <si>
    <t>Excludes the unwinding of the discount on provisions and payables amounting to $325-million which is included in finance costs in the group income statement.</t>
  </si>
  <si>
    <t>Equity-accounted entities (BP share)</t>
  </si>
  <si>
    <r>
      <t>Capitalized costs at 31 December</t>
    </r>
    <r>
      <rPr>
        <b/>
        <vertAlign val="superscript"/>
        <sz val="8"/>
        <color indexed="57"/>
        <rFont val="Arial"/>
        <family val="2"/>
      </rPr>
      <t>a</t>
    </r>
    <r>
      <rPr>
        <b/>
        <vertAlign val="superscript"/>
        <sz val="8"/>
        <color rgb="FF388A22"/>
        <rFont val="Arial"/>
        <family val="2"/>
      </rPr>
      <t xml:space="preserve"> b</t>
    </r>
  </si>
  <si>
    <r>
      <t>Costs incurred for the year ended 31 December</t>
    </r>
    <r>
      <rPr>
        <b/>
        <vertAlign val="superscript"/>
        <sz val="8"/>
        <color indexed="57"/>
        <rFont val="Arial"/>
        <family val="2"/>
      </rPr>
      <t>a</t>
    </r>
    <r>
      <rPr>
        <b/>
        <vertAlign val="superscript"/>
        <sz val="8"/>
        <color rgb="FF388A22"/>
        <rFont val="Arial"/>
        <family val="2"/>
      </rPr>
      <t xml:space="preserve"> c d</t>
    </r>
  </si>
  <si>
    <r>
      <t>Acquisition of properties</t>
    </r>
    <r>
      <rPr>
        <vertAlign val="superscript"/>
        <sz val="8"/>
        <rFont val="Arial"/>
        <family val="2"/>
      </rPr>
      <t>b</t>
    </r>
  </si>
  <si>
    <t>Other costs (income)</t>
  </si>
  <si>
    <t xml:space="preserve">These tables contain information relating to oil and natural gas exploration and production activities of equity-accounted entities. Amounts relating to the management and ownership of crude oil and natural gas pipelines, LNG liquefaction, transportation operations as well as downstream and other activities are excluded. </t>
  </si>
  <si>
    <t>The amounts shown reflect bp’s share of equity-accounted entities’ costs incurred, and not the costs incurred by bp in acquiring an interest in equity-accounted entities.</t>
  </si>
  <si>
    <t>Presented net of sales tax.</t>
  </si>
  <si>
    <r>
      <t>Total</t>
    </r>
    <r>
      <rPr>
        <b/>
        <vertAlign val="superscript"/>
        <sz val="6"/>
        <rFont val="Arial"/>
        <family val="2"/>
      </rPr>
      <t>c</t>
    </r>
  </si>
  <si>
    <r>
      <t>Russia</t>
    </r>
    <r>
      <rPr>
        <b/>
        <vertAlign val="superscript"/>
        <sz val="6"/>
        <rFont val="Arial"/>
        <family val="2"/>
      </rPr>
      <t>a</t>
    </r>
  </si>
  <si>
    <r>
      <t>Capitalized costs at 31 December</t>
    </r>
    <r>
      <rPr>
        <b/>
        <vertAlign val="superscript"/>
        <sz val="8"/>
        <color indexed="57"/>
        <rFont val="Arial"/>
        <family val="2"/>
      </rPr>
      <t>b</t>
    </r>
    <r>
      <rPr>
        <b/>
        <vertAlign val="superscript"/>
        <sz val="8"/>
        <color rgb="FF388A22"/>
        <rFont val="Arial"/>
        <family val="2"/>
      </rPr>
      <t xml:space="preserve"> c</t>
    </r>
  </si>
  <si>
    <r>
      <t>Costs incurred for the year ended 31 December</t>
    </r>
    <r>
      <rPr>
        <b/>
        <vertAlign val="superscript"/>
        <sz val="8"/>
        <color indexed="57"/>
        <rFont val="Arial"/>
        <family val="2"/>
      </rPr>
      <t>b</t>
    </r>
    <r>
      <rPr>
        <b/>
        <vertAlign val="superscript"/>
        <sz val="8"/>
        <color rgb="FF388A22"/>
        <rFont val="Arial"/>
        <family val="2"/>
      </rPr>
      <t xml:space="preserve"> d e</t>
    </r>
  </si>
  <si>
    <r>
      <t>Acquisition of properties</t>
    </r>
    <r>
      <rPr>
        <vertAlign val="superscript"/>
        <sz val="8"/>
        <rFont val="Arial"/>
        <family val="2"/>
      </rPr>
      <t>c</t>
    </r>
  </si>
  <si>
    <r>
      <t>Exploration and appraisal costs</t>
    </r>
    <r>
      <rPr>
        <vertAlign val="superscript"/>
        <sz val="8"/>
        <rFont val="Arial"/>
        <family val="2"/>
      </rPr>
      <t>d</t>
    </r>
  </si>
  <si>
    <r>
      <t>Development</t>
    </r>
    <r>
      <rPr>
        <vertAlign val="superscript"/>
        <sz val="8"/>
        <rFont val="Arial"/>
        <family val="2"/>
      </rPr>
      <t>f</t>
    </r>
  </si>
  <si>
    <r>
      <t>Results of operations for the year ended 31 December</t>
    </r>
    <r>
      <rPr>
        <b/>
        <vertAlign val="superscript"/>
        <sz val="8"/>
        <color indexed="57"/>
        <rFont val="Arial"/>
        <family val="2"/>
      </rPr>
      <t>b</t>
    </r>
  </si>
  <si>
    <r>
      <t>Sales and other operating revenues</t>
    </r>
    <r>
      <rPr>
        <vertAlign val="superscript"/>
        <sz val="8"/>
        <rFont val="Arial"/>
        <family val="2"/>
      </rPr>
      <t>g</t>
    </r>
  </si>
  <si>
    <t>Amounts reported for Russia in this table are bp’s estimated share of the equity-accounted entities, including Rosneft’s worldwide activities (of which insignificant amounts relate to outside Russia). See Note 1 - Investment in Rosneft and Note 17 - Investments in Associates in the bp Annual Report and Form 20-F 2022.</t>
  </si>
  <si>
    <t>These tables contain information relating to oil and natural gas exploration and production activities of equity-accounted entities. Amounts relating to the management and ownership of crude oil and natural gas pipelines, LNG liquefaction, transportation operations as well as downstream and other activities are excluded.</t>
  </si>
  <si>
    <t>Rest of Europe development costs are negative due to a true-up of prior period spend.</t>
  </si>
  <si>
    <r>
      <t>Sales and other operating revenues</t>
    </r>
    <r>
      <rPr>
        <vertAlign val="superscript"/>
        <sz val="8"/>
        <rFont val="Arial"/>
        <family val="2"/>
      </rPr>
      <t>f</t>
    </r>
  </si>
  <si>
    <t>Amounts reported for Russia in this table include bp’s share of Rosneft’s worldwide activities, including insignificant amounts outside Russia. See Note 37 Events after the reporting period in the bp Annual Report and Form 20-F 2021.</t>
  </si>
  <si>
    <r>
      <t>Crude oil</t>
    </r>
    <r>
      <rPr>
        <b/>
        <vertAlign val="superscript"/>
        <sz val="10"/>
        <rFont val="Arial"/>
        <family val="2"/>
      </rPr>
      <t>a b</t>
    </r>
  </si>
  <si>
    <t>million barrels</t>
  </si>
  <si>
    <t>At 1 January</t>
  </si>
  <si>
    <t>Developed</t>
  </si>
  <si>
    <t>Undeveloped</t>
  </si>
  <si>
    <t>Changes attributable to:</t>
  </si>
  <si>
    <t xml:space="preserve">  Revisions of previous estimates</t>
  </si>
  <si>
    <t xml:space="preserve">  Improved recovery</t>
  </si>
  <si>
    <t xml:space="preserve">  Purchases of reserves-in-place</t>
  </si>
  <si>
    <t xml:space="preserve">  Discoveries and extensions</t>
  </si>
  <si>
    <t xml:space="preserve">  Production</t>
  </si>
  <si>
    <t xml:space="preserve">  Sales of reserves-in-place</t>
  </si>
  <si>
    <r>
      <t>At 31 December</t>
    </r>
    <r>
      <rPr>
        <b/>
        <vertAlign val="superscript"/>
        <sz val="8"/>
        <color rgb="FF388A22"/>
        <rFont val="Arial"/>
        <family val="2"/>
      </rPr>
      <t>c</t>
    </r>
  </si>
  <si>
    <r>
      <t>Equity-accounted entities (BP share)</t>
    </r>
    <r>
      <rPr>
        <b/>
        <vertAlign val="superscript"/>
        <sz val="8"/>
        <color rgb="FF388A22"/>
        <rFont val="Arial"/>
        <family val="2"/>
      </rPr>
      <t>d</t>
    </r>
  </si>
  <si>
    <t xml:space="preserve">At 31 December </t>
  </si>
  <si>
    <t>Total subsidiaries and equity-accounted entities (BP share)</t>
  </si>
  <si>
    <t>At 31 December</t>
  </si>
  <si>
    <t>Crude oil includes condensate and bitumen. Proved reserves exclude royalties due to others, whether payable in cash or in kind, where the royalty owner has a direct interest in the underlying production and the option and ability to make lifting and sales arrangements independently.</t>
  </si>
  <si>
    <t>Because of rounding, some totals may not exactly agree with the sum of their component parts</t>
  </si>
  <si>
    <t>Includes 1.7 million barrels of crude oil in respect of the 30% non-controlling interest in BP Trinidad and Tobago LLC.</t>
  </si>
  <si>
    <t>Volumes of equity-accounted entities include volumes of equity-accounted investments of those entities</t>
  </si>
  <si>
    <r>
      <t>Natural gas liquids (NGL)</t>
    </r>
    <r>
      <rPr>
        <b/>
        <vertAlign val="superscript"/>
        <sz val="10"/>
        <rFont val="Arial"/>
        <family val="2"/>
      </rPr>
      <t>a b</t>
    </r>
  </si>
  <si>
    <r>
      <t xml:space="preserve">  Production</t>
    </r>
    <r>
      <rPr>
        <vertAlign val="superscript"/>
        <sz val="8"/>
        <rFont val="Arial"/>
        <family val="2"/>
      </rPr>
      <t>c</t>
    </r>
  </si>
  <si>
    <r>
      <t>Equity-accounted entities (BP share)</t>
    </r>
    <r>
      <rPr>
        <vertAlign val="superscript"/>
        <sz val="8"/>
        <color rgb="FF388A22"/>
        <rFont val="Arial"/>
        <family val="2"/>
      </rPr>
      <t>d</t>
    </r>
  </si>
  <si>
    <t>Proved reserves exclude royalties due to others, whether payable in cash or in kind, where the royalty owner has a direct interest in the underlying production and the option and ability to make lifting and sales arrangements independently.</t>
  </si>
  <si>
    <t>Excludes NGLs from processing plants in which an interest is held of 2 thousand barrels per day for equity-accounted entities</t>
  </si>
  <si>
    <t>Volumes of equity-accounted entities include volumes of equity-accounted investments of those entities.</t>
  </si>
  <si>
    <r>
      <t>Total liquids</t>
    </r>
    <r>
      <rPr>
        <b/>
        <vertAlign val="superscript"/>
        <sz val="10"/>
        <rFont val="Arial"/>
        <family val="2"/>
      </rPr>
      <t>a b</t>
    </r>
  </si>
  <si>
    <r>
      <t>US</t>
    </r>
    <r>
      <rPr>
        <b/>
        <vertAlign val="superscript"/>
        <sz val="6"/>
        <rFont val="Arial"/>
        <family val="2"/>
      </rPr>
      <t>c</t>
    </r>
  </si>
  <si>
    <r>
      <t>At 31 December</t>
    </r>
    <r>
      <rPr>
        <b/>
        <vertAlign val="superscript"/>
        <sz val="8"/>
        <color rgb="FF388A22"/>
        <rFont val="Arial"/>
        <family val="2"/>
      </rPr>
      <t>d</t>
    </r>
  </si>
  <si>
    <r>
      <t>Equity-accounted entities (BP share)</t>
    </r>
    <r>
      <rPr>
        <b/>
        <vertAlign val="superscript"/>
        <sz val="8"/>
        <color rgb="FF388A22"/>
        <rFont val="Arial"/>
        <family val="2"/>
      </rPr>
      <t>e</t>
    </r>
  </si>
  <si>
    <r>
      <t xml:space="preserve">  Revisions of previous estimates</t>
    </r>
    <r>
      <rPr>
        <vertAlign val="superscript"/>
        <sz val="8"/>
        <rFont val="Arial"/>
        <family val="2"/>
      </rPr>
      <t>d</t>
    </r>
  </si>
  <si>
    <t>Excludes NGLs from processing plants in which an interest is held of 2 thousand barrels per day for equity-accounted entities.</t>
  </si>
  <si>
    <t>Also includes 1.7 million barrels in respect of the 30% non-controlling interest in BP Trinidad and Tobago LLC.</t>
  </si>
  <si>
    <r>
      <t>Natural gas</t>
    </r>
    <r>
      <rPr>
        <b/>
        <vertAlign val="superscript"/>
        <sz val="10"/>
        <rFont val="Arial"/>
        <family val="2"/>
      </rPr>
      <t>a b</t>
    </r>
  </si>
  <si>
    <t>billion cubic feet</t>
  </si>
  <si>
    <t>Proved reserves exclude royalties due to others, whether payable in cash or in kind, where the royalty owner has a direct interest in the underlying production and the option and ability to make lifting and sales arrangements independently</t>
  </si>
  <si>
    <t>Includes 114 billion cubic feet of natural gas consumed in operations, 71 billion cubic feet in subsidiaries, 43 billion cubic feet in equity-accounted entities</t>
  </si>
  <si>
    <t>Includes 231 billion cubic feet of natural gas in respect of the 30% non-controlling interest in BP Trinidad and Tobago LLC.</t>
  </si>
  <si>
    <r>
      <t>Total hydrocarbons</t>
    </r>
    <r>
      <rPr>
        <b/>
        <vertAlign val="superscript"/>
        <sz val="10"/>
        <rFont val="Arial"/>
        <family val="2"/>
      </rPr>
      <t>a b</t>
    </r>
  </si>
  <si>
    <r>
      <t>million barrels of oil equivalent</t>
    </r>
    <r>
      <rPr>
        <vertAlign val="superscript"/>
        <sz val="6"/>
        <rFont val="Arial"/>
        <family val="2"/>
      </rPr>
      <t>c</t>
    </r>
  </si>
  <si>
    <r>
      <t xml:space="preserve">  Production</t>
    </r>
    <r>
      <rPr>
        <vertAlign val="superscript"/>
        <sz val="8"/>
        <rFont val="Arial"/>
        <family val="2"/>
      </rPr>
      <t xml:space="preserve"> d e</t>
    </r>
  </si>
  <si>
    <r>
      <t>At 31 December</t>
    </r>
    <r>
      <rPr>
        <b/>
        <vertAlign val="superscript"/>
        <sz val="8"/>
        <color rgb="FF388A22"/>
        <rFont val="Arial"/>
        <family val="2"/>
      </rPr>
      <t>f</t>
    </r>
  </si>
  <si>
    <r>
      <t>Equity-accounted entities (BP share)</t>
    </r>
    <r>
      <rPr>
        <b/>
        <vertAlign val="superscript"/>
        <sz val="8"/>
        <color rgb="FF388A22"/>
        <rFont val="Arial"/>
        <family val="2"/>
      </rPr>
      <t>g</t>
    </r>
  </si>
  <si>
    <t xml:space="preserve">  Revisions of previous estimatesd</t>
  </si>
  <si>
    <r>
      <t xml:space="preserve">  Production</t>
    </r>
    <r>
      <rPr>
        <vertAlign val="superscript"/>
        <sz val="8"/>
        <rFont val="Arial"/>
        <family val="2"/>
      </rPr>
      <t>e</t>
    </r>
  </si>
  <si>
    <t>5.8 billion cubic feet of natural gas = 1 million barrels of oil equivalent.</t>
  </si>
  <si>
    <t>Excludes NGLs from processing plants in which an interest is held of 2 thousand barrels per day for equity-accounted entities.</t>
  </si>
  <si>
    <t>Includes 20 million barrels of oil equivalent of natural gas consumed in operations, 12 million barrels of oil equivalent in subsidiaries, 7 million barrels of oil equivalent in equity-accounted entities</t>
  </si>
  <si>
    <t>Includes 41 million barrels of oil equivalent in respect of the 30% non-controlling interest in BP Trinidad and Tobago LLC.</t>
  </si>
  <si>
    <r>
      <t>At 31 December</t>
    </r>
    <r>
      <rPr>
        <b/>
        <vertAlign val="superscript"/>
        <sz val="8"/>
        <color rgb="FF388A22"/>
        <rFont val="Arial"/>
        <family val="2"/>
      </rPr>
      <t xml:space="preserve">c </t>
    </r>
  </si>
  <si>
    <r>
      <t>Equity-accounted entities (bp share)</t>
    </r>
    <r>
      <rPr>
        <b/>
        <vertAlign val="superscript"/>
        <sz val="8"/>
        <color rgb="FF388A22"/>
        <rFont val="Arial"/>
        <family val="2"/>
      </rPr>
      <t>d</t>
    </r>
  </si>
  <si>
    <t>Total subsidiaries and equity-accounted entities (bp share)</t>
  </si>
  <si>
    <t>Includes 1.5 million barrels of crude oil in respect of the 30% non-controlling interest in BP Trinidad and Tobago LLC.</t>
  </si>
  <si>
    <r>
      <t>Equity-accounted entities (bp share)</t>
    </r>
    <r>
      <rPr>
        <b/>
        <vertAlign val="superscript"/>
        <sz val="8"/>
        <color rgb="FF388A22"/>
        <rFont val="Arial"/>
        <family val="2"/>
      </rPr>
      <t>e</t>
    </r>
  </si>
  <si>
    <t>Includes 0.2 million barrels of NGL in respect of the 30% non-controlling interest in BP Trinidad and Tobago LLC.</t>
  </si>
  <si>
    <t>Includes 100 billion cubic feet of natural gas consumed in operations, 62 billion cubic feet in subsidiaries, 38 billion cubic feet in equity-accounted entities.</t>
  </si>
  <si>
    <t>Includes 219 billion cubic feet of natural gas in respect of the 30% non-controlling interest in BP Trinidad and Tobago LLC.</t>
  </si>
  <si>
    <r>
      <t>US</t>
    </r>
    <r>
      <rPr>
        <b/>
        <vertAlign val="superscript"/>
        <sz val="6"/>
        <rFont val="Arial"/>
        <family val="2"/>
      </rPr>
      <t>f</t>
    </r>
  </si>
  <si>
    <r>
      <t xml:space="preserve">  Production</t>
    </r>
    <r>
      <rPr>
        <vertAlign val="superscript"/>
        <sz val="8"/>
        <rFont val="Arial"/>
        <family val="2"/>
      </rPr>
      <t>d e</t>
    </r>
  </si>
  <si>
    <r>
      <t>Equity-accounted entities (bp share)</t>
    </r>
    <r>
      <rPr>
        <b/>
        <vertAlign val="superscript"/>
        <sz val="8"/>
        <color rgb="FF388A22"/>
        <rFont val="Arial"/>
        <family val="2"/>
      </rPr>
      <t>g</t>
    </r>
  </si>
  <si>
    <t>Includes 17 million barrels of oil equivalent of natural gas consumed in operations, 11 million barrels of oil equivalent in subsidiaries, 6 million barrels of oil equivalent in equity-accounted entities.</t>
  </si>
  <si>
    <t>Includes 39 million barrels of oil equivalent in respect of the 30% non-controlling interest in BP Trinidad and Tobago LLC.</t>
  </si>
  <si>
    <t>The group has ceased to report Rosneft as a separate segment in the group's financial reporting for 2022 (see "Investment in Rosneft" on the "Basis of Prep" tab for more information)</t>
  </si>
  <si>
    <t>Includes 2.2 million barrels of crude oil in respect of the 30% non-controlling interest in BP Trinidad and Tobago LLC.</t>
  </si>
  <si>
    <t>Includes 0 million barrels of NGL in respect of the 30% non-controlling interest in BP Trinidad and Tobago LLC.</t>
  </si>
  <si>
    <t>Also includes 2.2 million barrels in respect of the 30% non-controlling interest in BP Trinidad and Tobago LLC.</t>
  </si>
  <si>
    <t>Includes 99 billion cubic feet of natural gas consumed in operations, 62 billion cubic feet in subsidiaries, 36 billion cubic feet in equity-accounted entities.</t>
  </si>
  <si>
    <t>Includes 430 billion cubic feet of natural gas in respect of the 30% non-controlling interest in BP Trinidad and Tobago LLC.</t>
  </si>
  <si>
    <t>Includes 76 million barrels of oil equivalent in respect of the 30% non-controlling interest in BP Trinidad and Tobago LLC.</t>
  </si>
  <si>
    <r>
      <t>Africa</t>
    </r>
    <r>
      <rPr>
        <b/>
        <vertAlign val="superscript"/>
        <sz val="6"/>
        <rFont val="Arial"/>
        <family val="2"/>
      </rPr>
      <t>e</t>
    </r>
  </si>
  <si>
    <r>
      <t xml:space="preserve">  Sales of reserves-in-place</t>
    </r>
    <r>
      <rPr>
        <vertAlign val="superscript"/>
        <sz val="8"/>
        <rFont val="Arial"/>
        <family val="2"/>
      </rPr>
      <t>f</t>
    </r>
  </si>
  <si>
    <t>Includes 3 million barrels of crude oil in respect of the 30% non-controlling interest in bp Trinidad and Tobago LLC.</t>
  </si>
  <si>
    <t>Includes assets held for sale in Algeria.</t>
  </si>
  <si>
    <t xml:space="preserve">bp's decision to exit our Russia business, including our shareholding in Rosneft, is treated as sales of reserves in place </t>
  </si>
  <si>
    <r>
      <t>Africa</t>
    </r>
    <r>
      <rPr>
        <b/>
        <vertAlign val="superscript"/>
        <sz val="6"/>
        <rFont val="Arial"/>
        <family val="2"/>
      </rPr>
      <t>f</t>
    </r>
  </si>
  <si>
    <r>
      <t xml:space="preserve">  Sales of reserves-in-place</t>
    </r>
    <r>
      <rPr>
        <vertAlign val="superscript"/>
        <sz val="8"/>
        <rFont val="Arial"/>
        <family val="2"/>
      </rPr>
      <t>g</t>
    </r>
  </si>
  <si>
    <t>Includes 0.4 million barrels of NGL in respect of the 30% non-controlling interest in bp Trinidad and Tobago LLC.</t>
  </si>
  <si>
    <t>bp's decision to exit its Russia business, including its shareholding in Rosneft, is treated as sales of reserves in place.</t>
  </si>
  <si>
    <t>Also includes 3 million barrels in respect of the 30% non-controlling interest in BP Trinidad and Tobago LLC.</t>
  </si>
  <si>
    <t>Includes 122 billion cubic feet of natural gas consumed in operations, 86 billion cubic feet in subsidiaries, 36 billion cubic feet in equity-accounted entities.</t>
  </si>
  <si>
    <t>Includes 547 billion cubic feet of natural gas in respect of the 30% non-controlling interest in BP Trinidad and Tobago LLC.</t>
  </si>
  <si>
    <t>bp's decision to exit our Russia business, including our shareholding in Rosneft, is treated as sales of reserves in place.</t>
  </si>
  <si>
    <r>
      <t>Africa</t>
    </r>
    <r>
      <rPr>
        <b/>
        <vertAlign val="superscript"/>
        <sz val="6"/>
        <rFont val="Arial"/>
        <family val="2"/>
      </rPr>
      <t>h</t>
    </r>
  </si>
  <si>
    <r>
      <t xml:space="preserve">  Sales of reserves-in-place</t>
    </r>
    <r>
      <rPr>
        <vertAlign val="superscript"/>
        <sz val="8"/>
        <rFont val="Arial"/>
        <family val="2"/>
      </rPr>
      <t>i</t>
    </r>
  </si>
  <si>
    <t>5.8 billion cubic feet of natural gas = 1 million barrels of oil equivalent.</t>
  </si>
  <si>
    <t>Includes 21 million barrels of oil equivalent of natural gas consumed in operations, 15 million barrels of oil equivalent in subsidiaries, 6 million barrels of oil equivalent in equity-accounted entities.</t>
  </si>
  <si>
    <t>Includes 98 million barrels of oil equivalent in respect of the 30% non-controlling interest in BP Trinidad and Tobago LLC.</t>
  </si>
  <si>
    <r>
      <t>US</t>
    </r>
    <r>
      <rPr>
        <b/>
        <vertAlign val="superscript"/>
        <sz val="6"/>
        <rFont val="Arial"/>
        <family val="2"/>
      </rPr>
      <t xml:space="preserve">c </t>
    </r>
  </si>
  <si>
    <r>
      <t>Russia</t>
    </r>
    <r>
      <rPr>
        <b/>
        <vertAlign val="superscript"/>
        <sz val="6"/>
        <rFont val="Arial"/>
        <family val="2"/>
      </rPr>
      <t>b</t>
    </r>
  </si>
  <si>
    <t xml:space="preserve">                –</t>
  </si>
  <si>
    <r>
      <t>At 31 December</t>
    </r>
    <r>
      <rPr>
        <b/>
        <vertAlign val="superscript"/>
        <sz val="8"/>
        <color rgb="FF388A22"/>
        <rFont val="Arial"/>
        <family val="2"/>
      </rPr>
      <t>e f</t>
    </r>
  </si>
  <si>
    <t>Includes 4 million barrels of crude oil in respect of the 30% non-controlling interest in bp Trinidad and Tobago LLC.</t>
  </si>
  <si>
    <t>Includes 393 million barrels of crude oil in respect of the 7.16% non-controlling interest in Rosneft, including 22 mmbbl held through bp's interests in Russia other than Rosneft.</t>
  </si>
  <si>
    <t>Total proved crude oil reserves held as part of our equity interest in Rosneft is 5,490 million barrels, comprising 1 million barrels in Iraq and less than 1 million barrels each in Egypt, Vietnam, and Canada, and 5,487 million barrels in Russia.</t>
  </si>
  <si>
    <r>
      <t>Asia</t>
    </r>
    <r>
      <rPr>
        <b/>
        <vertAlign val="superscript"/>
        <sz val="6"/>
        <rFont val="Arial"/>
        <family val="2"/>
      </rPr>
      <t>c</t>
    </r>
  </si>
  <si>
    <r>
      <t>At 31 December</t>
    </r>
    <r>
      <rPr>
        <b/>
        <vertAlign val="superscript"/>
        <sz val="8"/>
        <color rgb="FF388A22"/>
        <rFont val="Arial"/>
        <family val="2"/>
      </rPr>
      <t>f g</t>
    </r>
  </si>
  <si>
    <t>Excludes NGLs from processing plants in which an interest is held of 3 thousand barrels per day for equity-accounted entities.</t>
  </si>
  <si>
    <t>Includes 6 million barrels of NGL in respect of the 30% non-controlling interest in bp Trinidad and Tobago LLC.</t>
  </si>
  <si>
    <t>Includes 3 million barrels of NGLs in respect of the 2.3% non-controlling interest in Rosneft.</t>
  </si>
  <si>
    <t>Total proved NGL reserves held as part of our equity interest in Rosneft is 140 million barrels, comprising less than 1 million barrels in Canada and 140 million barrels in Russia.</t>
  </si>
  <si>
    <t>Also includes 10 million barrels in respect of the 30% non-controlling interest in bp Trinidad and Tobago LLC.</t>
  </si>
  <si>
    <t>Includes 396 million barrels of liquids in respect of the non-controlling interest in Rosneft, including 22 mmboe held through bp’s interests in Russia other than Rosneft.</t>
  </si>
  <si>
    <t>Total proved liquid reserves held as part of our equity interest in Rosneft is 5,630 million barrels, comprising 1 million barrels in Iraq, less than 1 million barrels each in Canada, Egypt and Vietnam and 5,628 million barrels in Russia.</t>
  </si>
  <si>
    <t>Includes 135 billion cubic feet of natural gas consumed in operations, 83 billion cubic feet in subsidiaries, 52 billion cubic feet in equity-accounted entities.</t>
  </si>
  <si>
    <t>Includes 690 billion cubic feet of natural gas in respect of the 30% non-controlling interest in bp Trinidad and Tobago LLC.</t>
  </si>
  <si>
    <t>Includes 1,656 billion cubic feet of natural gas in respect of the 10.20% non-controlling interest in Rosneft including 621 billion cubic feet held through bp’s interests in Russia other than Rosneft.</t>
  </si>
  <si>
    <t>Total proved gas reserves held as part of our equity interest in Rosneft is 16,233 billion cubic feet, comprising less than 1billion cubic feet in Vietnam and Canada, 376 billion cubic feet in Egypt and 15,857 billion cubic feet in Russia.</t>
  </si>
  <si>
    <r>
      <t>Asia</t>
    </r>
    <r>
      <rPr>
        <b/>
        <vertAlign val="superscript"/>
        <sz val="6"/>
        <rFont val="Arial"/>
        <family val="2"/>
      </rPr>
      <t>d</t>
    </r>
  </si>
  <si>
    <r>
      <t>At 31 December</t>
    </r>
    <r>
      <rPr>
        <b/>
        <vertAlign val="superscript"/>
        <sz val="8"/>
        <color rgb="FF388A22"/>
        <rFont val="Arial"/>
        <family val="2"/>
      </rPr>
      <t>h i</t>
    </r>
  </si>
  <si>
    <t>Includes 23 million barrels of oil equivalent of natural gas consumed in operations, 14 million barrels of oil equivalent in subsidiaries, 9 million barrels of oil equivalent in equity-accounted entities.</t>
  </si>
  <si>
    <t>Includes 130 million barrels of oil equivalent in respect of the 30% non-controlling interest in bp Trinidad and Tobago LLC.</t>
  </si>
  <si>
    <t>Includes 682 million barrels of oil equivalent in respect of the 8.09% non-controlling interest in Rosneft, including 129mmboe held through bp’s interests in Russia other than Rosneft.</t>
  </si>
  <si>
    <t>Total proved reserves held as part of our equity interest in Rosneft is 8,429 million barrels of oil equivalent, comprising less than 1 million barrels of oil equivalent in Canada and Vietnam, 1million barrels of oil equivalent in Iraq, 65 million barrels of oil equivalent in Egypt and 8,362 million barrels of oil equivalent in Russia.</t>
  </si>
  <si>
    <t>Standardized measure of discounted future net cash flows and changes therein relating to proved oil and gas reserves</t>
  </si>
  <si>
    <r>
      <t>Future cash inflows</t>
    </r>
    <r>
      <rPr>
        <vertAlign val="superscript"/>
        <sz val="8"/>
        <rFont val="Arial"/>
        <family val="2"/>
      </rPr>
      <t>a</t>
    </r>
  </si>
  <si>
    <r>
      <t>Future production cost</t>
    </r>
    <r>
      <rPr>
        <vertAlign val="superscript"/>
        <sz val="8"/>
        <rFont val="Arial"/>
        <family val="2"/>
      </rPr>
      <t>b</t>
    </r>
  </si>
  <si>
    <r>
      <t>Future development cost</t>
    </r>
    <r>
      <rPr>
        <vertAlign val="superscript"/>
        <sz val="8"/>
        <rFont val="Arial"/>
        <family val="2"/>
      </rPr>
      <t>b</t>
    </r>
  </si>
  <si>
    <r>
      <t>Future taxation</t>
    </r>
    <r>
      <rPr>
        <vertAlign val="superscript"/>
        <sz val="8"/>
        <rFont val="Arial"/>
        <family val="2"/>
      </rPr>
      <t>c</t>
    </r>
  </si>
  <si>
    <t>Future net cash flows</t>
  </si>
  <si>
    <r>
      <t>10% annual discount</t>
    </r>
    <r>
      <rPr>
        <vertAlign val="superscript"/>
        <sz val="8"/>
        <rFont val="Arial"/>
        <family val="2"/>
      </rPr>
      <t xml:space="preserve">d </t>
    </r>
  </si>
  <si>
    <r>
      <t>Standardized measure of discounted future net cash flows</t>
    </r>
    <r>
      <rPr>
        <vertAlign val="superscript"/>
        <sz val="8"/>
        <rFont val="Arial"/>
        <family val="2"/>
      </rPr>
      <t xml:space="preserve">e </t>
    </r>
  </si>
  <si>
    <r>
      <t>Equity-accounted entities (BP share)</t>
    </r>
    <r>
      <rPr>
        <b/>
        <vertAlign val="superscript"/>
        <sz val="8"/>
        <color rgb="FF388A22"/>
        <rFont val="Arial"/>
        <family val="2"/>
      </rPr>
      <t>f</t>
    </r>
  </si>
  <si>
    <t>Standardized measure of discounted future net cash flows</t>
  </si>
  <si>
    <t>Total subsidiaries and equity-accounted entities</t>
  </si>
  <si>
    <t xml:space="preserve">accounted </t>
  </si>
  <si>
    <t>entities</t>
  </si>
  <si>
    <t>Sales and transfers of oil and gas produced, net of production costs</t>
  </si>
  <si>
    <t>Development costs for the current year as estimated in previous year</t>
  </si>
  <si>
    <t>Extensions, discoveries and improved recovery, less related costs</t>
  </si>
  <si>
    <t>Net changes in prices and production cost</t>
  </si>
  <si>
    <t>Revisions of previous reserves estimates</t>
  </si>
  <si>
    <t>Net change in taxation</t>
  </si>
  <si>
    <t>Future development costs</t>
  </si>
  <si>
    <t>Net change in purchase and sales of reserves-in-place</t>
  </si>
  <si>
    <t>Addition of 10% annual discount</t>
  </si>
  <si>
    <r>
      <t>Total change in the standardized measure during the year</t>
    </r>
    <r>
      <rPr>
        <vertAlign val="superscript"/>
        <sz val="8"/>
        <rFont val="Arial"/>
        <family val="2"/>
      </rPr>
      <t>g</t>
    </r>
  </si>
  <si>
    <t>The marker prices used were Brent $69.5/bbl, Henry Hub $3.4/mmBtu.</t>
  </si>
  <si>
    <t>Production costs, which include production taxes and also fixed commitment costs associated with probable/contingent volumes, and development costs relating to future production of proved reserves are based on the continuation of existing economic conditions. Future decommissioning costs are included.</t>
  </si>
  <si>
    <t>Taxation is computed with reference to appropriate year-end statutory corporate income tax rates.</t>
  </si>
  <si>
    <t>Future net cash flows from oil and natural gas production are discounted at 10% regardless of the group assessment of the risk associated with its producing activities.</t>
  </si>
  <si>
    <t>Non-controlling interests in BP Trinidad and Tobago LLC amounted to $271 million.</t>
  </si>
  <si>
    <t>The standardized measure of discounted future net cash flows of equity-accounted entities includes standardized measure of discounted future net cash flows of equity-accounted investments of those entities.</t>
  </si>
  <si>
    <t xml:space="preserve">Total change in the standardized measure during the year includes the effect of exchange rate movements. </t>
  </si>
  <si>
    <t>The marker prices used were Brent $81.17/bbl, Henry Hub $2.07/mmBtu.</t>
  </si>
  <si>
    <t>Production costs, which include production taxes, and development costs relating to future production of proved reserves are based on the continuation of existing economic conditions. Future decommissioning costs are included.</t>
  </si>
  <si>
    <t>Non-controlling interests in BP Trinidad and Tobago LLC amounted to $164 million.</t>
  </si>
  <si>
    <t>The marker prices used were Brent $83.27/bbl, Henry Hub $2.58/mmBtu.</t>
  </si>
  <si>
    <t>Non-controlling interests in BP Trinidad and Tobago LLC amounted to $392 million.</t>
  </si>
  <si>
    <r>
      <t>Standardized measure of discounted future net cash flows</t>
    </r>
    <r>
      <rPr>
        <vertAlign val="superscript"/>
        <sz val="8"/>
        <rFont val="Arial"/>
        <family val="2"/>
      </rPr>
      <t xml:space="preserve">g </t>
    </r>
  </si>
  <si>
    <r>
      <t>Standardized measure of discounted future net cash flows</t>
    </r>
    <r>
      <rPr>
        <vertAlign val="superscript"/>
        <sz val="8"/>
        <rFont val="Arial"/>
        <family val="2"/>
      </rPr>
      <t>h</t>
    </r>
  </si>
  <si>
    <r>
      <t>Total change in the standardized measure during the year</t>
    </r>
    <r>
      <rPr>
        <vertAlign val="superscript"/>
        <sz val="8"/>
        <rFont val="Arial"/>
        <family val="2"/>
      </rPr>
      <t>i</t>
    </r>
  </si>
  <si>
    <t>The marker prices used were Brent $101.24/bbl, Henry Hub $6.19/mmBtu.</t>
  </si>
  <si>
    <t>Non-controlling interests in BP Trinidad and Tobago LLC amounted to $1,216 million.</t>
  </si>
  <si>
    <t>No reserves are reported for Russia following bp's announcement that it will exit the country. The impact of this change is primarily included within sales of reserves-in-place. See Note 1 - Significant judgements and estimates: investment in Rosneft in the bp Annual Report and Form 20-F 2022.</t>
  </si>
  <si>
    <t>Includes future net cash flows for assets held for sale at 31 December 2022.</t>
  </si>
  <si>
    <t>Total change in the standardized measure during the year includes the effect of exchange rate movements.</t>
  </si>
  <si>
    <r>
      <t xml:space="preserve">Standardized measure of discounted future net cash flows </t>
    </r>
    <r>
      <rPr>
        <vertAlign val="superscript"/>
        <sz val="8"/>
        <rFont val="Arial"/>
        <family val="2"/>
      </rPr>
      <t xml:space="preserve">e </t>
    </r>
  </si>
  <si>
    <r>
      <t xml:space="preserve">Standardized measure of discounted future net cash flows </t>
    </r>
    <r>
      <rPr>
        <vertAlign val="superscript"/>
        <sz val="8"/>
        <rFont val="Arial"/>
        <family val="2"/>
      </rPr>
      <t>g h</t>
    </r>
  </si>
  <si>
    <r>
      <t xml:space="preserve">Standardized measure of discounted future net cash flows </t>
    </r>
    <r>
      <rPr>
        <vertAlign val="superscript"/>
        <sz val="8"/>
        <rFont val="Arial"/>
        <family val="2"/>
      </rPr>
      <t>i</t>
    </r>
  </si>
  <si>
    <r>
      <t xml:space="preserve">Total change in the standardized measure during the year </t>
    </r>
    <r>
      <rPr>
        <vertAlign val="superscript"/>
        <sz val="8"/>
        <rFont val="Arial"/>
        <family val="2"/>
      </rPr>
      <t>j</t>
    </r>
  </si>
  <si>
    <t xml:space="preserve">The marker prices used were Brent $69.23/bbl, Henry Hub $3.61/mmBtu. </t>
  </si>
  <si>
    <t xml:space="preserve">Production costs, which include production taxes, and development costs relating to future production of proved reserves are based on the continuation of existing economic conditions. Future decommissioning costs are included. </t>
  </si>
  <si>
    <t xml:space="preserve">Taxation is computed with reference to appropriate year-end statutory corporate income tax rates. </t>
  </si>
  <si>
    <t>Non-controlling interests in BP Trinidad and Tobago LLC amounted to $820 million.</t>
  </si>
  <si>
    <t>Non-controlling interests in Rosneft amounted to $2,422 million in Russia. See Note 37 Events after the reporting period in the bp Annual Report and Form 20-F 2021.</t>
  </si>
  <si>
    <t>No equity-accounted future cash flows in Africa because proved reserves are received as a result of contractual arrangements, with no associated costs.</t>
  </si>
  <si>
    <t>Includes future net cash flows for assets held for sale at 31 December 2021.</t>
  </si>
  <si>
    <t>Total change in the standardized measure during the year includes the effect of exchange rate movements. Exchange rate effects arising from the translation of our share of Rosneft changes to US dollars are included within ‘Net changes in prices and production cost’.</t>
  </si>
  <si>
    <t>The group has ceased to report Rosneft as a separate segment in the group's financial reporting since 2022 (see "Investment in Rosneft" on the "Basis of Prep" tab for more information).</t>
  </si>
  <si>
    <r>
      <t xml:space="preserve">bp's net production by country - crude oil </t>
    </r>
    <r>
      <rPr>
        <b/>
        <vertAlign val="superscript"/>
        <sz val="8"/>
        <color rgb="FF388A22"/>
        <rFont val="Arial"/>
        <family val="2"/>
      </rPr>
      <t>a</t>
    </r>
  </si>
  <si>
    <t>thousand barrels per day</t>
  </si>
  <si>
    <r>
      <t>bp net share of production</t>
    </r>
    <r>
      <rPr>
        <vertAlign val="superscript"/>
        <sz val="8"/>
        <rFont val="Arial"/>
        <family val="2"/>
      </rPr>
      <t>b</t>
    </r>
  </si>
  <si>
    <r>
      <t>UK</t>
    </r>
    <r>
      <rPr>
        <vertAlign val="superscript"/>
        <sz val="8"/>
        <rFont val="Arial"/>
        <family val="2"/>
      </rPr>
      <t>cd</t>
    </r>
  </si>
  <si>
    <t>Total Europe</t>
  </si>
  <si>
    <r>
      <t>Lower 48 onshore</t>
    </r>
    <r>
      <rPr>
        <vertAlign val="superscript"/>
        <sz val="8"/>
        <rFont val="Arial"/>
        <family val="2"/>
      </rPr>
      <t>c</t>
    </r>
  </si>
  <si>
    <t>Gulf of America deepwater</t>
  </si>
  <si>
    <t>Total US</t>
  </si>
  <si>
    <r>
      <t>Canada</t>
    </r>
    <r>
      <rPr>
        <vertAlign val="superscript"/>
        <sz val="8"/>
        <rFont val="Arial"/>
        <family val="2"/>
      </rPr>
      <t>ce</t>
    </r>
  </si>
  <si>
    <t>Total Rest of North America</t>
  </si>
  <si>
    <t>Total North America</t>
  </si>
  <si>
    <t>Trinidad and Tobago</t>
  </si>
  <si>
    <t>Total South America</t>
  </si>
  <si>
    <r>
      <t>Angola</t>
    </r>
    <r>
      <rPr>
        <vertAlign val="superscript"/>
        <sz val="8"/>
        <rFont val="Arial"/>
        <family val="2"/>
      </rPr>
      <t>c</t>
    </r>
  </si>
  <si>
    <r>
      <t>Egypt</t>
    </r>
    <r>
      <rPr>
        <vertAlign val="superscript"/>
        <sz val="8"/>
        <rFont val="Arial"/>
        <family val="2"/>
      </rPr>
      <t>j</t>
    </r>
  </si>
  <si>
    <r>
      <t>Algeria</t>
    </r>
    <r>
      <rPr>
        <vertAlign val="superscript"/>
        <sz val="8"/>
        <rFont val="Arial"/>
        <family val="2"/>
      </rPr>
      <t>c</t>
    </r>
  </si>
  <si>
    <t>Mauritania</t>
  </si>
  <si>
    <t>Senegal</t>
  </si>
  <si>
    <t>Total Africa</t>
  </si>
  <si>
    <t>Abu Dhabi</t>
  </si>
  <si>
    <t>Azerbaijan</t>
  </si>
  <si>
    <r>
      <t>Iraq</t>
    </r>
    <r>
      <rPr>
        <vertAlign val="superscript"/>
        <sz val="8"/>
        <rFont val="Arial"/>
        <family val="2"/>
      </rPr>
      <t>c</t>
    </r>
  </si>
  <si>
    <r>
      <t>India</t>
    </r>
    <r>
      <rPr>
        <vertAlign val="superscript"/>
        <sz val="8"/>
        <rFont val="Arial"/>
        <family val="2"/>
      </rPr>
      <t>i</t>
    </r>
  </si>
  <si>
    <r>
      <t>Oman</t>
    </r>
    <r>
      <rPr>
        <vertAlign val="superscript"/>
        <sz val="8"/>
        <rFont val="Arial"/>
        <family val="2"/>
      </rPr>
      <t>c</t>
    </r>
  </si>
  <si>
    <t>Total Rest of Asia</t>
  </si>
  <si>
    <t>Total Asia</t>
  </si>
  <si>
    <r>
      <t>Australia</t>
    </r>
    <r>
      <rPr>
        <vertAlign val="superscript"/>
        <sz val="8"/>
        <rFont val="Arial"/>
        <family val="2"/>
      </rPr>
      <t>c</t>
    </r>
  </si>
  <si>
    <t>Eastern Indonesia</t>
  </si>
  <si>
    <t>Total Australasia</t>
  </si>
  <si>
    <t>Total subsidiaries</t>
  </si>
  <si>
    <t>Equity-accounted entities (bp share)</t>
  </si>
  <si>
    <r>
      <t>Rosneft</t>
    </r>
    <r>
      <rPr>
        <vertAlign val="superscript"/>
        <sz val="8"/>
        <rFont val="Arial"/>
        <family val="2"/>
      </rPr>
      <t>h</t>
    </r>
    <r>
      <rPr>
        <sz val="8"/>
        <rFont val="Arial"/>
        <family val="2"/>
      </rPr>
      <t xml:space="preserve"> (Russia, Egypt)</t>
    </r>
  </si>
  <si>
    <t>Argentina</t>
  </si>
  <si>
    <t>Mexico</t>
  </si>
  <si>
    <t>Bolivia</t>
  </si>
  <si>
    <t>Norway</t>
  </si>
  <si>
    <t>Iraq</t>
  </si>
  <si>
    <t>Angola</t>
  </si>
  <si>
    <t>Total equity-accounted entities</t>
  </si>
  <si>
    <r>
      <t>Total subsidiaries and equity-accounted entities</t>
    </r>
    <r>
      <rPr>
        <vertAlign val="superscript"/>
        <sz val="8"/>
        <rFont val="Arial"/>
        <family val="2"/>
      </rPr>
      <t>f</t>
    </r>
  </si>
  <si>
    <t>bp's net production by country - natural gas liquids</t>
  </si>
  <si>
    <r>
      <t>UK</t>
    </r>
    <r>
      <rPr>
        <vertAlign val="superscript"/>
        <sz val="8"/>
        <rFont val="Arial"/>
        <family val="2"/>
      </rPr>
      <t>d</t>
    </r>
  </si>
  <si>
    <t>Canada</t>
  </si>
  <si>
    <t>Egypt</t>
  </si>
  <si>
    <t>Australia</t>
  </si>
  <si>
    <t>bp's net production by country - natural gas</t>
  </si>
  <si>
    <t>million cubic feet per day</t>
  </si>
  <si>
    <r>
      <t>UK</t>
    </r>
    <r>
      <rPr>
        <vertAlign val="superscript"/>
        <sz val="8"/>
        <rFont val="Arial"/>
        <family val="2"/>
      </rPr>
      <t>c</t>
    </r>
  </si>
  <si>
    <r>
      <t>Trinidad and Tobago</t>
    </r>
    <r>
      <rPr>
        <vertAlign val="superscript"/>
        <sz val="8"/>
        <rFont val="Arial"/>
        <family val="2"/>
      </rPr>
      <t>c</t>
    </r>
  </si>
  <si>
    <r>
      <t>Mauritania</t>
    </r>
    <r>
      <rPr>
        <vertAlign val="superscript"/>
        <sz val="8"/>
        <rFont val="Arial"/>
        <family val="2"/>
      </rPr>
      <t>k</t>
    </r>
  </si>
  <si>
    <r>
      <t>Senegal</t>
    </r>
    <r>
      <rPr>
        <vertAlign val="superscript"/>
        <sz val="8"/>
        <rFont val="Arial"/>
        <family val="2"/>
      </rPr>
      <t>k</t>
    </r>
  </si>
  <si>
    <t>India</t>
  </si>
  <si>
    <r>
      <t>Total subsidiaries</t>
    </r>
    <r>
      <rPr>
        <vertAlign val="superscript"/>
        <sz val="8"/>
        <rFont val="Arial"/>
        <family val="2"/>
      </rPr>
      <t>g</t>
    </r>
  </si>
  <si>
    <r>
      <t>Rosneft</t>
    </r>
    <r>
      <rPr>
        <vertAlign val="superscript"/>
        <sz val="8"/>
        <rFont val="Arial"/>
        <family val="2"/>
      </rPr>
      <t>h</t>
    </r>
    <r>
      <rPr>
        <sz val="8"/>
        <rFont val="Arial"/>
        <family val="2"/>
      </rPr>
      <t xml:space="preserve"> (Russia, Canada, Egypt, Vietnam)</t>
    </r>
  </si>
  <si>
    <r>
      <t>Total equity-accounted entities</t>
    </r>
    <r>
      <rPr>
        <vertAlign val="superscript"/>
        <sz val="8"/>
        <rFont val="Arial"/>
        <family val="2"/>
      </rPr>
      <t>g</t>
    </r>
  </si>
  <si>
    <t>Because of rounding, some totals may not agree exactly with the sum of their component parts.</t>
  </si>
  <si>
    <t>Includes condensate.</t>
  </si>
  <si>
    <t>Production excludes royalties due to others whether payable in cash or in kind where the royalty owner has a direct interest in the underlying production and the option and ability to make lifting and sales arrangements independently.</t>
  </si>
  <si>
    <t xml:space="preserve">In 2024, bp disposed of certain Lower 48 onshore interests in the US and certain interests in Trinidad and Tobago. In 2023, bp disposed of its interests in Algeria and certain Lower 48 onshore interests in the US. In 2022, bp disposed of its interests in Angola, its interest in Sunrise Oil Sands in Canada, its interest in Rumaila in Iraq, and certain Lower 48 onshore interests in the US and certain offshore interests in Australia. In 2021, bp disposed 20% of its interest in Block 61 in Oman, its interest in Shearwater in the UK North Sea, and certain Lower 48 onshore interests in the US. </t>
  </si>
  <si>
    <t>Volumes relate to six bp-operated fields within ETAP. bp has no interests in the remaining three ETAP fields, which are operated by Shell.</t>
  </si>
  <si>
    <t>All of the production from Canada in Subsidiaries is bitumen.</t>
  </si>
  <si>
    <t>Includes 2 net mboe/d of NGLs from processing plants in which bp has an interest (2024 2mboe/d, 2023 2mboe/d, 2022 2mboe/d and 2021 3mboe/d).</t>
  </si>
  <si>
    <t>Natural gas production volumes exclude gas consumed in operations within the lease boundaries of the producing field, but the related reserves are included in the group’s reserves.</t>
  </si>
  <si>
    <t xml:space="preserve">2022 reflects bp's estimated share of Rosneft production for the period 1 January to 27 February, averaged over the year (see Financial statements – Note 1– Change in segmentation in the bp Annual Report and Form 20-F 2022). 2020 to 2022 include production in respect of the non-controlling interest in Rosneft, including production held through bp’s interests in Russia other than Rosneft. </t>
  </si>
  <si>
    <t>2023 restated, previously reported in NGLs.</t>
  </si>
  <si>
    <t>In 2024 bp disposed of certain interests in Egypt to form Arcius Energy.</t>
  </si>
  <si>
    <t>In 2025 the Greater Tortue Ahmeyim LNG project in Mauritania and Senegal has begun flowing gas.</t>
  </si>
  <si>
    <r>
      <t>Exploration and development wells</t>
    </r>
    <r>
      <rPr>
        <vertAlign val="superscript"/>
        <sz val="15"/>
        <color rgb="FF7AC143"/>
        <rFont val="Arial"/>
        <family val="2"/>
      </rPr>
      <t>a</t>
    </r>
  </si>
  <si>
    <t>Exploratory</t>
  </si>
  <si>
    <t xml:space="preserve">   Productive</t>
  </si>
  <si>
    <t xml:space="preserve">   Dry</t>
  </si>
  <si>
    <r>
      <t xml:space="preserve">   Productive</t>
    </r>
    <r>
      <rPr>
        <vertAlign val="superscript"/>
        <sz val="8"/>
        <rFont val="Arial"/>
        <family val="2"/>
      </rPr>
      <t>d</t>
    </r>
  </si>
  <si>
    <t>Number of net productive and dry exploratory and development oil and natural gas wells completed or abandoned in the years indicated by the group and its equity-accounted entities. Productive wells include wells in which hydrocarbons were encountered and the drilling or completion of which, in the case of exploratory wells, has been suspended pending further drilling or evaluation. A dry well is one found to be incapable of producing hydrocarbons in sufficient quantities to justify completion.</t>
  </si>
  <si>
    <t>Based on information received from Rosneft as at 31 December.</t>
  </si>
  <si>
    <t>Includes correction of 2023 productive wells.</t>
  </si>
  <si>
    <t xml:space="preserve">Number of productive wells at 31 December </t>
  </si>
  <si>
    <r>
      <t>Total</t>
    </r>
    <r>
      <rPr>
        <b/>
        <vertAlign val="superscript"/>
        <sz val="6"/>
        <rFont val="Arial"/>
        <family val="2"/>
      </rPr>
      <t>b</t>
    </r>
  </si>
  <si>
    <r>
      <t>Oil wells</t>
    </r>
    <r>
      <rPr>
        <vertAlign val="superscript"/>
        <sz val="8"/>
        <rFont val="Arial"/>
        <family val="2"/>
      </rPr>
      <t>c</t>
    </r>
  </si>
  <si>
    <t>Gross</t>
  </si>
  <si>
    <t>Net</t>
  </si>
  <si>
    <r>
      <t>gas wells</t>
    </r>
    <r>
      <rPr>
        <vertAlign val="superscript"/>
        <sz val="8"/>
        <rFont val="Arial"/>
        <family val="2"/>
      </rPr>
      <t>d</t>
    </r>
  </si>
  <si>
    <t>Includes approximately 169 gross (32 net) (2024 164 gross (29 net), 2023 166 gross (32 net), 2022 159 gross (28 net), 2021 5,821 gross (1,261 net)) multiple completion wells (more than one formation producing into the same well bore).</t>
  </si>
  <si>
    <t>Includes approximately 11 gross (5 net) (12 gross (5 net), 2023 116 gross (94 net), 2022 125 gross (93 net), 2021 161 gross (135 net)) multiple completion wells. If one of the multiple completions in a well is an oil completion, the well is classified as an oil well.</t>
  </si>
  <si>
    <r>
      <t>Drilling and production activities in progress at 31 December</t>
    </r>
    <r>
      <rPr>
        <vertAlign val="superscript"/>
        <sz val="8"/>
        <color rgb="FF7AC143"/>
        <rFont val="Arial"/>
        <family val="2"/>
      </rPr>
      <t>a</t>
    </r>
  </si>
  <si>
    <t xml:space="preserve">   Gross</t>
  </si>
  <si>
    <t xml:space="preserve">   Net</t>
  </si>
  <si>
    <t>Includes suspended development and long-term suspended exploratory wells.</t>
  </si>
  <si>
    <r>
      <t>Operating capital employed</t>
    </r>
    <r>
      <rPr>
        <vertAlign val="superscript"/>
        <sz val="13"/>
        <color rgb="FF7AC143"/>
        <rFont val="Arial"/>
        <family val="2"/>
      </rPr>
      <t>a</t>
    </r>
  </si>
  <si>
    <r>
      <t>US</t>
    </r>
    <r>
      <rPr>
        <vertAlign val="superscript"/>
        <sz val="8"/>
        <rFont val="Arial"/>
        <family val="2"/>
      </rPr>
      <t>b</t>
    </r>
  </si>
  <si>
    <r>
      <t>US</t>
    </r>
    <r>
      <rPr>
        <vertAlign val="superscript"/>
        <sz val="8"/>
        <rFont val="Arial"/>
        <family val="2"/>
      </rPr>
      <t>c</t>
    </r>
  </si>
  <si>
    <t>Consolidation adjustment</t>
  </si>
  <si>
    <r>
      <t>Total operating capital employed</t>
    </r>
    <r>
      <rPr>
        <vertAlign val="superscript"/>
        <sz val="8"/>
        <rFont val="Arial"/>
        <family val="2"/>
      </rPr>
      <t>a</t>
    </r>
  </si>
  <si>
    <t>Assets (Liabilities) for current and deferred taxation</t>
  </si>
  <si>
    <t>Capital employed</t>
  </si>
  <si>
    <t>Financed by</t>
  </si>
  <si>
    <t>Operating capital employed is total assets (excluding goodwill) less total liabilities, excluding finance debt and current and deferred taxation.</t>
  </si>
  <si>
    <t>2022, 2023 and 2024 have been restated for material items to reflect the move of our Archaea business from the customers &amp; products segment to the gas &amp; low carbon energy segment.</t>
  </si>
  <si>
    <t xml:space="preserve">All amounts relating to the Gulf of America oil spill are included in other businesses &amp; corporate - US. </t>
  </si>
  <si>
    <t>Oil and natural gas acreage at 31 December</t>
  </si>
  <si>
    <t>Thousands of acres</t>
  </si>
  <si>
    <r>
      <t>Australasia</t>
    </r>
    <r>
      <rPr>
        <b/>
        <vertAlign val="superscript"/>
        <sz val="6"/>
        <rFont val="Arial"/>
        <family val="2"/>
      </rPr>
      <t>d</t>
    </r>
  </si>
  <si>
    <t xml:space="preserve">   Developed</t>
  </si>
  <si>
    <t>- gross</t>
  </si>
  <si>
    <t>- net</t>
  </si>
  <si>
    <r>
      <t xml:space="preserve">   Undeveloped</t>
    </r>
    <r>
      <rPr>
        <b/>
        <vertAlign val="superscript"/>
        <sz val="8"/>
        <rFont val="Arial"/>
        <family val="2"/>
      </rPr>
      <t>c</t>
    </r>
  </si>
  <si>
    <r>
      <t xml:space="preserve">   Undeveloped</t>
    </r>
    <r>
      <rPr>
        <vertAlign val="superscript"/>
        <sz val="8"/>
        <rFont val="Arial"/>
        <family val="2"/>
      </rPr>
      <t>a</t>
    </r>
  </si>
  <si>
    <r>
      <t xml:space="preserve">   Undeveloped</t>
    </r>
    <r>
      <rPr>
        <vertAlign val="superscript"/>
        <sz val="8"/>
        <rFont val="Arial"/>
        <family val="2"/>
      </rPr>
      <t>c</t>
    </r>
  </si>
  <si>
    <t>Undeveloped acreage includes leases and concessions.</t>
  </si>
  <si>
    <t>2024 includes correction of acreage distribution between continents.</t>
  </si>
  <si>
    <t>Refineries</t>
  </si>
  <si>
    <r>
      <t>Refinery capacities</t>
    </r>
    <r>
      <rPr>
        <b/>
        <vertAlign val="superscript"/>
        <sz val="8"/>
        <color rgb="FF7AC143"/>
        <rFont val="Arial"/>
        <family val="2"/>
      </rPr>
      <t>a</t>
    </r>
  </si>
  <si>
    <t>Crude distillation</t>
  </si>
  <si>
    <r>
      <t>capacities</t>
    </r>
    <r>
      <rPr>
        <vertAlign val="superscript"/>
        <sz val="6.5"/>
        <rFont val="Arial"/>
        <family val="2"/>
      </rPr>
      <t>b</t>
    </r>
  </si>
  <si>
    <r>
      <t>Major upgrading plant capacities</t>
    </r>
    <r>
      <rPr>
        <vertAlign val="superscript"/>
        <sz val="6.5"/>
        <rFont val="Arial"/>
        <family val="2"/>
      </rPr>
      <t>b</t>
    </r>
  </si>
  <si>
    <t>Hydro-</t>
  </si>
  <si>
    <t>treating</t>
  </si>
  <si>
    <t>Alkylation</t>
  </si>
  <si>
    <t>jet,</t>
  </si>
  <si>
    <t>Aromatics</t>
  </si>
  <si>
    <t>Fluid</t>
  </si>
  <si>
    <t>and</t>
  </si>
  <si>
    <t>gasoline</t>
  </si>
  <si>
    <t xml:space="preserve">  distillates</t>
  </si>
  <si>
    <t>Nelson</t>
  </si>
  <si>
    <t xml:space="preserve">Wholly and partly owned refineries </t>
  </si>
  <si>
    <t xml:space="preserve"> interest</t>
  </si>
  <si>
    <t xml:space="preserve"> bp </t>
  </si>
  <si>
    <t>Vacuum</t>
  </si>
  <si>
    <t xml:space="preserve"> catalytic</t>
  </si>
  <si>
    <t xml:space="preserve"> Hydro- </t>
  </si>
  <si>
    <t>Catalytic</t>
  </si>
  <si>
    <t>poly-</t>
  </si>
  <si>
    <t xml:space="preserve">and </t>
  </si>
  <si>
    <t>Vis-</t>
  </si>
  <si>
    <t xml:space="preserve"> iso-</t>
  </si>
  <si>
    <t>Complexity</t>
  </si>
  <si>
    <t>at 31 December 2025</t>
  </si>
  <si>
    <r>
      <t>%</t>
    </r>
    <r>
      <rPr>
        <vertAlign val="superscript"/>
        <sz val="6.5"/>
        <rFont val="Arial"/>
        <family val="2"/>
      </rPr>
      <t>e</t>
    </r>
  </si>
  <si>
    <t xml:space="preserve"> Total </t>
  </si>
  <si>
    <t xml:space="preserve"> share </t>
  </si>
  <si>
    <t xml:space="preserve"> distilation</t>
  </si>
  <si>
    <t xml:space="preserve"> cracking</t>
  </si>
  <si>
    <t xml:space="preserve"> cracking </t>
  </si>
  <si>
    <t xml:space="preserve"> reforming</t>
  </si>
  <si>
    <t>merization</t>
  </si>
  <si>
    <t>naphtha</t>
  </si>
  <si>
    <t xml:space="preserve"> heavier</t>
  </si>
  <si>
    <t>breaking</t>
  </si>
  <si>
    <t>Coker</t>
  </si>
  <si>
    <t xml:space="preserve">merization </t>
  </si>
  <si>
    <t>Asphalt</t>
  </si>
  <si>
    <r>
      <t>Hydrogen</t>
    </r>
    <r>
      <rPr>
        <vertAlign val="superscript"/>
        <sz val="6.5"/>
        <rFont val="Arial"/>
        <family val="2"/>
      </rPr>
      <t>c</t>
    </r>
  </si>
  <si>
    <r>
      <t>Sulphur</t>
    </r>
    <r>
      <rPr>
        <vertAlign val="superscript"/>
        <sz val="6.5"/>
        <rFont val="Arial"/>
        <family val="2"/>
      </rPr>
      <t>d</t>
    </r>
  </si>
  <si>
    <r>
      <t xml:space="preserve"> Other</t>
    </r>
    <r>
      <rPr>
        <vertAlign val="superscript"/>
        <sz val="6.5"/>
        <rFont val="Arial"/>
        <family val="2"/>
      </rPr>
      <t>e</t>
    </r>
  </si>
  <si>
    <r>
      <t>Index</t>
    </r>
    <r>
      <rPr>
        <vertAlign val="superscript"/>
        <sz val="6.5"/>
        <rFont val="Arial"/>
        <family val="2"/>
      </rPr>
      <t>f</t>
    </r>
  </si>
  <si>
    <t>Rounded</t>
  </si>
  <si>
    <t>Washington</t>
  </si>
  <si>
    <t>Cherry Point</t>
  </si>
  <si>
    <t>Indiana</t>
  </si>
  <si>
    <t>Whiting</t>
  </si>
  <si>
    <t>Germany</t>
  </si>
  <si>
    <r>
      <t>Gelsenkirchen</t>
    </r>
    <r>
      <rPr>
        <vertAlign val="superscript"/>
        <sz val="8"/>
        <rFont val="Arial"/>
        <family val="2"/>
      </rPr>
      <t>g</t>
    </r>
  </si>
  <si>
    <t>Lingen</t>
  </si>
  <si>
    <t>Netherlands</t>
  </si>
  <si>
    <t>Rotterdam</t>
  </si>
  <si>
    <t>Spain</t>
  </si>
  <si>
    <t>Castellón</t>
  </si>
  <si>
    <t>This does not include bp’s interest in Pan American Energy Group.</t>
  </si>
  <si>
    <t>Crude distillation capacity is gross rated capacity, which is defined as the highest average sustained unit rate for a consecutive 30-day period under normal operational conditions.</t>
  </si>
  <si>
    <t>Reported as standard cubic feet per day.</t>
  </si>
  <si>
    <t>Reported as tonnes per day.</t>
  </si>
  <si>
    <t>Other consists of ethyl tertiary butyl ether, methyl tertiary butyl ether and lubricants units.</t>
  </si>
  <si>
    <t xml:space="preserve">Nelson Complexity Index is calculated as defined by the Oil and Gas Journal. In general, the higher a refinery’s Nelson Complexity Index, the greater that refinery’s ability to make higher-value products from a given feedstock. </t>
  </si>
  <si>
    <t>On 6 February 2025 bp announced its intention to market its Ruhr Oel GmbH – BP Gelsenkirchen operation in Germany for potential sale, including its refinery in Gelsenkirchen and DHC Solvent Chemie GmbH in Mülheim an der Ruhr.</t>
  </si>
  <si>
    <r>
      <t>Refinery capacities</t>
    </r>
    <r>
      <rPr>
        <b/>
        <vertAlign val="superscript"/>
        <sz val="8"/>
        <color rgb="FF7AC143"/>
        <rFont val="Arial"/>
        <family val="2"/>
      </rPr>
      <t>ab</t>
    </r>
  </si>
  <si>
    <r>
      <t>capacities</t>
    </r>
    <r>
      <rPr>
        <vertAlign val="superscript"/>
        <sz val="6.5"/>
        <rFont val="Arial"/>
        <family val="2"/>
      </rPr>
      <t>c</t>
    </r>
  </si>
  <si>
    <r>
      <t>Major upgrading plant capacities</t>
    </r>
    <r>
      <rPr>
        <vertAlign val="superscript"/>
        <sz val="6.5"/>
        <rFont val="Arial"/>
        <family val="2"/>
      </rPr>
      <t>c</t>
    </r>
  </si>
  <si>
    <t>at 31 December 2024</t>
  </si>
  <si>
    <t>%</t>
  </si>
  <si>
    <r>
      <t>Hydrogen</t>
    </r>
    <r>
      <rPr>
        <vertAlign val="superscript"/>
        <sz val="6.5"/>
        <rFont val="Arial"/>
        <family val="2"/>
      </rPr>
      <t>d</t>
    </r>
  </si>
  <si>
    <r>
      <t>Sulphur</t>
    </r>
    <r>
      <rPr>
        <vertAlign val="superscript"/>
        <sz val="6.5"/>
        <rFont val="Arial"/>
        <family val="2"/>
      </rPr>
      <t>e</t>
    </r>
  </si>
  <si>
    <r>
      <t xml:space="preserve"> Other</t>
    </r>
    <r>
      <rPr>
        <vertAlign val="superscript"/>
        <sz val="6.5"/>
        <rFont val="Arial"/>
        <family val="2"/>
      </rPr>
      <t>f</t>
    </r>
  </si>
  <si>
    <r>
      <t>Index</t>
    </r>
    <r>
      <rPr>
        <vertAlign val="superscript"/>
        <sz val="6.5"/>
        <rFont val="Arial"/>
        <family val="2"/>
      </rPr>
      <t>g</t>
    </r>
  </si>
  <si>
    <r>
      <t>Gelsenkirchen</t>
    </r>
    <r>
      <rPr>
        <vertAlign val="superscript"/>
        <sz val="8"/>
        <rFont val="Arial"/>
        <family val="2"/>
      </rPr>
      <t>h</t>
    </r>
  </si>
  <si>
    <t>On 1 December 2024 bp completed the sale of its 50% ownership in the SAPREF refinery to the South African state-owned entity, Central Energy Fund SOC Ltd.</t>
  </si>
  <si>
    <r>
      <t>capacities</t>
    </r>
    <r>
      <rPr>
        <vertAlign val="superscript"/>
        <sz val="6.5"/>
        <rFont val="Arial"/>
        <family val="2"/>
      </rPr>
      <t>cd</t>
    </r>
  </si>
  <si>
    <t>at 31 December 2023</t>
  </si>
  <si>
    <r>
      <t>Hydrogen</t>
    </r>
    <r>
      <rPr>
        <vertAlign val="superscript"/>
        <sz val="6.5"/>
        <rFont val="Arial"/>
        <family val="2"/>
      </rPr>
      <t>f</t>
    </r>
  </si>
  <si>
    <r>
      <t>Sulphur</t>
    </r>
    <r>
      <rPr>
        <vertAlign val="superscript"/>
        <sz val="6.5"/>
        <rFont val="Arial"/>
        <family val="2"/>
      </rPr>
      <t>g</t>
    </r>
  </si>
  <si>
    <r>
      <t xml:space="preserve"> Other</t>
    </r>
    <r>
      <rPr>
        <vertAlign val="superscript"/>
        <sz val="6.5"/>
        <rFont val="Arial"/>
        <family val="2"/>
      </rPr>
      <t>h</t>
    </r>
  </si>
  <si>
    <r>
      <t>Index</t>
    </r>
    <r>
      <rPr>
        <vertAlign val="superscript"/>
        <sz val="6.5"/>
        <rFont val="Arial"/>
        <family val="2"/>
      </rPr>
      <t>i</t>
    </r>
  </si>
  <si>
    <r>
      <t>Gelsenkirchen</t>
    </r>
    <r>
      <rPr>
        <vertAlign val="superscript"/>
        <sz val="8"/>
        <rFont val="Arial"/>
        <family val="2"/>
      </rPr>
      <t>j</t>
    </r>
  </si>
  <si>
    <t>On 28 February 2023, bp completed the sale of its 50% interest in the bp-Husky Toledo refinery in Ohio, US, to Cenovus Energy, its partner in the facility.</t>
  </si>
  <si>
    <t>These are shown as bp share of capacities; bp has varying interests.</t>
  </si>
  <si>
    <t>bp share of equity, which is not necessarily the same as bp share of processing entitlements.</t>
  </si>
  <si>
    <t>at 31 December 2022</t>
  </si>
  <si>
    <t>Ohio</t>
  </si>
  <si>
    <r>
      <t>Toledo</t>
    </r>
    <r>
      <rPr>
        <vertAlign val="superscript"/>
        <sz val="8"/>
        <rFont val="Arial"/>
        <family val="2"/>
      </rPr>
      <t>j</t>
    </r>
  </si>
  <si>
    <r>
      <t>Gelsenkirchen</t>
    </r>
    <r>
      <rPr>
        <vertAlign val="superscript"/>
        <sz val="8"/>
        <rFont val="Arial"/>
        <family val="2"/>
      </rPr>
      <t>k</t>
    </r>
  </si>
  <si>
    <t>On 28 February 2023, bp completed the sale of its 50% interest in the bp-Husky Toledo refinery in Ohio US to Cenovus Energy, its partner in the facility.</t>
  </si>
  <si>
    <t>at 31 December 2021</t>
  </si>
  <si>
    <t>Toledo</t>
  </si>
  <si>
    <t>Rest of world</t>
  </si>
  <si>
    <t>New Zealand</t>
  </si>
  <si>
    <r>
      <t>Whangarei</t>
    </r>
    <r>
      <rPr>
        <vertAlign val="superscript"/>
        <sz val="8"/>
        <rFont val="Arial"/>
        <family val="2"/>
      </rPr>
      <t>k</t>
    </r>
  </si>
  <si>
    <t>South Africa</t>
  </si>
  <si>
    <r>
      <t>Durban</t>
    </r>
    <r>
      <rPr>
        <vertAlign val="superscript"/>
        <sz val="8"/>
        <rFont val="Arial"/>
        <family val="2"/>
      </rPr>
      <t>l</t>
    </r>
  </si>
  <si>
    <t>Kwinana refinery ceased operations in February 2021.</t>
  </si>
  <si>
    <t>Indicates refineries not operated by bp. Share of capacities reflects bp share of processing entitlement, which is not the same as bp share of equity. In April 2022, the New Zealand Whangarei refinery, in which bp holds a share, converted to an import-only terminal.</t>
  </si>
  <si>
    <t>Regional refining distillation capacity</t>
  </si>
  <si>
    <t xml:space="preserve"> thousand barrels per day</t>
  </si>
  <si>
    <t>US West Coast</t>
  </si>
  <si>
    <r>
      <t>Europe</t>
    </r>
    <r>
      <rPr>
        <vertAlign val="superscript"/>
        <sz val="8"/>
        <rFont val="Arial"/>
        <family val="2"/>
      </rPr>
      <t>a</t>
    </r>
  </si>
  <si>
    <r>
      <t>Rest of world</t>
    </r>
    <r>
      <rPr>
        <vertAlign val="superscript"/>
        <sz val="8"/>
        <rFont val="Arial"/>
        <family val="2"/>
      </rPr>
      <t>b</t>
    </r>
  </si>
  <si>
    <t>In April 2022, the New Zealand Whangarei refinery, in which bp holds a share, converted to an import-only terminal.</t>
  </si>
  <si>
    <t>Refinery throughputs and utilization</t>
  </si>
  <si>
    <r>
      <t>Refinery throughputs</t>
    </r>
    <r>
      <rPr>
        <vertAlign val="superscript"/>
        <sz val="8"/>
        <color rgb="FF7AC143"/>
        <rFont val="Arial"/>
        <family val="2"/>
      </rPr>
      <t>ab</t>
    </r>
    <r>
      <rPr>
        <vertAlign val="superscript"/>
        <sz val="8"/>
        <color rgb="FF92D050"/>
        <rFont val="Arial"/>
        <family val="2"/>
      </rPr>
      <t>cdef</t>
    </r>
  </si>
  <si>
    <r>
      <t>Crude distillation capacity at 31 December</t>
    </r>
    <r>
      <rPr>
        <vertAlign val="superscript"/>
        <sz val="8"/>
        <rFont val="Arial"/>
        <family val="2"/>
      </rPr>
      <t>g</t>
    </r>
  </si>
  <si>
    <r>
      <t>Refinery capacity utilization</t>
    </r>
    <r>
      <rPr>
        <vertAlign val="superscript"/>
        <sz val="8"/>
        <rFont val="Arial"/>
        <family val="2"/>
      </rPr>
      <t>h</t>
    </r>
  </si>
  <si>
    <t>This does not include bp’s interest in Pan American Energy Group</t>
  </si>
  <si>
    <t>Refinery throughputs reflect crude oil and other feedstock volumes.</t>
  </si>
  <si>
    <t>On 1 December 2024 bp completed the sale of its 50% ownership in the SAPREF refinery to the South African state-owned entity, Central Energy Fund SOC Ltd. In April 2022, the New Zealand Whangarei refinery, in which bp holds a share, converted to an import-only terminal.</t>
  </si>
  <si>
    <t>Crude distillation capacity is gross rated capacity, which is defined as the highest average sustained unit rate for a consecutive 30-day period.</t>
  </si>
  <si>
    <t>Refinery utilization is annual throughput (thousands of barrels per day) divided by the average crude distillation capacity, expressed as a percentage.</t>
  </si>
  <si>
    <t>Crude oil input</t>
  </si>
  <si>
    <t xml:space="preserve"> % </t>
  </si>
  <si>
    <r>
      <t>Low sulphur crude</t>
    </r>
    <r>
      <rPr>
        <vertAlign val="superscript"/>
        <sz val="8"/>
        <rFont val="Arial"/>
        <family val="2"/>
      </rPr>
      <t>a</t>
    </r>
  </si>
  <si>
    <t>High sulphur crude</t>
  </si>
  <si>
    <t>Low sulphur crude is a crude which has sulphur content of less than 0.5%.</t>
  </si>
  <si>
    <r>
      <t>Refinery yield</t>
    </r>
    <r>
      <rPr>
        <vertAlign val="superscript"/>
        <sz val="8"/>
        <color rgb="FF7AC143"/>
        <rFont val="Arial"/>
        <family val="2"/>
      </rPr>
      <t>a</t>
    </r>
  </si>
  <si>
    <t xml:space="preserve"> thousand barrels per day </t>
  </si>
  <si>
    <t>Aviation fuels</t>
  </si>
  <si>
    <t>gasolines</t>
  </si>
  <si>
    <t>Middle distillates</t>
  </si>
  <si>
    <t>Fuel oil</t>
  </si>
  <si>
    <r>
      <t>Other products</t>
    </r>
    <r>
      <rPr>
        <vertAlign val="superscript"/>
        <sz val="8"/>
        <rFont val="Arial"/>
        <family val="2"/>
      </rPr>
      <t>b</t>
    </r>
  </si>
  <si>
    <t>Refinery yields exceed throughputs because of volumetric expansion.</t>
  </si>
  <si>
    <t>Other products include lubricants, petrochemicals, bitumen, petroleum coke and LPG.</t>
  </si>
  <si>
    <r>
      <t>Retail sites</t>
    </r>
    <r>
      <rPr>
        <vertAlign val="superscript"/>
        <sz val="15"/>
        <color rgb="FF7AC143"/>
        <rFont val="Arial"/>
        <family val="2"/>
      </rPr>
      <t>a</t>
    </r>
  </si>
  <si>
    <t>at 31 December</t>
  </si>
  <si>
    <r>
      <t xml:space="preserve"> </t>
    </r>
    <r>
      <rPr>
        <vertAlign val="superscript"/>
        <sz val="8"/>
        <rFont val="Arial"/>
        <family val="2"/>
      </rPr>
      <t xml:space="preserve"> </t>
    </r>
    <r>
      <rPr>
        <b/>
        <sz val="7"/>
        <color indexed="57"/>
        <rFont val="Arial"/>
        <family val="2"/>
      </rPr>
      <t xml:space="preserve">      </t>
    </r>
  </si>
  <si>
    <t>Reported to the nearest 50. Includes sites operated by dealers, jobbers, franchisees, brand licensees or joint venture (JV) partners, under the bp brand. These may move to and from the bp brand as their fuel supply agreement or brand licence agreement expires and are renegotiated in the normal course of business. Retail sites are primarily branded BP, Arco, Amoco, Aral, Thorntons and TravelCenters of America and also include sites in India through our Jio-bp JV.</t>
  </si>
  <si>
    <r>
      <t>Oil sales volumes</t>
    </r>
    <r>
      <rPr>
        <vertAlign val="superscript"/>
        <sz val="15"/>
        <color rgb="FF7AC143"/>
        <rFont val="Arial"/>
        <family val="2"/>
      </rPr>
      <t>a</t>
    </r>
  </si>
  <si>
    <t>Refined product marketing sales volumes by region</t>
  </si>
  <si>
    <t>Total marketing sales volumes by product</t>
  </si>
  <si>
    <r>
      <t>Total marketing sales</t>
    </r>
    <r>
      <rPr>
        <vertAlign val="superscript"/>
        <sz val="8"/>
        <rFont val="Arial"/>
        <family val="2"/>
      </rPr>
      <t>c</t>
    </r>
  </si>
  <si>
    <r>
      <t>Trading/supply sales</t>
    </r>
    <r>
      <rPr>
        <vertAlign val="superscript"/>
        <sz val="8"/>
        <rFont val="Arial"/>
        <family val="2"/>
      </rPr>
      <t>d</t>
    </r>
  </si>
  <si>
    <t>Total refined product sales</t>
  </si>
  <si>
    <r>
      <t>Crude oil sales</t>
    </r>
    <r>
      <rPr>
        <vertAlign val="superscript"/>
        <sz val="8"/>
        <rFont val="Arial"/>
        <family val="2"/>
      </rPr>
      <t>e</t>
    </r>
  </si>
  <si>
    <t>Total oil sales</t>
  </si>
  <si>
    <t>Excludes sales to other bp businesses and sales of petrochemicals products.</t>
  </si>
  <si>
    <t>Other products include lubricants, petroleum coke and bitumen.</t>
  </si>
  <si>
    <t>Marketing sales include branded and unbranded sales of refined fuel products and lubricants to both business-to-business and business-to-consumer customers, including service station dealers, jobbers, airlines, small and large resellers such as hypermarkets, and the military.</t>
  </si>
  <si>
    <t>Trading/supply sales are sales to large unbranded resellers and other oil companies.</t>
  </si>
  <si>
    <t>Crude oil sales relate to third-party transactions executed primarily by trading and shipping. In addition, reported crude oil sales in 2025 includes 37 thousand barrels per day (2024 52 thousand barrels per day, 2023 68 thousand barrels per day, 2022 67 thousand barrels per day, 2021 50 thousand barrels per day) relating to volumes sold directly by the gas &amp; low carbon energy and oil production &amp; operations segments.</t>
  </si>
  <si>
    <t>Restated Financial and Operating Information 2019 - 2020</t>
  </si>
  <si>
    <t>Liquefied natural gas projects</t>
  </si>
  <si>
    <t xml:space="preserve">2020 disclosures relating to this metric will not be published until after the bp group annual report and accounts has been released. </t>
  </si>
  <si>
    <t>2020 disclosures</t>
  </si>
  <si>
    <t>Liquefaction project participation</t>
  </si>
  <si>
    <t xml:space="preserve">bp net </t>
  </si>
  <si>
    <t>Gross capacity</t>
  </si>
  <si>
    <t>bp %</t>
  </si>
  <si>
    <t>capacity</t>
  </si>
  <si>
    <t>Country</t>
  </si>
  <si>
    <t>Project/train</t>
  </si>
  <si>
    <t>(mtpa)</t>
  </si>
  <si>
    <t>equity</t>
  </si>
  <si>
    <t xml:space="preserve"> (mtpa)</t>
  </si>
  <si>
    <t xml:space="preserve">Markets served </t>
  </si>
  <si>
    <t>New reported Segment</t>
  </si>
  <si>
    <t>Trinidad &amp; Tobago</t>
  </si>
  <si>
    <t>Atlantic LNG Train 1</t>
  </si>
  <si>
    <t xml:space="preserve"> Dominican Republic, Spain, South America </t>
  </si>
  <si>
    <t>Atlantic LNG Trains 2-3</t>
  </si>
  <si>
    <t>Atlantic LNG Train 4</t>
  </si>
  <si>
    <t>North West Shelf Trains 1-5</t>
  </si>
  <si>
    <t xml:space="preserve"> Japan, China, S. Korea </t>
  </si>
  <si>
    <t>Indonesia</t>
  </si>
  <si>
    <t>Tangguh Trains 1-2</t>
  </si>
  <si>
    <t xml:space="preserve"> China, S. Korea, Mexico, Japan, Indonesia</t>
  </si>
  <si>
    <t>UAE</t>
  </si>
  <si>
    <t>ADNOC Trains 1-3</t>
  </si>
  <si>
    <t>India, Japan, Pakistan, UAE, Taiwan, China</t>
  </si>
  <si>
    <t>Angola LNG</t>
  </si>
  <si>
    <t xml:space="preserve"> Global </t>
  </si>
  <si>
    <t>Regasification terminal participation</t>
  </si>
  <si>
    <t>bp net</t>
  </si>
  <si>
    <t>ownership</t>
  </si>
  <si>
    <t>bp capacity rights</t>
  </si>
  <si>
    <t>(million standard</t>
  </si>
  <si>
    <t>Facility</t>
  </si>
  <si>
    <t>cubic feet/d)</t>
  </si>
  <si>
    <t>Cove Point</t>
  </si>
  <si>
    <t>Isle of Grain Phase 1</t>
  </si>
  <si>
    <t>Italy</t>
  </si>
  <si>
    <t>Adriatic LNG (Rovigo)</t>
  </si>
  <si>
    <t>Equity gas production into LNG plant</t>
  </si>
  <si>
    <t xml:space="preserve"> Trinidad &amp; Tobago </t>
  </si>
  <si>
    <t>bp total</t>
  </si>
  <si>
    <t>Atlantic LNG</t>
  </si>
  <si>
    <t xml:space="preserve">North West Shelf </t>
  </si>
  <si>
    <t>Bontang</t>
  </si>
  <si>
    <t>ADNOC LNG</t>
  </si>
  <si>
    <t>Trains 1-4</t>
  </si>
  <si>
    <t>Trains 1-5</t>
  </si>
  <si>
    <t>Tangguh Ph1</t>
  </si>
  <si>
    <t>LNG</t>
  </si>
  <si>
    <t>Trains 1-3</t>
  </si>
  <si>
    <t>Arrangements to supply gas to LNG plants were not in place in 2015 and 2016.</t>
  </si>
  <si>
    <r>
      <t>LNG shipping</t>
    </r>
    <r>
      <rPr>
        <b/>
        <vertAlign val="superscript"/>
        <sz val="8"/>
        <color rgb="FF7AC143"/>
        <rFont val="Arial"/>
        <family val="2"/>
      </rPr>
      <t>a</t>
    </r>
  </si>
  <si>
    <t>Vessel name</t>
  </si>
  <si>
    <t>Status</t>
  </si>
  <si>
    <t>Ownership</t>
  </si>
  <si>
    <t xml:space="preserve">Delivery date  </t>
  </si>
  <si>
    <r>
      <t>Capacity (m</t>
    </r>
    <r>
      <rPr>
        <vertAlign val="superscript"/>
        <sz val="6.5"/>
        <rFont val="Arial"/>
        <family val="2"/>
      </rPr>
      <t>3</t>
    </r>
    <r>
      <rPr>
        <sz val="6.5"/>
        <rFont val="Arial"/>
        <family val="2"/>
      </rPr>
      <t>)</t>
    </r>
  </si>
  <si>
    <t>British Emerald</t>
  </si>
  <si>
    <t>Operational</t>
  </si>
  <si>
    <t xml:space="preserve">Operating lease </t>
  </si>
  <si>
    <t xml:space="preserve">3Q 2007    </t>
  </si>
  <si>
    <t>Updated</t>
  </si>
  <si>
    <t>British Ruby</t>
  </si>
  <si>
    <t xml:space="preserve">3Q 2008    </t>
  </si>
  <si>
    <t>British Sapphire</t>
  </si>
  <si>
    <t>British Diamond</t>
  </si>
  <si>
    <t xml:space="preserve">4Q 2008    </t>
  </si>
  <si>
    <t>British Partner</t>
  </si>
  <si>
    <t xml:space="preserve">2Q 2018    </t>
  </si>
  <si>
    <t>British Achiever</t>
  </si>
  <si>
    <t xml:space="preserve">4Q 2018    </t>
  </si>
  <si>
    <t>British Contributor</t>
  </si>
  <si>
    <t>British Listener</t>
  </si>
  <si>
    <t xml:space="preserve">1Q 2019    </t>
  </si>
  <si>
    <t>British Mentor</t>
  </si>
  <si>
    <t>British Sponsor</t>
  </si>
  <si>
    <t xml:space="preserve">2Q 2019    </t>
  </si>
  <si>
    <t>Kinisis</t>
  </si>
  <si>
    <t xml:space="preserve">Time-charter </t>
  </si>
  <si>
    <t>Sean Spirit</t>
  </si>
  <si>
    <t>Patris</t>
  </si>
  <si>
    <t>Adam LNG</t>
  </si>
  <si>
    <t>BW MAGNOLIA</t>
  </si>
  <si>
    <t xml:space="preserve">1Q 2020    </t>
  </si>
  <si>
    <t>ARISTOS I</t>
  </si>
  <si>
    <t xml:space="preserve">4Q 2020    </t>
  </si>
  <si>
    <t xml:space="preserve"> Total</t>
  </si>
  <si>
    <t>Excludes shipping owned and operated within joint-arrangement projects.</t>
  </si>
  <si>
    <t>Net debt and gearing</t>
  </si>
  <si>
    <t>Net debt including leases and gearing including leases</t>
  </si>
  <si>
    <t>bp-operated upstream plant reliability*  % (Discrete)</t>
  </si>
  <si>
    <r>
      <t>upstream unit production costs*</t>
    </r>
    <r>
      <rPr>
        <vertAlign val="superscript"/>
        <sz val="8"/>
        <rFont val="Arial"/>
        <family val="2"/>
      </rPr>
      <t xml:space="preserve">  </t>
    </r>
    <r>
      <rPr>
        <sz val="8"/>
        <rFont val="Arial"/>
        <family val="2"/>
      </rPr>
      <t>($/boe) (YTD)</t>
    </r>
  </si>
  <si>
    <r>
      <t>upstream unit production costs*</t>
    </r>
    <r>
      <rPr>
        <vertAlign val="superscript"/>
        <sz val="8"/>
        <rFont val="Arial"/>
        <family val="2"/>
      </rPr>
      <t xml:space="preserve">  </t>
    </r>
    <r>
      <rPr>
        <sz val="8"/>
        <rFont val="Arial"/>
        <family val="2"/>
      </rPr>
      <t>($/boe) (Discrete)</t>
    </r>
  </si>
  <si>
    <t>Adjusting items are items that bp discloses separately because it considers such disclosures to be meaningful and relevant to investors. They are items that management considers to be important to period-on-period analysis of the group's results and are disclosed in order to enable investors to better understand and evaluate the group’s reported financial performance. Adjusting items include gains and losses on the sale of businesses and fixed assets, impairments, environmental and related provisions and charges, restructuring, integration and rationalization costs, fair value accounting effects, financial impacts relating to Rosneft for the 2022 financial reporting period, costs relating to the Gulf of America oil spill and other items. Adjusting items within equity-accounted earnings are reported net of incremental income tax reported by the equity-accounted entity. Adjusting items are used as a reconciling adjustment to derive underlying RC profit or loss and related underlying measures which are non-IFRS measures.</t>
  </si>
  <si>
    <t xml:space="preserve">Non-IFRS measure. Convenience gross margin is calculated as RC profit before interest and tax for the customers &amp; products segment, excluding RC profit before interest and tax for the refining &amp; trading business (a non-IFRS measure), and adjusting items (as defined above) for the convenience &amp; mobility business to derive underlying RC profit before interest and tax for the convenience &amp; mobility business; subtracting underlying RC profit before interest and tax for the Castrol business; adding back depreciation, depletion and amortization, production and manufacturing, distribution and administration expenses for convenience &amp; mobility (excluding Castrol); subtracting earnings from equity-accounted entities in the convenience &amp; mobility business (excluding Castrol) and gross margin for the retail fuels, EV charging, aviation, B2B and midstream businesses. bp believes it is helpful because this measure may help investors to understand and evaluate, in the same way as management, our progress against our strategic objectives of convenience growth. The nearest IFRS measure is RC profit before interest and tax for the customers &amp; products segment.					</t>
  </si>
  <si>
    <t>Convenience gross margin growth (%)</t>
  </si>
  <si>
    <t>Downstream</t>
  </si>
  <si>
    <t>Downstream is the customers &amp; products segment. It comprises our customer-focused businesses, which include convenience and retail fuels, EV charging, as well as Castrol, aviation, B2B, midstream and bp bioenergy. It also comprises our products businesses which include refining and oil trading.</t>
  </si>
  <si>
    <t>Non-IFRS measures. Net debt including leases is calculated as net debt plus lease liabilities, less the net amount of partner receivables and payables relating to leases entered into on behalf of joint operations. Gearing including leases is defined as the ratio of net debt including leases to the total of net debt including leases plus total equity. bp believes these measures provide useful information to investors as they enable investors to understand the impact of the group’s lease portfolio on net debt and gearing. The nearest equivalent IFRS measure to net debt including leases on an IFRS basis is finance debt and the nearest equivalent IFRS measure to gearing including leases on an IFRS basis is finance debt ratio.</t>
  </si>
  <si>
    <t>Organic capital expenditure is a non-IFRS measure. Organic capital expenditure comprises capital expenditure on a cash basis less inorganic capital expenditure. bp believes that this measure provides useful information as it allows investors to understand how bp’s management invests funds in developing and maintaining the group’s assets. The nearest equivalent measure on an IFRS basis is capital expenditure on a cash basis.
We are unable to present reconciliations of forward-looking information for organic capital expenditure to total cash capital expenditure, because without unreasonable efforts, we are unable to forecast accurately the adjusting item, inorganic capital expenditure, that is difficult to predict in advance in order to derive the nearest IFRS estimate.</t>
  </si>
  <si>
    <t>Refining availability represents Solomon Associates’ operational availability for bp-operated refineries, which is defined as the percentage of the year that a unit is available for processing after subtracting the annualized time lost due to turnaround activity and all mechanical, process and regulatory downtime.</t>
  </si>
  <si>
    <t>Replacement cost (RC) profit or loss / RC profit or loss attributable to bp shareholders</t>
  </si>
  <si>
    <t>Includes sites operated by dealers, jobbers, franchisees or brand licensees or JV partners, under the bp brand. These may move to and from the bp brand as their fuel supply agreement or brand licence agreement expires and are renegotiated in the normal course of business. Retail sites are primarily branded BP, Arco, Amoco, Aral, Thorntons and TravelCenters of America and also includes sites in India through our Jio-bp JV.</t>
  </si>
  <si>
    <t>Underlying replacement cost (RC) profit or loss / underlying RC profit or loss attributable to bp shareholders</t>
  </si>
  <si>
    <t>Underlying RC profit or loss / underlying RC profit or loss attributable to bp shareholders is a non-IFRS measure and is RC profit or loss (as defined above) after excluding net adjusting items and related taxation. Adjusting items are used to arrive at underlying RC profit or loss in order to enable a full understanding of the items and their financial impact. Underlying RC profit or loss before interest and tax for the operating segments or customers &amp; products businesses is calculated as RC profit or loss including profit or loss attributable to non-controlling interests before interest and tax for the operating segments and excluding net adjusting items for the respective operating segment or business.
bp believes that underlying RC profit or loss is a useful measure for investors because it is a measure closely tracked by management to evaluate bp’s operating performance and to make financial, strategic and operating decisions and because it may help investors to understand and evaluate, in the same manner as management, the underlying trends in bp’s operational performance on a comparable basis, period on period, by adjusting for the effects of these adjusting items. The nearest equivalent measure on an IFRS basis for the group is profit or loss attributable to bp shareholders. The nearest equivalent measure on an IFRS basis for segments and businesses is RC profit or loss before interest and taxation.</t>
  </si>
  <si>
    <t>Upstream</t>
  </si>
  <si>
    <t>Upstream includes oil and natural gas field development and production within the gas &amp; low carbon energy and oil production &amp; operations segments. References to upstream exclude Rosneft.</t>
  </si>
  <si>
    <t>Upstream plant reliability</t>
  </si>
  <si>
    <t>bp-operated upstream plant reliability is calculated taking 100% less the ratio of total unplanned plant deferrals divided by installed production capacity, excluding non-operated assets and bpx energy. Unplanned plant deferrals are associated with the topside plant and where applicable the subsea equipment (excluding wells and reservoirs). Unplanned plant deferrals include breakdowns, which does not include Gulf of America weather-related downtime.</t>
  </si>
  <si>
    <t>Upstream unit production costs</t>
  </si>
  <si>
    <t>Upstream unit production costs are calculated as production costs divided by units of production. Production costs do not include ad valorem and severance taxes. Units of production are barrels for liquids and thousands of cubic feet for gas. Amounts disclosed are for bp subsidiaries only and do not include bp’s share of equity-accounted entities.</t>
  </si>
  <si>
    <t>Gas &amp; low carbon energy segment comprises our gas and low carbon businesses. Our gas business includes regions with upstream activities that predominantly produce natural gas, gas trading and our Archaea Energy business. Our low carbon business includes solar, offshore wind, hydrogen and CCS, and power trading, and until December 2025 also included onshore wind. Power trading and marketing includes trading of both renewable and non-renewable power</t>
  </si>
  <si>
    <t xml:space="preserve">Divestment proceeds are disposal proceeds as per the group cash flow statement. In addition:
- Other proceeds for the full year 2025 were $1.5 billion from the sale of non-controlling interests in the Permian and Eagle Ford midstream assets in the fourth quarter and $1.0 billion from the sale of a non-controlling interest in the subsidiary that holds our 12% share in the Trans-Anatolian natural gas pipeline (TANAP) in the second quarter.
- Other proceeds for the full year 2024 were $1.3 billion of proceeds relating to $0.8 billion of proceeds from the sale of our 20% share in Trans Adriatic Pipeline AG (TAP) in the fourth quarter and $0.5 billion of proceeds from the sale of a 49% interest in a controlled affiliate holding certain midstream assets offshore US.
- Other proceeds for full year 2023 were $0.5 billion of proceeds from the sale of a 49% interest in a controlled affiliate holding certain midstream assets onshore US.
- Other proceeds for the full year 2022 consist of $0.6 billion of proceeds from the disposal of a loan note related to the Alaska divestment.
</t>
  </si>
  <si>
    <t>post-employment benefits</t>
  </si>
  <si>
    <t xml:space="preserve">     to gain or loss on sale of businesses and fixed assets</t>
  </si>
  <si>
    <t>Remeasurements of the net pension and other post-employment benefit liability or asset</t>
  </si>
  <si>
    <t>pensions and other post-employment benefits</t>
  </si>
  <si>
    <t>Defined benefit pension plan and other post-employment benefit plan deficits</t>
  </si>
  <si>
    <t>Net impairment and losses on sale of businesses and fixed assets</t>
  </si>
  <si>
    <t>Movements in inventories and other current and non-current assets and liabilities as per condensed group cash flow statement</t>
  </si>
  <si>
    <t>Working capital release (build) after adjusting for net inventory holding gains (losses), fair value accounting effects and other adjusting items</t>
  </si>
  <si>
    <t>Adjusted earnings before interest, taxation, depreciation and amortization (Adjusted EBITDA)</t>
  </si>
  <si>
    <t xml:space="preserve">2025 figures principally affected by movements in the Pound Sterling against the US Dollar.
Fourth quarter and full year 2024 is principally affected by movements in the Pound Sterling against the US dollar
Fourth, third and second quarter 2022 principally affected by movements in the Pound Sterling against the US dollar. First quarter 2022 is principally affected by movements in the Russian rouble against the US dollar. Full year 2022 is principally affected by movements in the Russian rouble and Pound Sterling against the US dollar.
</t>
  </si>
  <si>
    <t xml:space="preserve">The fair value of finance debt at 31 March 2026 was $56,331 million, 30 June 2026 was $54,869 million.
The fair value of finance debt at 31 March 2025 was $55,064 million, 30 June 2025 was $57,135 million, 30 September 2025 was $57,113 million, 31 December 2025 was $54,935 million.
The fair value of finance debt at 31 March 2024 was $49,263 million, 30 June 2024 was $50,677 million, 30 September 2024 was $54,324 million, 31 December 2024 was $54,966 million.
The fair value of finance debt at 31 March 2023 was $45,071 million, 30 June 2023 was $45,580 million, 30 September 2023 was $43,387 million, 31 December 2023 was $48,795 million.
The fair value of finance debt at 31 March 2022 was $59,601 million, 30 June 2022 was $49,056 million, 30 September 2022 was $41,414 million, 31 December 2022 was $42,590 million.
</t>
  </si>
  <si>
    <t xml:space="preserve">Derivative financial instruments entered into for the purpose of managing interest rate and foreign currency exchange risk associated with net debt for which hedge accounting is not applied are not included in the calculation of net debt shown above. The fair value position of these instruments were as follows:
For 2026, first quarter liability of $101million, second quarter liability of $105 million.
For 2025, first quarter liability of $137 million, second quarter liability of $96 million, third quarter liability of $94 million, fourth quarter liability $94 million.
For 2024, first quarter liability of $96 million, second quarter liability of $144 million, third quarter liability of $123 million, fourth quarter liability $166 million.
For 2023, first quarter liability of $97 million, second quarter liability of $98 million, third quarter liability of $102 million, fourth quarter liability $73 million.
For 2022, first quarter liability of $173 million, second quarter liability of $246 million, third quarter liability of $116 million, fourth quarter liability $91 million.
</t>
  </si>
  <si>
    <t xml:space="preserve">Derivative financial instruments entered into for the purpose of managing interest rate and foreign currency exchange risk associated with net debt for which hedge accounting is not applied are not included in the calculation of net debt shown above.  The fair value position of these instruments were as follows:
For 2026, first quarter liability of $101million, second quarter liability of $105 million.
For 2025, first quarter liability of $137 million, second quarter 2025 liability $96 million, third quarter liability of $94 million, fourth quarter liability $94 million.
For 2024, first quarter liability of $96 million, second quarter liability of $144 million, third quarter liability of $123 million, fourth quarter liability $166 million.
For 2023, first quarter liability of $97 million, second quarter liability of $98 million, third quarter liability of $102 million, fourth quarter liability $73 million.
For 2022, first quarter liability of $173 million, second quarter liability of $246 million, third quarter liability of $116 million, fourth quarter liability $91 million.
</t>
  </si>
  <si>
    <t xml:space="preserve">The fair value of finance debt at 31 March 2026 was $56,331 million, 30 June 2026 was $54,869 million.
The fair value of finance debt at 31 March 2025 was $55,064 million, 30 June 2025 was $57,135 million, 30 September 2025 was $57,113 million, 31 December 2025 was $54,935 million.
The fair value of finance debt at 31 March 2024 was $49,263 million, 30 June 2024 was $50,677 million, 30 September 2024 was $54,324 million, 31 December 2024 was $54,966 million.
The fair value of finance debt at 31 March 2023 was $45,071 million, 30 June 2023 was $45,580 million, 30 September 2023 was $43,387 million, 31 December 2023 was $48,795 million.
The fair value of finance debt at 31 March 2022 was $59,601 million, 30 June 2022 was $49,056 million, 30 September 2022 was $41,414 million, 31 December 2022 was $42,590 million.
</t>
  </si>
  <si>
    <t>One ADS is equivalent to six ordinary shares.</t>
  </si>
  <si>
    <t>Adjusted EBITDA is a non-IFRS measure presented for bp's operating segments and the group. Adjusted EBITDA for bp's operating segments is defined as replacement cost (RC) profit before interest and tax, excluding net adjusting items before interest and tax, and adding back depreciation, depletion and amortization and exploration write-offs (net of adjusting items). Adjusted EBITDA by business is a further analysis of adjusted EBITDA for the customers &amp; products businesses. bp believes it is helpful to disclose adjusted EBITDA by operating segment and by business because it reflects how the segments measure underlying business delivery. The nearest equivalent measure on an IFRS basis for the segment is RC profit or loss before interest and tax, which is bp's measure of profit or loss that is required to be disclosed for each operating segment under IFRS. 
Adjusted EBITDA for the group is defined as profit or loss for the period, adjusting for finance costs and net finance (income) or expense relating to pensions and other post-employment benefits and taxation, inventory holding gains or losses before tax, net adjusting items before interest and tax, and adding back depreciation, depletion and amortization (pre-tax) and exploration expenditure written-off (net of adjusting items, pre-tax). The nearest equivalent measure on an IFRS basis for the group is profit or loss for the period.</t>
  </si>
  <si>
    <t>Non-IFRS measure. See convenience gross margin definition above. Convenience gross margin growth at constant foreign exchange is a non-IFRS measure. This metric requires a calculation of the comparative convenience gross margin ($ million) at current period foreign exchange rates (constant foreign exchange) and compares the current period value with the restated comparative period value, which results in the growth % at constant foreign exchange rates. The nearest IFRS measure to convenience gross margin is RC profit before interest and tax for the customer &amp; products segment.</t>
  </si>
  <si>
    <t>Underlying effective tax rate (ETR) is a non-IFRS measure. The underlying ETR is calculated by dividing taxation on an underlying replacement cost (RC) basis by underlying RC profit or loss before tax. Taxation on an underlying RC basis for the group is calculated as taxation as stated on the group income statement adjusted for taxation on inventory holding gains and losses and total taxation on adjusting items. Information on underlying RC profit or loss is provided below. Taxation on an underlying RC basis presented for the operating segments is calculated through an allocation of taxation on an underlying RC basis to each segment. bp believes it is helpful to disclose the underlying ETR because this measure may help investors to understand and evaluate, in the same manner as management, the underlying trends in bp’s operational performance on a comparable basis, period on period. Taxation on an underlying RC basis and underlying ETR are non-IFRS measures. The nearest equivalent measure on an IFRS basis is the ETR on profit or loss for the period.</t>
  </si>
  <si>
    <t xml:space="preserve">Non-IFRS adjustments to our IFRS profit (loss).They reflect the difference between the way bp manages the economic exposure and internally measures performance of certain activities and the way those activities are measured under IFRS. Fair value accounting effects are included within adjusting items. They relate to certain of the group's commodity, interest rate and currency risk exposures as detailed below. Other than as noted below, the fair value accounting effects described are reported in both the gas &amp; low carbon energy and customer &amp; products segments. 
bp uses derivative instruments to manage the economic exposure relating to inventories above normal operating requirements of crude oil, natural gas and petroleum products. Under IFRS, these inventories are recorded at historical cost. The related derivative instruments, however, are required to be recorded at fair value with gains and losses recognized in the income statement. This is because hedge accounting is either not permitted or not followed, principally due to the impracticality of effectiveness-testing requirements. Therefore, measurement differences in relation to recognition of gains and losses occur. Gains and losses on these inventories, other than net realizable value provisions, are not recognized until the commodity is sold in a subsequent accounting period. Gains and losses on the related derivative commodity contracts are recognized in the income statement, from the time the derivative commodity contract is entered into, on a fair value basis using forward prices consistent with the contract maturity.
bp enters into physical commodity contracts to meet certain business requirements, such as the purchase of crude for a refinery or the sale of bp’s gas production. Under IFRS these physical contracts are treated as derivatives and are required to be fair valued when they are managed as part of a larger portfolio of similar transactions. Gains and losses arising are recognized in the income statement from the time the derivative commodity contract is entered into. 
IFRS require that inventory held for trading is recorded at its fair value using period-end spot prices, whereas any related derivative commodity instruments are required to be recorded at values based on forward prices consistent with the contract maturity. Depending on market conditions, these forward prices can be either higher or lower than spot prices, resulting in measurement differences. 
bp enters into contracts for pipelines and other transportation, storage capacity, oil and gas processing, liquefied natural gas (LNG) and certain gas and power contracts that, under IFRS, are recorded on an accruals basis. These contracts are risk-managed using a variety of derivative instruments that are fair valued under IFRS. This results in measurement differences in relation to recognition of gains and losses. 
The way that bp manages the economic exposures described above, and measures performance internally, differs from the way these activities are measured under IFRS. bp calculates this difference for consolidated entities by comparing the IFRS result with management’s internal measure of performance. We believe that disclosing management’s estimate of this difference provides useful information for investors because it enables investors to see the economic effect of these activities as a whole. 
These include:
- Under management’s internal measure of performance the inventory, transportation and capacity contracts in question are valued based on fair value using relevant forward prices prevailing at the end of the period.
- Fair value accounting effects also include changes in the fair value of the near-term portions of LNG contracts that fall within bp’s risk management framework. LNG contracts are not considered derivatives, because there is insufficient market liquidity, and they are therefore accrual accounted under IFRS. However, oil and natural gas derivative financial instruments used to risk manage the near-term portions of the LNG contracts are fair valued under IFRS. The fair value accounting effect, which is reported in the gas and low carbon energy segment, represents the change in value of LNG contracts that are being risk managed and which is reflected in the underlying result, but not in reported earnings. Management believes that this gives a better representation of performance in each period.  
Furthermore, the fair values of derivative instruments used to risk manage certain other oil, gas, power and other contracts, are deferred to match with the underlying exposure. The commodity contracts for business requirements are accounted for on an accruals basis. 
In addition, fair value accounting effects include changes in the fair value of derivatives entered into by the group to manage currency exposure and interest rate risks relating to hybrid bonds to their respective first call periods. The hybrid bonds which are classified as equity instruments were recorded in the balance sheet at their issuance date at their USD equivalent issued value. Under IFRS these equity instruments are not remeasured from period to period, and do not qualify for application of hedge accounting. The derivative instruments relating to the hybrid bonds, however, are required to be recorded at fair value with mark to market gains and losses recognized in the income statement. Therefore, measurement differences in relation to the recognition of gains and losses occur. The fair value accounting effect, which is reported in the other businesses &amp; corporate segment, eliminates the fair value gains and losses of these derivative financial instruments that are recognized in the income statement. We believe that this gives a better representation of performance, by more appropriately reflecting the economic effect of these risk management activities, in each period. </t>
  </si>
  <si>
    <t>Non-IFRS measures. Underlying RC profit or loss per ordinary share is calculated using the same denominator as earnings per share as defined in the consolidated financial statements. The numerator used is underlying RC profit or loss attributable to bp shareholders rather than profit or loss attributable to bp shareholders. Underlying RC profit or loss per ADS is calculated as outlined above for underlying RC profit or loss per share except the denominator is adjusted to reflect one ADS equivalent to six ordinary shares. bp believes it is helpful to disclose the underlying RC profit or loss per ordinary share and per ADS because these measures may help investors to understand and evaluate, in the same manner as management, the underlying trends in bp’s operational performance on a comparable basis, period on period. The nearest equivalent measure on an IFRS basis is basic earnings per share based on profit or loss for the period attributable to bp ordinary shareholders.</t>
  </si>
  <si>
    <t xml:space="preserve">The movement in working capital includes outflows relating to the Gulf of America oil spill on a pre-tax basis:
For 2026, first quarter was $396 million, second quarter was $1,129 million.
For 2025, first quarter was $2 million, second quarter $1,129 million ($1,131 million for the first half of 2025), third quarter was $5 million ($1,136 million for the nine months of 2025), fourth quarter was $1million ($1,137 million for the full year of 2025). 
For 2024, first quarter was $7 million, second quarter $1,129 million ($1,136 million for the first half of 2024), third quarter was $4million ($1,140 million for the nine months of 2024), fourth quarter was $1 million ($1,141 million for the full year of 2024).
For 2023, first quarter was $12 million, second quarter was $1,204 million ($1,216 million for the first half of 2023), third quarter was $6 million ($1,222 million for the nine months of 2023), fourth quarter was nil ($1,222 million for the full year of 2023).
For 2022, first quarter was $47 million, second quarter was $1,209 million ($1,256 million for the first half of 2022), third quarter was $29 million ($1,285 million for the nine months of 2022), fourth quarter was $1 million ($1,286 million for full year of 2022).
</t>
  </si>
  <si>
    <t xml:space="preserve">Full year 2022 in the oil production &amp; operations segment includes a non-taxable gain of $1,951 million arising from the contribution of bp's Angolan business to Azule Energy; gains of $904 million related to the deemed disposal of 12% of the group's interest in Aker BP, an associate of bp, following completion of Aker BP's acquisition of Lundin Energy; and $361 million in relation to the disposal of the group's interest in the Rumaila field in Iraq to Basra Energy Company, an associate of bp.
Third quarter 2022 in the oil production &amp; operations segment includes a non-taxable gain of $1,951 million arising from the contribution of bp's Angolan business to Azule Energy.
Second quarter 2022 in the oil production &amp; operations segment include gains of $904 million related to the deemed disposal of 12% of the group's interest in Aker BP, an associate of bp, following completion of Aker BP's acquisition of Lundin Energy, and $361 million in relation to the disposal of the group's interest in the Rumaila field in Iraq to Basra Energy Company, an associate of bp. </t>
  </si>
  <si>
    <t xml:space="preserve">First quarter 2026 includes $24 million of cash and cash equivalents classified as assets held for sale in the group balance sheet. Second quarter 2026 includes $17 million of cash and cash equivalents classified as assets held for sale in the group balance sheet.
Fourth quarter and full year 2025 includes $68 million (third quarter $46 million, second quarter 205 $63 million, first quarter 2025 $57 million) of cash and cash equivalents classified as assets held for sale in the group balance sheet. 
Fourth quarter and full year 2024 includes $65 million of cash and cash equivalents classified as assets held for sale in the group balance sheet.
</t>
  </si>
  <si>
    <t xml:space="preserve">Full year 2024 includes a $658-million credit in respect of the reduction in the deferred tax liability on defined benefit pension plan surpluses following the reduction in the rate of the authorized surplus payments tax charge in the UK from 35% to 25%.
</t>
  </si>
  <si>
    <t>Relate to the non-cash movement of US emissions obligations carried as a provision that will be settled by allowances held as inventory.</t>
  </si>
  <si>
    <t xml:space="preserve">Fourth quarter and full year 2025 include $1,007 million and $1,082 million impairment charges recognized through equity-accounted earnings primarily relating to the Archaea and offshore wind businesses
Fourth quarter and full year 2024 in the gas &amp; low carbon energy segment include a $508 million gain relating to the remeasurement of bp's pre-existing 49.97% interest in Lightsource bp and $498 million relating to the remeasurement of certain US assets excluded from the Lightsource bp acquisition. Fourth quarter and full year 2024 in the oil production &amp; operations segment includes $429 million of impairment charges recognized through equity-accounted earnings relating to our interest in Pan American Energy Group.
Fourth quarter and full year 2023 in the gas &amp; low carbon energy segment include $600 million and $1,140 million respectively of impairment charges recognized through equity-accounted earnings relating to our US offshore wind projects.
Third quarter and nine months 2023 in the gas &amp; low carbon energy segment include a $540 million impairment charge recognized through equity-accounted earnings relating to our US offshore wind projects.
</t>
  </si>
  <si>
    <t xml:space="preserve">bp presents certain foreign exchange effects on tax as adjusting items. These amounts represent the impact of: (i) foreign exchange on deferred tax balances arising from the conversion of local currency tax base amounts into functional currency, and (ii) taxable gains and losses from the retranslation of US dollar-denominated intra-group loans to local currency. </t>
  </si>
  <si>
    <t>Second quarter 2026 includes revisions to the deferred tax impact of the introduction of the UK Energy Profits Levy (EPL) on temporary differences existing at the opening balance sheet date. The EPL increases the headline rate of tax on taxable profits from bp's North Sea business to 78%.
Full year 2025 include the deferred tax impact of a change in the tax rate in Germany. 
Full year 2025 and full year 2024 include revisions to the deferred tax impact of the introduction of the UK Energy Profits Levy (EPL) on temporary differences existing at the opening balance sheet date. The EPL increases the headline rate of tax on taxable profits from bp’s North Sea business to 78%. In the first quarter 2025 a two-year extension of the EPL to 31 March 2030 was substantively enacted.
Fourth quarter and full year 2024 and full year 2023 include revisions to the deferred tax impact of the introduction of the UK Energy Profits Levy (EPL) on temporary differences existing at 31 December 2022 that are expected to unwind before 31 March 2028. The EPL increases the headline rate of tax to 78% (75% until 31 October 2024) and applies to taxable profits from bp’s North Sea business made from 1 January 2023 until 31 March 2028. In October 2024 the UK government announced changes to the EPL including a 3% increase in the rate from 1 November 2024, the removal of the Levy’s main investment allowance and an extension to 31 March 2030. The changes to the rate and to the investment allowance were substantively enacted in the fourth quarter. The extension to 31 March 2030 has not yet been substantively enacted and has therefore not been accounted for at 31 December 2024, the impact will be reflected in the financial statements when the change is substantively enacted.
Third quarter and nine months 2024 include revisions to the deferred tax impact of the introduction of the UK Energy Profits Levy (EPL) on temporary differences existing at 31 December 2022 that are expected to unwind before 31 March 2028. The EPL increases the headline rate of tax to 75% and applies to taxable profits from bp’s North Sea business made from 1 January 2023 until 31 March 2028.
Full year 2023 includes a revision to the deferred tax impact of the introduction of the UK Energy Profits Levy (EPL) on temporary differences existing at 31 December 2022 that are expected to unwind over the period 1 January 2023 to 31 March 2028. Fourth quarter and full year 2022 includes the deferred tax impact of the introduction of the EPL. The EPL increases the headline rate of tax to 75% and applies to taxable profits from bp’s North Sea business made from 1 January 2023 until 31 March 2028. 
Fourth quarter and full year 2022 include the deferred tax impact of the UK Energy Profits Levy (EPL) on existing temporary differences unwinding over the period 1 January 2023 to 31 March 2028. The revised EPL substantively enacted in the fourth quarter 2022 increases the headline rate of tax to 75% and applies to taxable profits from bp’s North Sea business made from 1 January 2023 until 31 March 2028. Third quarter 2022 includes the deferred tax impact of the original UK EPL enacted in the third quarter which increased the headline rate of tax to 65% on taxable profits between 26 May 2022 and 31 December 2025. The revised EPL supersedes the original EPL from 1 January 2023.
Third quarter 2022 includes the deferred tax impact of the UK Energy Profits Levy on existing temporary differences unwinding over the period 1 October 2022 to 31 December 2025. The levy increases the headline rate of tax from 40% to 65% on profits from bp’s North Sea business made from 26 May 2022 until 31 December 2025.</t>
  </si>
  <si>
    <t>Second quarter 2026, first quarter 2026 and fourth quarter 2025 include the impact of the reassessment of the recognition of deferred tax assets. Fourth quarter 2025 also includes limited tax relief on impairment charges</t>
  </si>
  <si>
    <t>In the second quarter 2026, BP Capital Markets p.l.c. exercised its option to redeem €2.5 billion of hybrid bonds.
During the full year 2025, BP Capital Markets p.l.c. exercised its option to redeem $1.2 billion of hybrid bonds.
During the first quarter 2024 BP Capital Markets PLC issued $1.3 billion of US dollar perpetual subordinated hybrid bonds with a coupon fixed for an initial period up to 2034 of 6.45% and voluntarily bought back $1.3 billion of the non-call 2025 4.375% US dollar hybrid bond issued in 2020. Taken together these transactions had no significant impact on net debt or gearing.</t>
  </si>
  <si>
    <t>During the full year 2025 a group subsidiary issued perpetual subordinated hybrid securities of $0.5 billion, the proceeds of which were specifically earmarked to fund BP Alternative Energy Investments Ltd including the funding of Lightsource bp. This transaction resulted in a reduction of net debt and gearing
During the fourth quarter 2024 BP Capital Markets PLC issued perpetual subordinated hybrid bonds in euro, sterling and US dollars for a US dollar equivalent amount of $2.6 billion. Coupons are fixed for an initial period up to dates from 2030 to 2035 at rates of 4.375% to 6.125%. In addition another group subsidiary issued perpetual subordinated hybrid securities of $0.5 billion, the proceeds of which were specifically earmarked to fund BP Alternative Energy Investments Ltd including the funding of Lightsource bp. These transactions resulted in a reduction of net debt and gearing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</si>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</sst>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 #,##0_-;\(#,##0\);_-* &quot;–&quot;_-;_-@_-"/>
    <numFmt numFmtId="166" formatCode="_-\ #,##0.00_-;\(#,##0.00\);_-* &quot;–&quot;_-;_-@_-"/>
    <numFmt numFmtId="167" formatCode="_-* ###0_-;\(###0\);_-* &quot;–&quot;_-;_-@_-"/>
    <numFmt numFmtId="168" formatCode="_-* #,###_-;\(#,###\);_-* &quot;–&quot;_-;_-@_-"/>
    <numFmt numFmtId="169" formatCode="_-\ #,##0.000_-;\(#,##0.000\);_-* &quot;–&quot;_-;_-@_-"/>
    <numFmt numFmtId="170" formatCode="_-\ #,##0.0_-;\(#,##0.0\);_-* &quot;–&quot;_-;_-@_-"/>
    <numFmt numFmtId="171" formatCode="_-* #,###.0_-;\(#,###.0\);_-* &quot;–&quot;_-;_-@_-"/>
    <numFmt numFmtId="172" formatCode="_-* #,###.00_-;\(#,###.00\);_-* &quot;–&quot;_-;_-@_-"/>
    <numFmt numFmtId="173" formatCode="0.0"/>
    <numFmt numFmtId="174" formatCode="_(* #,##0.0_);_(* \(#,##0.0\);_(* &quot;-&quot;??_);_(@_)"/>
    <numFmt numFmtId="175" formatCode="_(* #,##0.00_);_(* \(#,##0.00\);_(* &quot;-&quot;_);_(@_)"/>
    <numFmt numFmtId="176" formatCode="&quot;$&quot;#,##0.00"/>
    <numFmt numFmtId="177" formatCode="#,##0.0_);\(#,##0.0\)"/>
    <numFmt numFmtId="178" formatCode="_-* ##,##0_-;\(##,##0\);_-* &quot;-&quot;_-;_-@_-"/>
    <numFmt numFmtId="179" formatCode="_-* ##,##0_-;\(##,##0\);_-* &quot;–&quot;_-;_-@_-"/>
    <numFmt numFmtId="180" formatCode="#,##0;\(#,##0\)"/>
    <numFmt numFmtId="181" formatCode="#,##0;\(#,##0\);\-"/>
    <numFmt numFmtId="182" formatCode="_-* #,##0_-;\-* #,##0_-;_-* &quot;-&quot;??_-;_-@_-"/>
    <numFmt numFmtId="183" formatCode="0.000"/>
    <numFmt numFmtId="184" formatCode="_(* #,##0_);_(* \(#,##0\);_(* &quot;-&quot;??_);_(@_)"/>
    <numFmt numFmtId="185" formatCode="0.0%"/>
    <numFmt numFmtId="186" formatCode="_-\ #,##0_-;\(#,##0\);_-* &quot;–&quot;_-;_-@_-"/>
    <numFmt numFmtId="187" formatCode="00000"/>
    <numFmt numFmtId="188" formatCode="[&gt;=0.5]#,##0_);[&lt;=-0.5]\(#,##0\);\-?"/>
    <numFmt numFmtId="189" formatCode="#,##0\ ;\(#,##0\)"/>
    <numFmt numFmtId="190" formatCode="_-* ##,##0.00_-;\(##,##0.00\);_-* &quot;–&quot;_-;_-@_-"/>
    <numFmt numFmtId="191" formatCode="#,##0.000"/>
    <numFmt numFmtId="192" formatCode="_-* #,###_-;\(#,###\);_-* &quot;&quot;_-;_-@_-"/>
    <numFmt numFmtId="193" formatCode="_-* #,###.000_-;\(#,###.000\);_-* &quot;–&quot;_-;_-@_-"/>
    <numFmt numFmtId="194" formatCode="#,##0.0"/>
    <numFmt numFmtId="195" formatCode="_-#,###_-;\(#,###\);_-\ &quot;–&quot;_-;_-@_-"/>
    <numFmt numFmtId="196" formatCode="_-* #,##0.0_-;\(#,##0.0\);_-* &quot;–&quot;_-;_-@_-"/>
    <numFmt numFmtId="197" formatCode="_-* #,##0.00_-;\(#,##0.00\);_-* &quot;–&quot;_-;_-@_-"/>
    <numFmt numFmtId="198" formatCode="_-\ #,##0.0000000_-;\(#,##0.0000000\);_-* &quot;–&quot;_-;_-@_-"/>
    <numFmt numFmtId="199" formatCode="_-* ###0.00_-;\(###0.00\);_-* &quot;–&quot;_-;_-@_-"/>
    <numFmt numFmtId="200" formatCode="_-* #,###.0000_-;\(#,###.0000\);_-* &quot;–&quot;_-;_-@_-"/>
  </numFmts>
  <fonts count="112">
    <font>
      <sz val="9"/>
      <name val="Arial"/>
      <family val="2"/>
    </font>
    <font>
      <sz val="8"/>
      <color indexed="57"/>
      <name val="Arial"/>
      <family val="2"/>
    </font>
    <font>
      <sz val="8"/>
      <name val="Arial"/>
      <family val="2"/>
    </font>
    <font>
      <sz val="6.5"/>
      <name val="Arial"/>
      <family val="2"/>
    </font>
    <font>
      <sz val="8"/>
      <color indexed="50"/>
      <name val="Arial"/>
      <family val="2"/>
    </font>
    <font>
      <sz val="9"/>
      <color indexed="50"/>
      <name val="Arial"/>
      <family val="2"/>
    </font>
    <font>
      <sz val="7.5"/>
      <name val="Arial"/>
      <family val="2"/>
    </font>
    <font>
      <sz val="7"/>
      <name val="Arial"/>
      <family val="2"/>
    </font>
    <font>
      <vertAlign val="superscript"/>
      <sz val="8"/>
      <name val="Arial"/>
      <family val="2"/>
    </font>
    <font>
      <sz val="10"/>
      <name val="Arial"/>
      <family val="2"/>
    </font>
    <font>
      <sz val="9"/>
      <name val="Arial"/>
      <family val="2"/>
    </font>
    <font>
      <b/>
      <sz val="8"/>
      <name val="Arial"/>
      <family val="2"/>
    </font>
    <font>
      <b/>
      <sz val="8"/>
      <color indexed="57"/>
      <name val="Arial"/>
      <family val="2"/>
    </font>
    <font>
      <sz val="7"/>
      <color indexed="57"/>
      <name val="Arial"/>
      <family val="2"/>
    </font>
    <font>
      <sz val="8"/>
      <color indexed="17"/>
      <name val="Arial"/>
      <family val="2"/>
    </font>
    <font>
      <b/>
      <sz val="8"/>
      <color indexed="17"/>
      <name val="Arial"/>
      <family val="2"/>
    </font>
    <font>
      <sz val="6.5"/>
      <color indexed="17"/>
      <name val="Arial"/>
      <family val="2"/>
    </font>
    <font>
      <vertAlign val="superscript"/>
      <sz val="8"/>
      <color indexed="23"/>
      <name val="Arial"/>
      <family val="2"/>
    </font>
    <font>
      <sz val="7"/>
      <color indexed="50"/>
      <name val="Arial"/>
      <family val="2"/>
    </font>
    <font>
      <sz val="8"/>
      <color indexed="23"/>
      <name val="Arial"/>
      <family val="2"/>
    </font>
    <font>
      <sz val="10"/>
      <name val="Arial"/>
      <family val="2"/>
    </font>
    <font>
      <sz val="9"/>
      <color indexed="17"/>
      <name val="Arial"/>
      <family val="2"/>
    </font>
    <font>
      <b/>
      <sz val="9"/>
      <color indexed="17"/>
      <name val="Arial"/>
      <family val="2"/>
    </font>
    <font>
      <b/>
      <sz val="6.5"/>
      <color indexed="17"/>
      <name val="Arial"/>
      <family val="2"/>
    </font>
    <font>
      <b/>
      <sz val="9"/>
      <name val="Arial"/>
      <family val="2"/>
    </font>
    <font>
      <b/>
      <sz val="10"/>
      <name val="Arial"/>
      <family val="2"/>
    </font>
    <font>
      <sz val="10"/>
      <color indexed="17"/>
      <name val="Arial"/>
      <family val="2"/>
    </font>
    <font>
      <sz val="9"/>
      <color indexed="8"/>
      <name val="Arial"/>
      <family val="2"/>
    </font>
    <font>
      <sz val="15"/>
      <color indexed="25"/>
      <name val="Arial"/>
      <family val="2"/>
    </font>
    <font>
      <b/>
      <sz val="6.5"/>
      <name val="Arial"/>
      <family val="2"/>
    </font>
    <font>
      <sz val="8"/>
      <color indexed="25"/>
      <name val="Arial"/>
      <family val="2"/>
    </font>
    <font>
      <b/>
      <sz val="8"/>
      <color indexed="25"/>
      <name val="Arial"/>
      <family val="2"/>
    </font>
    <font>
      <sz val="10"/>
      <color indexed="23"/>
      <name val="Arial"/>
      <family val="2"/>
    </font>
    <font>
      <sz val="10"/>
      <color indexed="50"/>
      <name val="Arial"/>
      <family val="2"/>
    </font>
    <font>
      <sz val="8"/>
      <color indexed="21"/>
      <name val="Arial"/>
      <family val="2"/>
    </font>
    <font>
      <vertAlign val="superscript"/>
      <sz val="15"/>
      <color indexed="25"/>
      <name val="Arial"/>
      <family val="2"/>
    </font>
    <font>
      <b/>
      <sz val="7.5"/>
      <color indexed="57"/>
      <name val="Arial"/>
      <family val="2"/>
    </font>
    <font>
      <sz val="8"/>
      <color rgb="FFFF0000"/>
      <name val="Arial"/>
      <family val="2"/>
    </font>
    <font>
      <u/>
      <sz val="9"/>
      <color theme="10"/>
      <name val="Arial"/>
      <family val="2"/>
    </font>
    <font>
      <vertAlign val="superscript"/>
      <sz val="9"/>
      <name val="Arial"/>
      <family val="2"/>
    </font>
    <font>
      <sz val="8"/>
      <color theme="1"/>
      <name val="Arial"/>
      <family val="2"/>
    </font>
    <font>
      <b/>
      <sz val="8"/>
      <color theme="1"/>
      <name val="Arial"/>
      <family val="2"/>
    </font>
    <font>
      <sz val="11"/>
      <name val="Arial"/>
      <family val="2"/>
    </font>
    <font>
      <b/>
      <u/>
      <sz val="9"/>
      <color theme="10"/>
      <name val="Arial"/>
      <family val="2"/>
    </font>
    <font>
      <sz val="8"/>
      <color rgb="FF7BC143"/>
      <name val="Arial"/>
      <family val="2"/>
    </font>
    <font>
      <sz val="9"/>
      <color rgb="FF7BC143"/>
      <name val="Arial"/>
      <family val="2"/>
    </font>
    <font>
      <b/>
      <sz val="8"/>
      <color rgb="FF7BC143"/>
      <name val="Arial"/>
      <family val="2"/>
    </font>
    <font>
      <sz val="7"/>
      <color theme="1"/>
      <name val="Arial"/>
      <family val="2"/>
    </font>
    <font>
      <b/>
      <sz val="18"/>
      <color rgb="FF7AC143"/>
      <name val="Arial"/>
      <family val="2"/>
    </font>
    <font>
      <i/>
      <sz val="8"/>
      <name val="Arial"/>
      <family val="2"/>
    </font>
    <font>
      <sz val="8"/>
      <color rgb="FF7AC143"/>
      <name val="Arial"/>
      <family val="2"/>
    </font>
    <font>
      <b/>
      <sz val="15"/>
      <color indexed="25"/>
      <name val="Arial"/>
      <family val="2"/>
    </font>
    <font>
      <b/>
      <sz val="12"/>
      <color indexed="25"/>
      <name val="Arial"/>
      <family val="2"/>
    </font>
    <font>
      <b/>
      <sz val="10"/>
      <color indexed="25"/>
      <name val="Arial"/>
      <family val="2"/>
    </font>
    <font>
      <sz val="10"/>
      <color indexed="25"/>
      <name val="Arial"/>
      <family val="2"/>
    </font>
    <font>
      <sz val="8"/>
      <color rgb="FF008080"/>
      <name val="Arial"/>
      <family val="2"/>
    </font>
    <font>
      <sz val="9"/>
      <name val="Univers for BP"/>
      <family val="2"/>
    </font>
    <font>
      <b/>
      <i/>
      <sz val="8"/>
      <name val="Arial"/>
      <family val="2"/>
    </font>
    <font>
      <b/>
      <i/>
      <sz val="8"/>
      <color indexed="17"/>
      <name val="Arial"/>
      <family val="2"/>
    </font>
    <font>
      <sz val="8"/>
      <color indexed="24"/>
      <name val="Arial"/>
      <family val="2"/>
    </font>
    <font>
      <b/>
      <sz val="8"/>
      <color rgb="FF7AC143"/>
      <name val="Arial"/>
      <family val="2"/>
    </font>
    <font>
      <sz val="15"/>
      <color rgb="FF7AC143"/>
      <name val="Arial"/>
      <family val="2"/>
    </font>
    <font>
      <vertAlign val="superscript"/>
      <sz val="13"/>
      <color rgb="FF7AC143"/>
      <name val="Arial"/>
      <family val="2"/>
    </font>
    <font>
      <vertAlign val="superscript"/>
      <sz val="7"/>
      <name val="Arial"/>
      <family val="2"/>
    </font>
    <font>
      <b/>
      <sz val="16"/>
      <color rgb="FFFF0000"/>
      <name val="Arial"/>
      <family val="2"/>
    </font>
    <font>
      <vertAlign val="superscript"/>
      <sz val="8"/>
      <color rgb="FF7AC143"/>
      <name val="Arial"/>
      <family val="2"/>
    </font>
    <font>
      <sz val="6"/>
      <color indexed="24"/>
      <name val="Arial"/>
      <family val="2"/>
    </font>
    <font>
      <sz val="9"/>
      <color indexed="24"/>
      <name val="Arial"/>
      <family val="2"/>
    </font>
    <font>
      <b/>
      <vertAlign val="superscript"/>
      <sz val="8"/>
      <color rgb="FF7AC143"/>
      <name val="Arial"/>
      <family val="2"/>
    </font>
    <font>
      <sz val="9"/>
      <color indexed="25"/>
      <name val="Arial"/>
      <family val="2"/>
    </font>
    <font>
      <b/>
      <sz val="9"/>
      <color indexed="25"/>
      <name val="Arial"/>
      <family val="2"/>
    </font>
    <font>
      <vertAlign val="superscript"/>
      <sz val="6.5"/>
      <name val="Arial"/>
      <family val="2"/>
    </font>
    <font>
      <sz val="7"/>
      <color indexed="24"/>
      <name val="Arial"/>
      <family val="2"/>
    </font>
    <font>
      <vertAlign val="superscript"/>
      <sz val="15"/>
      <color rgb="FF7AC143"/>
      <name val="Arial"/>
      <family val="2"/>
    </font>
    <font>
      <b/>
      <sz val="7"/>
      <color indexed="57"/>
      <name val="Arial"/>
      <family val="2"/>
    </font>
    <font>
      <b/>
      <sz val="9"/>
      <color rgb="FFFF0000"/>
      <name val="Arial"/>
      <family val="2"/>
    </font>
    <font>
      <b/>
      <sz val="7.5"/>
      <color indexed="25"/>
      <name val="Arial"/>
      <family val="2"/>
    </font>
    <font>
      <vertAlign val="superscript"/>
      <sz val="8"/>
      <color rgb="FF000000"/>
      <name val="Arial"/>
      <family val="2"/>
    </font>
    <font>
      <sz val="6"/>
      <name val="Arial"/>
      <family val="2"/>
    </font>
    <font>
      <b/>
      <sz val="6"/>
      <name val="Arial"/>
      <family val="2"/>
    </font>
    <font>
      <b/>
      <vertAlign val="superscript"/>
      <sz val="6"/>
      <name val="Arial"/>
      <family val="2"/>
    </font>
    <font>
      <sz val="8"/>
      <color rgb="FF000000"/>
      <name val="Arial"/>
      <family val="2"/>
    </font>
    <font>
      <sz val="7"/>
      <color rgb="FF000000"/>
      <name val="Arial"/>
      <family val="2"/>
    </font>
    <font>
      <b/>
      <sz val="8"/>
      <color rgb="FF388A22"/>
      <name val="Arial"/>
      <family val="2"/>
    </font>
    <font>
      <b/>
      <vertAlign val="superscript"/>
      <sz val="8"/>
      <color indexed="57"/>
      <name val="Arial"/>
      <family val="2"/>
    </font>
    <font>
      <sz val="9"/>
      <color rgb="FFFF0000"/>
      <name val="Arial"/>
      <family val="2"/>
    </font>
    <font>
      <b/>
      <sz val="8"/>
      <color rgb="FFFF0000"/>
      <name val="Arial"/>
      <family val="2"/>
    </font>
    <font>
      <i/>
      <sz val="10"/>
      <color indexed="25"/>
      <name val="Arial"/>
      <family val="2"/>
    </font>
    <font>
      <sz val="11"/>
      <name val="Calibri"/>
      <family val="2"/>
    </font>
    <font>
      <b/>
      <sz val="11"/>
      <name val="Arial"/>
      <family val="2"/>
    </font>
    <font>
      <vertAlign val="superscript"/>
      <sz val="8"/>
      <color indexed="17"/>
      <name val="Arial"/>
      <family val="2"/>
    </font>
    <font>
      <b/>
      <vertAlign val="superscript"/>
      <sz val="8"/>
      <color rgb="FF388A22"/>
      <name val="Arial"/>
      <family val="2"/>
    </font>
    <font>
      <b/>
      <vertAlign val="superscript"/>
      <sz val="10"/>
      <name val="Arial"/>
      <family val="2"/>
    </font>
    <font>
      <vertAlign val="superscript"/>
      <sz val="6"/>
      <name val="Arial"/>
      <family val="2"/>
    </font>
    <font>
      <vertAlign val="superscript"/>
      <sz val="15"/>
      <color rgb="FF7BC143"/>
      <name val="Arial"/>
      <family val="2"/>
    </font>
    <font>
      <b/>
      <sz val="7"/>
      <name val="Arial"/>
      <family val="2"/>
    </font>
    <font>
      <i/>
      <sz val="10"/>
      <name val="Arial"/>
      <family val="2"/>
    </font>
    <font>
      <sz val="14"/>
      <color rgb="FF339966"/>
      <name val="Arial"/>
      <family val="2"/>
    </font>
    <font>
      <u/>
      <sz val="9"/>
      <color rgb="FF0000FF"/>
      <name val="Arial"/>
      <family val="2"/>
    </font>
    <font>
      <b/>
      <sz val="9"/>
      <color rgb="FF7BC143"/>
      <name val="Arial"/>
      <family val="2"/>
    </font>
    <font>
      <sz val="9"/>
      <color rgb="FF99CC00"/>
      <name val="Arial"/>
      <family val="2"/>
    </font>
    <font>
      <sz val="6.5"/>
      <color rgb="FF7BC143"/>
      <name val="Arial"/>
      <family val="2"/>
    </font>
    <font>
      <sz val="9"/>
      <color rgb="FF006A51"/>
      <name val="Arial"/>
      <family val="2"/>
    </font>
    <font>
      <b/>
      <vertAlign val="superscript"/>
      <sz val="8"/>
      <name val="Arial"/>
      <family val="2"/>
    </font>
    <font>
      <b/>
      <sz val="15"/>
      <color rgb="FF7BC143"/>
      <name val="Arial"/>
      <family val="2"/>
    </font>
    <font>
      <sz val="9"/>
      <color theme="1"/>
      <name val="Arial"/>
      <family val="2"/>
    </font>
    <font>
      <vertAlign val="superscript"/>
      <sz val="8"/>
      <color rgb="FF388A22"/>
      <name val="Arial"/>
      <family val="2"/>
    </font>
    <font>
      <sz val="10"/>
      <color rgb="FFFF0000"/>
      <name val="Arial"/>
      <family val="2"/>
    </font>
    <font>
      <sz val="7.5"/>
      <color rgb="FFFF0000"/>
      <name val="Arial"/>
      <family val="2"/>
    </font>
    <font>
      <sz val="14"/>
      <color rgb="FFFF0000"/>
      <name val="Arial"/>
      <family val="2"/>
    </font>
    <font>
      <vertAlign val="superscript"/>
      <sz val="8"/>
      <color rgb="FF92D050"/>
      <name val="Arial"/>
      <family val="2"/>
    </font>
    <font>
      <vertAlign val="superscript"/>
      <sz val="8"/>
      <color theme="1"/>
      <name val="Arial"/>
      <family val="2"/>
    </font>
  </fonts>
  <fills count="21">
    <fill>
      <patternFill patternType="none"/>
    </fill>
    <fill>
      <patternFill patternType="gray125"/>
    </fill>
    <fill>
      <patternFill patternType="solid">
        <fgColor indexed="26"/>
        <bgColor indexed="64"/>
      </patternFill>
    </fill>
    <fill>
      <patternFill patternType="solid">
        <fgColor rgb="FFEEF6E7"/>
        <bgColor indexed="64"/>
      </patternFill>
    </fill>
    <fill>
      <patternFill patternType="solid">
        <fgColor indexed="9"/>
        <bgColor indexed="64"/>
      </patternFill>
    </fill>
    <fill>
      <patternFill patternType="solid">
        <fgColor rgb="FFEAF4E3"/>
        <bgColor indexed="64"/>
      </patternFill>
    </fill>
    <fill>
      <patternFill patternType="solid">
        <fgColor rgb="FFEEF6E7"/>
        <bgColor rgb="FFEAF4E3"/>
      </patternFill>
    </fill>
    <fill>
      <patternFill patternType="solid">
        <fgColor rgb="FFEBF3E8"/>
        <bgColor indexed="64"/>
      </patternFill>
    </fill>
    <fill>
      <patternFill patternType="solid">
        <fgColor rgb="FFEEF6E7"/>
        <bgColor rgb="FFEEF6E7"/>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D9D9D9"/>
        <bgColor indexed="64"/>
      </patternFill>
    </fill>
    <fill>
      <patternFill patternType="solid">
        <fgColor rgb="FFEBF3E8"/>
        <bgColor indexed="26"/>
      </patternFill>
    </fill>
    <fill>
      <patternFill patternType="solid">
        <fgColor theme="0" tint="-0.14996795556505021"/>
        <bgColor indexed="64"/>
      </patternFill>
    </fill>
    <fill>
      <patternFill patternType="solid">
        <fgColor rgb="FFEBF3E8"/>
        <bgColor rgb="FF000000"/>
      </patternFill>
    </fill>
    <fill>
      <patternFill patternType="solid">
        <fgColor rgb="FFEAF4E3"/>
        <bgColor rgb="FF000000"/>
      </patternFill>
    </fill>
    <fill>
      <patternFill patternType="solid">
        <fgColor rgb="FFFFFFFF"/>
        <bgColor rgb="FF000000"/>
      </patternFill>
    </fill>
    <fill>
      <patternFill patternType="solid">
        <fgColor rgb="FFEEF6E7"/>
        <bgColor rgb="FF000000"/>
      </patternFill>
    </fill>
    <fill>
      <patternFill patternType="solid">
        <fgColor theme="6" tint="0.79998168889431442"/>
        <bgColor indexed="64"/>
      </patternFill>
    </fill>
    <fill>
      <patternFill patternType="solid">
        <fgColor rgb="FFEAF4E3"/>
        <bgColor indexed="26"/>
      </patternFill>
    </fill>
  </fills>
  <borders count="41">
    <border>
      <left/>
      <right/>
      <top/>
      <bottom/>
      <diagonal/>
    </border>
    <border>
      <left/>
      <right/>
      <top style="medium">
        <color indexed="25"/>
      </top>
      <bottom style="thin">
        <color indexed="25"/>
      </bottom>
      <diagonal/>
    </border>
    <border>
      <left/>
      <right/>
      <top/>
      <bottom style="medium">
        <color indexed="25"/>
      </bottom>
      <diagonal/>
    </border>
    <border>
      <left/>
      <right/>
      <top style="medium">
        <color indexed="25"/>
      </top>
      <bottom/>
      <diagonal/>
    </border>
    <border>
      <left/>
      <right/>
      <top style="thin">
        <color indexed="25"/>
      </top>
      <bottom/>
      <diagonal/>
    </border>
    <border>
      <left/>
      <right/>
      <top style="thin">
        <color indexed="25"/>
      </top>
      <bottom style="medium">
        <color indexed="25"/>
      </bottom>
      <diagonal/>
    </border>
    <border>
      <left/>
      <right/>
      <top style="hair">
        <color indexed="23"/>
      </top>
      <bottom/>
      <diagonal/>
    </border>
    <border>
      <left/>
      <right/>
      <top style="hair">
        <color indexed="64"/>
      </top>
      <bottom/>
      <diagonal/>
    </border>
    <border>
      <left/>
      <right/>
      <top style="thin">
        <color rgb="FF92D050"/>
      </top>
      <bottom style="thin">
        <color rgb="FF92D050"/>
      </bottom>
      <diagonal/>
    </border>
    <border>
      <left/>
      <right/>
      <top/>
      <bottom style="thin">
        <color rgb="FF92D050"/>
      </bottom>
      <diagonal/>
    </border>
    <border>
      <left/>
      <right/>
      <top style="thin">
        <color indexed="25"/>
      </top>
      <bottom style="thin">
        <color rgb="FF7BC143"/>
      </bottom>
      <diagonal/>
    </border>
    <border>
      <left/>
      <right/>
      <top style="thin">
        <color indexed="25"/>
      </top>
      <bottom style="medium">
        <color rgb="FF7BC143"/>
      </bottom>
      <diagonal/>
    </border>
    <border>
      <left/>
      <right/>
      <top/>
      <bottom style="thin">
        <color rgb="FF7BC143"/>
      </bottom>
      <diagonal/>
    </border>
    <border>
      <left/>
      <right/>
      <top/>
      <bottom style="medium">
        <color rgb="FF7BC143"/>
      </bottom>
      <diagonal/>
    </border>
    <border>
      <left/>
      <right/>
      <top style="thin">
        <color rgb="FF7BC143"/>
      </top>
      <bottom/>
      <diagonal/>
    </border>
    <border>
      <left/>
      <right/>
      <top style="thin">
        <color rgb="FF7BC143"/>
      </top>
      <bottom style="thin">
        <color rgb="FF7BC143"/>
      </bottom>
      <diagonal/>
    </border>
    <border>
      <left/>
      <right/>
      <top style="medium">
        <color rgb="FF7AC143"/>
      </top>
      <bottom style="thin">
        <color rgb="FF7AC143"/>
      </bottom>
      <diagonal/>
    </border>
    <border>
      <left/>
      <right/>
      <top/>
      <bottom style="medium">
        <color rgb="FF7BC543"/>
      </bottom>
      <diagonal/>
    </border>
    <border>
      <left/>
      <right/>
      <top style="thin">
        <color rgb="FF7AC143"/>
      </top>
      <bottom style="medium">
        <color rgb="FF7AC143"/>
      </bottom>
      <diagonal/>
    </border>
    <border>
      <left/>
      <right/>
      <top/>
      <bottom style="medium">
        <color rgb="FF7AC143"/>
      </bottom>
      <diagonal/>
    </border>
    <border>
      <left/>
      <right/>
      <top style="thin">
        <color rgb="FF7AC143"/>
      </top>
      <bottom style="thin">
        <color rgb="FF7AC143"/>
      </bottom>
      <diagonal/>
    </border>
    <border>
      <left/>
      <right/>
      <top/>
      <bottom style="thin">
        <color rgb="FF7AC143"/>
      </bottom>
      <diagonal/>
    </border>
    <border>
      <left/>
      <right/>
      <top style="thin">
        <color rgb="FF7AC143"/>
      </top>
      <bottom/>
      <diagonal/>
    </border>
    <border>
      <left/>
      <right/>
      <top style="medium">
        <color rgb="FF7AC143"/>
      </top>
      <bottom/>
      <diagonal/>
    </border>
    <border>
      <left/>
      <right/>
      <top style="thin">
        <color indexed="57"/>
      </top>
      <bottom/>
      <diagonal/>
    </border>
    <border>
      <left/>
      <right/>
      <top style="thin">
        <color indexed="57"/>
      </top>
      <bottom style="thin">
        <color indexed="57"/>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25"/>
      </top>
      <bottom style="thin">
        <color indexed="25"/>
      </bottom>
      <diagonal/>
    </border>
    <border>
      <left/>
      <right/>
      <top style="medium">
        <color rgb="FF7BC143"/>
      </top>
      <bottom style="thin">
        <color indexed="57"/>
      </bottom>
      <diagonal/>
    </border>
    <border>
      <left/>
      <right/>
      <top/>
      <bottom style="thin">
        <color indexed="57"/>
      </bottom>
      <diagonal/>
    </border>
    <border>
      <left/>
      <right/>
      <top/>
      <bottom style="thin">
        <color indexed="25"/>
      </bottom>
      <diagonal/>
    </border>
    <border>
      <left/>
      <right/>
      <top style="thin">
        <color rgb="FF7BC543"/>
      </top>
      <bottom/>
      <diagonal/>
    </border>
    <border>
      <left/>
      <right/>
      <top/>
      <bottom style="thin">
        <color rgb="FF7BC543"/>
      </bottom>
      <diagonal/>
    </border>
    <border>
      <left/>
      <right/>
      <top style="thin">
        <color rgb="FF7BC543"/>
      </top>
      <bottom style="thin">
        <color rgb="FF7BC543"/>
      </bottom>
      <diagonal/>
    </border>
    <border>
      <left/>
      <right/>
      <top style="medium">
        <color rgb="FF7BC143"/>
      </top>
      <bottom/>
      <diagonal/>
    </border>
    <border>
      <left/>
      <right/>
      <top/>
      <bottom style="medium">
        <color rgb="FF92D050"/>
      </bottom>
      <diagonal/>
    </border>
    <border>
      <left/>
      <right/>
      <top style="thin">
        <color rgb="FF92D050"/>
      </top>
      <bottom/>
      <diagonal/>
    </border>
  </borders>
  <cellStyleXfs count="7">
    <xf numFmtId="0" fontId="0" fillId="0" borderId="0"/>
    <xf numFmtId="0" fontId="38" fillId="0" borderId="0" applyNumberFormat="0" applyFill="0" applyBorder="0" applyAlignment="0" applyProtection="0"/>
    <xf numFmtId="164" fontId="10" fillId="0" borderId="0" applyFont="0" applyFill="0" applyBorder="0" applyAlignment="0" applyProtection="0"/>
    <xf numFmtId="0" fontId="9" fillId="0" borderId="0"/>
    <xf numFmtId="0" fontId="8" fillId="0" borderId="0">
      <alignment horizontal="right" vertical="center"/>
    </xf>
    <xf numFmtId="168" fontId="14" fillId="0" borderId="0">
      <alignment horizontal="right" vertical="center"/>
    </xf>
    <xf numFmtId="0" fontId="2" fillId="0" borderId="0">
      <alignment vertical="center"/>
    </xf>
  </cellStyleXfs>
  <cellXfs count="1313">
    <xf numFmtId="0" fontId="0" fillId="0" borderId="0" xfId="0"/>
    <xf numFmtId="0" fontId="7" fillId="0" borderId="0" xfId="0" applyFont="1" applyAlignment="1">
      <alignment wrapText="1"/>
    </xf>
    <xf numFmtId="0" fontId="61" fillId="0" borderId="0" xfId="0" applyFont="1"/>
    <xf numFmtId="0" fontId="66" fillId="0" borderId="0" xfId="0" applyFont="1" applyAlignment="1">
      <alignment horizontal="right"/>
    </xf>
    <xf numFmtId="0" fontId="2" fillId="0" borderId="0" xfId="0" applyFont="1" applyAlignment="1">
      <alignment horizontal="left" vertical="center"/>
    </xf>
    <xf numFmtId="0" fontId="10" fillId="0" borderId="0" xfId="0" applyFont="1"/>
    <xf numFmtId="0" fontId="79" fillId="7" borderId="21" xfId="0" applyFont="1" applyFill="1" applyBorder="1" applyAlignment="1">
      <alignment horizontal="center"/>
    </xf>
    <xf numFmtId="0" fontId="79" fillId="7" borderId="22" xfId="0" applyFont="1" applyFill="1" applyBorder="1" applyAlignment="1">
      <alignment horizontal="center"/>
    </xf>
    <xf numFmtId="0" fontId="2" fillId="0" borderId="22" xfId="0" applyFont="1" applyBorder="1" applyAlignment="1">
      <alignment horizontal="left"/>
    </xf>
    <xf numFmtId="0" fontId="0" fillId="0" borderId="0" xfId="0" applyAlignment="1">
      <alignment vertical="top" wrapText="1"/>
    </xf>
    <xf numFmtId="0" fontId="2" fillId="0" borderId="0" xfId="0" applyFont="1" applyAlignment="1">
      <alignment horizontal="left" vertical="top"/>
    </xf>
    <xf numFmtId="0" fontId="79" fillId="13" borderId="0" xfId="0" applyFont="1" applyFill="1" applyAlignment="1">
      <alignment horizontal="center"/>
    </xf>
    <xf numFmtId="0" fontId="2"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left" wrapText="1"/>
    </xf>
    <xf numFmtId="0" fontId="0" fillId="0" borderId="0" xfId="0" applyAlignment="1">
      <alignment wrapText="1"/>
    </xf>
    <xf numFmtId="0" fontId="2" fillId="0" borderId="0" xfId="0" applyFont="1" applyAlignment="1">
      <alignment wrapText="1"/>
    </xf>
    <xf numFmtId="0" fontId="7" fillId="0" borderId="0" xfId="0" applyFont="1" applyAlignment="1">
      <alignment vertical="top" wrapText="1"/>
    </xf>
    <xf numFmtId="0" fontId="2" fillId="0" borderId="0" xfId="0" applyFont="1"/>
    <xf numFmtId="0" fontId="7" fillId="0" borderId="0" xfId="0" applyFont="1"/>
    <xf numFmtId="0" fontId="7" fillId="0" borderId="0" xfId="0" applyFont="1" applyAlignment="1" applyProtection="1">
      <alignment horizontal="left" vertical="top" wrapText="1"/>
      <protection locked="0"/>
    </xf>
    <xf numFmtId="0" fontId="2" fillId="0" borderId="0" xfId="0" applyFont="1" applyAlignment="1">
      <alignment vertical="center"/>
    </xf>
    <xf numFmtId="0" fontId="0" fillId="0" borderId="0" xfId="0" applyAlignment="1">
      <alignment vertical="top"/>
    </xf>
    <xf numFmtId="0" fontId="42" fillId="0" borderId="0" xfId="0" applyFont="1" applyAlignment="1">
      <alignment vertical="top" wrapText="1"/>
    </xf>
    <xf numFmtId="0" fontId="28" fillId="0" borderId="0" xfId="0" applyFont="1"/>
    <xf numFmtId="0" fontId="25" fillId="0" borderId="0" xfId="0" applyFont="1" applyAlignment="1">
      <alignment vertical="center"/>
    </xf>
    <xf numFmtId="0" fontId="14" fillId="0" borderId="4" xfId="0" applyFont="1" applyBorder="1" applyAlignment="1">
      <alignment vertical="center"/>
    </xf>
    <xf numFmtId="0" fontId="2" fillId="0" borderId="4" xfId="0" applyFont="1" applyBorder="1" applyAlignment="1">
      <alignment vertical="center"/>
    </xf>
    <xf numFmtId="0" fontId="11" fillId="0" borderId="4" xfId="0" applyFont="1" applyBorder="1" applyAlignment="1">
      <alignment vertical="center"/>
    </xf>
    <xf numFmtId="0" fontId="31" fillId="0" borderId="0" xfId="0" applyFont="1"/>
    <xf numFmtId="168" fontId="11" fillId="0" borderId="0" xfId="0" applyNumberFormat="1" applyFont="1" applyAlignment="1">
      <alignment horizontal="right" vertical="center"/>
    </xf>
    <xf numFmtId="168" fontId="2" fillId="0" borderId="0" xfId="0" applyNumberFormat="1" applyFont="1" applyAlignment="1">
      <alignment horizontal="right" vertical="center"/>
    </xf>
    <xf numFmtId="172" fontId="2" fillId="0" borderId="0" xfId="0" applyNumberFormat="1" applyFont="1" applyAlignment="1">
      <alignment horizontal="right" vertical="center"/>
    </xf>
    <xf numFmtId="172" fontId="11" fillId="0" borderId="0" xfId="0" applyNumberFormat="1" applyFont="1" applyAlignment="1">
      <alignment horizontal="right" vertical="center"/>
    </xf>
    <xf numFmtId="164" fontId="2" fillId="0" borderId="0" xfId="0" applyNumberFormat="1" applyFont="1" applyAlignment="1">
      <alignment horizontal="right" vertical="center"/>
    </xf>
    <xf numFmtId="168" fontId="2" fillId="0" borderId="4" xfId="0" applyNumberFormat="1" applyFont="1" applyBorder="1" applyAlignment="1">
      <alignment horizontal="right" vertical="center"/>
    </xf>
    <xf numFmtId="168" fontId="11" fillId="0" borderId="4" xfId="0" applyNumberFormat="1" applyFont="1" applyBorder="1" applyAlignment="1">
      <alignment horizontal="right" vertical="center"/>
    </xf>
    <xf numFmtId="166" fontId="2" fillId="0" borderId="0" xfId="0" applyNumberFormat="1" applyFont="1" applyAlignment="1">
      <alignment horizontal="right" vertical="center"/>
    </xf>
    <xf numFmtId="166" fontId="2" fillId="0" borderId="2" xfId="0" applyNumberFormat="1" applyFont="1" applyBorder="1" applyAlignment="1">
      <alignment horizontal="right" vertical="center"/>
    </xf>
    <xf numFmtId="0" fontId="11"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vertical="top" wrapText="1"/>
    </xf>
    <xf numFmtId="0" fontId="11" fillId="0" borderId="0" xfId="0" applyFont="1" applyAlignment="1">
      <alignment wrapText="1"/>
    </xf>
    <xf numFmtId="168" fontId="2" fillId="0" borderId="15" xfId="0" applyNumberFormat="1" applyFont="1" applyBorder="1"/>
    <xf numFmtId="168" fontId="11" fillId="0" borderId="15" xfId="0" applyNumberFormat="1" applyFont="1" applyBorder="1"/>
    <xf numFmtId="0" fontId="11" fillId="0" borderId="0" xfId="0" applyFont="1"/>
    <xf numFmtId="0" fontId="2" fillId="0" borderId="15" xfId="0" applyFont="1" applyBorder="1"/>
    <xf numFmtId="0" fontId="44" fillId="0" borderId="0" xfId="0" applyFont="1" applyAlignment="1">
      <alignment horizontal="left"/>
    </xf>
    <xf numFmtId="0" fontId="2" fillId="0" borderId="0" xfId="0" applyFont="1" applyAlignment="1">
      <alignment horizontal="left"/>
    </xf>
    <xf numFmtId="0" fontId="44" fillId="0" borderId="0" xfId="0" applyFont="1"/>
    <xf numFmtId="0" fontId="2" fillId="5" borderId="15" xfId="0" applyFont="1" applyFill="1" applyBorder="1"/>
    <xf numFmtId="168" fontId="2" fillId="5" borderId="15" xfId="0" applyNumberFormat="1" applyFont="1" applyFill="1" applyBorder="1"/>
    <xf numFmtId="168" fontId="11" fillId="5" borderId="15" xfId="0" applyNumberFormat="1" applyFont="1" applyFill="1" applyBorder="1"/>
    <xf numFmtId="164" fontId="2" fillId="0" borderId="2" xfId="0" applyNumberFormat="1" applyFont="1" applyBorder="1" applyAlignment="1">
      <alignment horizontal="right" vertical="center"/>
    </xf>
    <xf numFmtId="0" fontId="0" fillId="0" borderId="0" xfId="0" applyAlignment="1">
      <alignment vertical="center"/>
    </xf>
    <xf numFmtId="0" fontId="42" fillId="0" borderId="0" xfId="0" applyFont="1" applyAlignment="1">
      <alignment vertical="center"/>
    </xf>
    <xf numFmtId="0" fontId="14" fillId="0" borderId="0" xfId="0" applyFont="1" applyAlignment="1">
      <alignment vertical="center"/>
    </xf>
    <xf numFmtId="176" fontId="34" fillId="0" borderId="0" xfId="0" applyNumberFormat="1" applyFont="1"/>
    <xf numFmtId="0" fontId="17" fillId="0" borderId="0" xfId="0" applyFont="1" applyAlignment="1">
      <alignment horizontal="right"/>
    </xf>
    <xf numFmtId="0" fontId="30" fillId="0" borderId="0" xfId="0" applyFont="1"/>
    <xf numFmtId="0" fontId="2" fillId="0" borderId="1" xfId="0" applyFont="1" applyBorder="1"/>
    <xf numFmtId="0" fontId="14" fillId="0" borderId="1" xfId="0" applyFont="1" applyBorder="1" applyAlignment="1">
      <alignment vertical="center"/>
    </xf>
    <xf numFmtId="167" fontId="2" fillId="2" borderId="4" xfId="0" applyNumberFormat="1" applyFont="1" applyFill="1" applyBorder="1" applyAlignment="1">
      <alignment horizontal="right" vertical="center"/>
    </xf>
    <xf numFmtId="0" fontId="30" fillId="0" borderId="4" xfId="0" applyFont="1" applyBorder="1" applyAlignment="1">
      <alignment vertical="center"/>
    </xf>
    <xf numFmtId="0" fontId="2" fillId="2" borderId="5" xfId="0" applyFont="1" applyFill="1" applyBorder="1" applyAlignment="1">
      <alignment vertical="center"/>
    </xf>
    <xf numFmtId="0" fontId="2" fillId="0" borderId="12" xfId="0" applyFont="1" applyBorder="1" applyAlignment="1">
      <alignment vertical="center"/>
    </xf>
    <xf numFmtId="0" fontId="0" fillId="0" borderId="0" xfId="0" applyAlignment="1">
      <alignment horizontal="left" wrapText="1"/>
    </xf>
    <xf numFmtId="0" fontId="14" fillId="0" borderId="1" xfId="0" applyFont="1" applyBorder="1" applyAlignment="1">
      <alignment vertical="center" wrapText="1"/>
    </xf>
    <xf numFmtId="0" fontId="14" fillId="0" borderId="0" xfId="0" applyFont="1" applyAlignment="1">
      <alignment vertical="center" wrapText="1"/>
    </xf>
    <xf numFmtId="0" fontId="39" fillId="0" borderId="0" xfId="0" applyFont="1" applyAlignment="1">
      <alignment vertical="top" wrapText="1"/>
    </xf>
    <xf numFmtId="0" fontId="14" fillId="0" borderId="0" xfId="0" applyFont="1"/>
    <xf numFmtId="0" fontId="14" fillId="0" borderId="1" xfId="0" applyFont="1" applyBorder="1"/>
    <xf numFmtId="0" fontId="0" fillId="0" borderId="0" xfId="0" applyAlignment="1">
      <alignment horizontal="left"/>
    </xf>
    <xf numFmtId="0" fontId="21" fillId="0" borderId="0" xfId="0" applyFont="1"/>
    <xf numFmtId="167" fontId="2" fillId="0" borderId="3" xfId="0" applyNumberFormat="1" applyFont="1" applyBorder="1" applyAlignment="1">
      <alignment horizontal="right" vertical="center"/>
    </xf>
    <xf numFmtId="0" fontId="2" fillId="3" borderId="5" xfId="0" applyFont="1" applyFill="1" applyBorder="1" applyAlignment="1">
      <alignment vertical="center"/>
    </xf>
    <xf numFmtId="0" fontId="4" fillId="0" borderId="0" xfId="0" applyFont="1"/>
    <xf numFmtId="0" fontId="11" fillId="0" borderId="0" xfId="0" applyFont="1" applyAlignment="1">
      <alignment vertical="center"/>
    </xf>
    <xf numFmtId="0" fontId="8" fillId="0" borderId="0" xfId="0" applyFont="1" applyAlignment="1">
      <alignment horizontal="right" vertical="top"/>
    </xf>
    <xf numFmtId="0" fontId="13" fillId="0" borderId="0" xfId="0" applyFont="1" applyAlignment="1">
      <alignment horizontal="left"/>
    </xf>
    <xf numFmtId="178" fontId="2" fillId="2" borderId="5" xfId="0" applyNumberFormat="1" applyFont="1" applyFill="1" applyBorder="1" applyAlignment="1">
      <alignment horizontal="left"/>
    </xf>
    <xf numFmtId="178" fontId="2" fillId="2" borderId="5" xfId="0" applyNumberFormat="1" applyFont="1" applyFill="1" applyBorder="1" applyAlignment="1">
      <alignment horizontal="right"/>
    </xf>
    <xf numFmtId="0" fontId="2" fillId="0" borderId="3" xfId="0" applyFont="1" applyBorder="1"/>
    <xf numFmtId="187" fontId="2" fillId="0" borderId="0" xfId="0" applyNumberFormat="1" applyFont="1" applyAlignment="1">
      <alignment vertical="center"/>
    </xf>
    <xf numFmtId="0" fontId="2" fillId="3" borderId="5" xfId="0" applyFont="1" applyFill="1" applyBorder="1"/>
    <xf numFmtId="168" fontId="2" fillId="3" borderId="5" xfId="0" applyNumberFormat="1" applyFont="1" applyFill="1" applyBorder="1" applyAlignment="1">
      <alignment horizontal="right" vertical="center"/>
    </xf>
    <xf numFmtId="0" fontId="7" fillId="0" borderId="0" xfId="0" applyFont="1" applyAlignment="1">
      <alignment vertical="top"/>
    </xf>
    <xf numFmtId="0" fontId="2" fillId="3" borderId="2" xfId="0" applyFont="1" applyFill="1" applyBorder="1" applyAlignment="1">
      <alignment vertical="center"/>
    </xf>
    <xf numFmtId="0" fontId="0" fillId="0" borderId="1" xfId="0" applyBorder="1"/>
    <xf numFmtId="0" fontId="30" fillId="0" borderId="0" xfId="0" applyFont="1" applyAlignment="1">
      <alignment horizontal="left"/>
    </xf>
    <xf numFmtId="0" fontId="12" fillId="0" borderId="0" xfId="0" applyFont="1" applyAlignment="1">
      <alignment horizontal="left"/>
    </xf>
    <xf numFmtId="0" fontId="2" fillId="0" borderId="2" xfId="0" applyFont="1" applyBorder="1" applyAlignment="1">
      <alignment vertical="center"/>
    </xf>
    <xf numFmtId="0" fontId="2" fillId="0" borderId="17" xfId="0" applyFont="1" applyBorder="1" applyAlignment="1">
      <alignment vertical="center"/>
    </xf>
    <xf numFmtId="0" fontId="40" fillId="0" borderId="0" xfId="0" applyFont="1" applyAlignment="1">
      <alignment wrapText="1"/>
    </xf>
    <xf numFmtId="0" fontId="40" fillId="0" borderId="0" xfId="0" applyFont="1"/>
    <xf numFmtId="0" fontId="2" fillId="0" borderId="13" xfId="0" applyFont="1" applyBorder="1" applyAlignment="1">
      <alignment vertical="center"/>
    </xf>
    <xf numFmtId="0" fontId="2" fillId="0" borderId="3" xfId="0" applyFont="1" applyBorder="1" applyAlignment="1">
      <alignment vertical="center"/>
    </xf>
    <xf numFmtId="168" fontId="2" fillId="2" borderId="5" xfId="0" applyNumberFormat="1" applyFont="1" applyFill="1" applyBorder="1" applyAlignment="1">
      <alignment horizontal="right" vertical="center"/>
    </xf>
    <xf numFmtId="168" fontId="2" fillId="2" borderId="4" xfId="0" applyNumberFormat="1" applyFont="1" applyFill="1" applyBorder="1" applyAlignment="1">
      <alignment horizontal="right" vertical="center"/>
    </xf>
    <xf numFmtId="0" fontId="24" fillId="0" borderId="0" xfId="0" applyFont="1"/>
    <xf numFmtId="0" fontId="45" fillId="0" borderId="0" xfId="0" applyFont="1"/>
    <xf numFmtId="0" fontId="22" fillId="0" borderId="0" xfId="0" applyFont="1"/>
    <xf numFmtId="0" fontId="38" fillId="0" borderId="0" xfId="0" applyFont="1"/>
    <xf numFmtId="167" fontId="2" fillId="0" borderId="0" xfId="0" applyNumberFormat="1" applyFont="1" applyAlignment="1">
      <alignment horizontal="right" vertical="center" wrapText="1"/>
    </xf>
    <xf numFmtId="168" fontId="21" fillId="0" borderId="0" xfId="0" applyNumberFormat="1" applyFont="1"/>
    <xf numFmtId="168" fontId="14" fillId="0" borderId="0" xfId="0" applyNumberFormat="1" applyFont="1"/>
    <xf numFmtId="0" fontId="15" fillId="0" borderId="1" xfId="0" applyFont="1" applyBorder="1"/>
    <xf numFmtId="167" fontId="2" fillId="0" borderId="1" xfId="0" applyNumberFormat="1" applyFont="1" applyBorder="1" applyAlignment="1">
      <alignment horizontal="right" vertical="center"/>
    </xf>
    <xf numFmtId="166" fontId="2" fillId="0" borderId="0" xfId="0" applyNumberFormat="1" applyFont="1" applyAlignment="1">
      <alignment horizontal="right"/>
    </xf>
    <xf numFmtId="166" fontId="11" fillId="0" borderId="0" xfId="0" applyNumberFormat="1" applyFont="1" applyAlignment="1">
      <alignment horizontal="right"/>
    </xf>
    <xf numFmtId="0" fontId="21" fillId="0" borderId="3" xfId="0" applyFont="1" applyBorder="1"/>
    <xf numFmtId="0" fontId="22" fillId="0" borderId="3" xfId="0" applyFont="1" applyBorder="1"/>
    <xf numFmtId="0" fontId="41" fillId="0" borderId="0" xfId="0" applyFont="1"/>
    <xf numFmtId="168" fontId="40" fillId="0" borderId="0" xfId="0" applyNumberFormat="1" applyFont="1"/>
    <xf numFmtId="168" fontId="41" fillId="0" borderId="0" xfId="0" applyNumberFormat="1" applyFont="1"/>
    <xf numFmtId="168" fontId="11" fillId="0" borderId="0" xfId="0" applyNumberFormat="1" applyFont="1"/>
    <xf numFmtId="0" fontId="47" fillId="0" borderId="0" xfId="0" applyFont="1"/>
    <xf numFmtId="0" fontId="16" fillId="0" borderId="1" xfId="0" applyFont="1" applyBorder="1"/>
    <xf numFmtId="0" fontId="23" fillId="0" borderId="1" xfId="0" applyFont="1" applyBorder="1"/>
    <xf numFmtId="167" fontId="2" fillId="0" borderId="0" xfId="0" applyNumberFormat="1" applyFont="1" applyAlignment="1">
      <alignment horizontal="right" vertical="center"/>
    </xf>
    <xf numFmtId="167" fontId="11" fillId="0" borderId="0" xfId="0" applyNumberFormat="1" applyFont="1" applyAlignment="1">
      <alignment horizontal="right" vertical="center"/>
    </xf>
    <xf numFmtId="168" fontId="2" fillId="0" borderId="4" xfId="0" applyNumberFormat="1" applyFont="1" applyBorder="1"/>
    <xf numFmtId="166" fontId="14" fillId="0" borderId="0" xfId="0" applyNumberFormat="1" applyFont="1" applyAlignment="1">
      <alignment horizontal="right"/>
    </xf>
    <xf numFmtId="168" fontId="10" fillId="0" borderId="0" xfId="0" applyNumberFormat="1" applyFont="1"/>
    <xf numFmtId="0" fontId="2" fillId="0" borderId="0" xfId="0" applyFont="1" applyAlignment="1">
      <alignment horizontal="right"/>
    </xf>
    <xf numFmtId="166" fontId="2" fillId="0" borderId="13" xfId="0" applyNumberFormat="1" applyFont="1" applyBorder="1" applyAlignment="1">
      <alignment horizontal="right"/>
    </xf>
    <xf numFmtId="166" fontId="11" fillId="0" borderId="13" xfId="0" applyNumberFormat="1" applyFont="1" applyBorder="1" applyAlignment="1">
      <alignment horizontal="right"/>
    </xf>
    <xf numFmtId="0" fontId="15" fillId="0" borderId="0" xfId="0" applyFont="1"/>
    <xf numFmtId="168" fontId="11" fillId="2" borderId="5" xfId="0" applyNumberFormat="1" applyFont="1" applyFill="1" applyBorder="1" applyAlignment="1">
      <alignment horizontal="right" vertical="center"/>
    </xf>
    <xf numFmtId="168" fontId="24" fillId="0" borderId="0" xfId="0" applyNumberFormat="1" applyFont="1"/>
    <xf numFmtId="168" fontId="2" fillId="0" borderId="0" xfId="0" applyNumberFormat="1" applyFont="1"/>
    <xf numFmtId="182" fontId="2" fillId="0" borderId="0" xfId="0" applyNumberFormat="1" applyFont="1"/>
    <xf numFmtId="168" fontId="11" fillId="3" borderId="5" xfId="0" applyNumberFormat="1" applyFont="1" applyFill="1" applyBorder="1" applyAlignment="1">
      <alignment horizontal="right" vertical="center"/>
    </xf>
    <xf numFmtId="0" fontId="13" fillId="0" borderId="0" xfId="0" applyFont="1" applyAlignment="1">
      <alignment horizontal="right"/>
    </xf>
    <xf numFmtId="178" fontId="14" fillId="0" borderId="0" xfId="0" applyNumberFormat="1" applyFont="1" applyAlignment="1">
      <alignment horizontal="right"/>
    </xf>
    <xf numFmtId="0" fontId="20" fillId="0" borderId="0" xfId="0" applyFont="1"/>
    <xf numFmtId="0" fontId="25" fillId="0" borderId="0" xfId="0" applyFont="1"/>
    <xf numFmtId="178" fontId="2" fillId="0" borderId="0" xfId="0" applyNumberFormat="1" applyFont="1" applyAlignment="1">
      <alignment horizontal="right"/>
    </xf>
    <xf numFmtId="178" fontId="11" fillId="0" borderId="0" xfId="0" applyNumberFormat="1" applyFont="1" applyAlignment="1">
      <alignment horizontal="right"/>
    </xf>
    <xf numFmtId="178" fontId="2" fillId="0" borderId="4" xfId="0" applyNumberFormat="1" applyFont="1" applyBorder="1" applyAlignment="1">
      <alignment horizontal="right"/>
    </xf>
    <xf numFmtId="178" fontId="11" fillId="0" borderId="4" xfId="0" applyNumberFormat="1" applyFont="1" applyBorder="1" applyAlignment="1">
      <alignment horizontal="right"/>
    </xf>
    <xf numFmtId="178" fontId="11" fillId="2" borderId="5" xfId="0" applyNumberFormat="1" applyFont="1" applyFill="1" applyBorder="1" applyAlignment="1">
      <alignment horizontal="right"/>
    </xf>
    <xf numFmtId="0" fontId="2" fillId="0" borderId="6" xfId="0" applyFont="1" applyBorder="1" applyAlignment="1">
      <alignment vertical="center"/>
    </xf>
    <xf numFmtId="168" fontId="11" fillId="2" borderId="4" xfId="0" applyNumberFormat="1" applyFont="1" applyFill="1" applyBorder="1" applyAlignment="1">
      <alignment horizontal="right" vertical="center"/>
    </xf>
    <xf numFmtId="0" fontId="0" fillId="0" borderId="0" xfId="0" applyAlignment="1">
      <alignment horizontal="right"/>
    </xf>
    <xf numFmtId="168" fontId="0" fillId="0" borderId="0" xfId="0" applyNumberFormat="1"/>
    <xf numFmtId="0" fontId="18" fillId="0" borderId="0" xfId="0" applyFont="1" applyAlignment="1">
      <alignment horizontal="right"/>
    </xf>
    <xf numFmtId="180" fontId="14" fillId="0" borderId="1" xfId="0" applyNumberFormat="1" applyFont="1" applyBorder="1" applyAlignment="1">
      <alignment vertical="center"/>
    </xf>
    <xf numFmtId="3" fontId="14" fillId="0" borderId="0" xfId="0" applyNumberFormat="1" applyFont="1"/>
    <xf numFmtId="168" fontId="4" fillId="0" borderId="0" xfId="0" applyNumberFormat="1" applyFont="1" applyAlignment="1">
      <alignment horizontal="right" vertical="center"/>
    </xf>
    <xf numFmtId="0" fontId="5" fillId="0" borderId="0" xfId="0" applyFont="1"/>
    <xf numFmtId="0" fontId="11" fillId="0" borderId="4" xfId="0" applyFont="1" applyBorder="1"/>
    <xf numFmtId="0" fontId="27" fillId="0" borderId="0" xfId="0" applyFont="1" applyAlignment="1">
      <alignment horizontal="right"/>
    </xf>
    <xf numFmtId="0" fontId="14" fillId="0" borderId="1" xfId="0" applyFont="1" applyBorder="1" applyAlignment="1">
      <alignment horizontal="left"/>
    </xf>
    <xf numFmtId="167" fontId="2" fillId="2" borderId="4" xfId="0" applyNumberFormat="1" applyFont="1" applyFill="1" applyBorder="1" applyAlignment="1">
      <alignment horizontal="left" vertical="center"/>
    </xf>
    <xf numFmtId="0" fontId="30" fillId="0" borderId="1" xfId="0" applyFont="1" applyBorder="1"/>
    <xf numFmtId="0" fontId="15" fillId="0" borderId="1" xfId="0" applyFont="1" applyBorder="1" applyAlignment="1">
      <alignment horizontal="right" vertical="center"/>
    </xf>
    <xf numFmtId="0" fontId="19" fillId="0" borderId="0" xfId="0" applyFont="1"/>
    <xf numFmtId="185" fontId="2" fillId="0" borderId="2" xfId="0" applyNumberFormat="1" applyFont="1" applyBorder="1"/>
    <xf numFmtId="185" fontId="11" fillId="0" borderId="2" xfId="0" applyNumberFormat="1" applyFont="1" applyBorder="1"/>
    <xf numFmtId="0" fontId="26" fillId="0" borderId="0" xfId="0" applyFont="1"/>
    <xf numFmtId="0" fontId="33" fillId="0" borderId="0" xfId="0" applyFont="1"/>
    <xf numFmtId="0" fontId="9" fillId="0" borderId="0" xfId="0" applyFont="1"/>
    <xf numFmtId="0" fontId="15" fillId="0" borderId="0" xfId="0" applyFont="1" applyAlignment="1">
      <alignment vertical="center"/>
    </xf>
    <xf numFmtId="0" fontId="37" fillId="0" borderId="0" xfId="0" applyFont="1"/>
    <xf numFmtId="0" fontId="14" fillId="0" borderId="3" xfId="0" applyFont="1" applyBorder="1" applyAlignment="1">
      <alignment vertical="center"/>
    </xf>
    <xf numFmtId="0" fontId="12" fillId="0" borderId="0" xfId="0" applyFont="1" applyAlignment="1">
      <alignment vertical="center"/>
    </xf>
    <xf numFmtId="0" fontId="32" fillId="0" borderId="0" xfId="0" applyFont="1"/>
    <xf numFmtId="0" fontId="26" fillId="0" borderId="1" xfId="0" applyFont="1" applyBorder="1"/>
    <xf numFmtId="167" fontId="3" fillId="0" borderId="0" xfId="0" applyNumberFormat="1" applyFont="1" applyAlignment="1">
      <alignment horizontal="right" vertical="center"/>
    </xf>
    <xf numFmtId="0" fontId="2" fillId="2" borderId="4" xfId="0" applyFont="1" applyFill="1" applyBorder="1" applyAlignment="1">
      <alignment vertical="center"/>
    </xf>
    <xf numFmtId="167" fontId="3" fillId="3" borderId="14" xfId="0" applyNumberFormat="1" applyFont="1" applyFill="1" applyBorder="1" applyAlignment="1">
      <alignment horizontal="right" vertical="center"/>
    </xf>
    <xf numFmtId="0" fontId="15" fillId="0" borderId="3" xfId="0" applyFont="1" applyBorder="1"/>
    <xf numFmtId="0" fontId="2" fillId="0" borderId="10" xfId="0" applyFont="1" applyBorder="1" applyAlignment="1">
      <alignment vertical="center"/>
    </xf>
    <xf numFmtId="0" fontId="2" fillId="0" borderId="11" xfId="0" applyFont="1" applyBorder="1" applyAlignment="1">
      <alignment vertical="center"/>
    </xf>
    <xf numFmtId="0" fontId="30" fillId="0" borderId="13" xfId="0" applyFont="1" applyBorder="1"/>
    <xf numFmtId="0" fontId="0" fillId="0" borderId="13" xfId="0" applyBorder="1"/>
    <xf numFmtId="169" fontId="2" fillId="0" borderId="0" xfId="0" applyNumberFormat="1" applyFont="1" applyAlignment="1">
      <alignment horizontal="right"/>
    </xf>
    <xf numFmtId="166" fontId="11" fillId="2" borderId="0" xfId="0" applyNumberFormat="1" applyFont="1" applyFill="1" applyAlignment="1">
      <alignment horizontal="right"/>
    </xf>
    <xf numFmtId="181" fontId="8" fillId="0" borderId="0" xfId="0" applyNumberFormat="1" applyFont="1" applyAlignment="1">
      <alignment horizontal="right" vertical="top" wrapText="1"/>
    </xf>
    <xf numFmtId="0" fontId="2" fillId="0" borderId="13" xfId="0" applyFont="1" applyBorder="1"/>
    <xf numFmtId="0" fontId="2" fillId="2" borderId="0" xfId="0" applyFont="1" applyFill="1"/>
    <xf numFmtId="0" fontId="11" fillId="2" borderId="0" xfId="0" applyFont="1" applyFill="1"/>
    <xf numFmtId="169" fontId="11" fillId="0" borderId="0" xfId="0" applyNumberFormat="1" applyFont="1" applyAlignment="1">
      <alignment horizontal="right"/>
    </xf>
    <xf numFmtId="170" fontId="2" fillId="0" borderId="0" xfId="0" applyNumberFormat="1" applyFont="1" applyAlignment="1">
      <alignment horizontal="right"/>
    </xf>
    <xf numFmtId="170" fontId="11" fillId="0" borderId="0" xfId="0" applyNumberFormat="1" applyFont="1" applyAlignment="1">
      <alignment horizontal="right"/>
    </xf>
    <xf numFmtId="186" fontId="2" fillId="0" borderId="13" xfId="0" applyNumberFormat="1" applyFont="1" applyBorder="1" applyAlignment="1">
      <alignment horizontal="right"/>
    </xf>
    <xf numFmtId="186" fontId="11" fillId="0" borderId="13" xfId="0" applyNumberFormat="1" applyFont="1" applyBorder="1" applyAlignment="1">
      <alignment horizontal="right"/>
    </xf>
    <xf numFmtId="183" fontId="11" fillId="0" borderId="0" xfId="0" applyNumberFormat="1" applyFont="1" applyAlignment="1">
      <alignment horizontal="right"/>
    </xf>
    <xf numFmtId="2" fontId="11" fillId="0" borderId="0" xfId="0" applyNumberFormat="1" applyFont="1" applyAlignment="1">
      <alignment horizontal="right"/>
    </xf>
    <xf numFmtId="0" fontId="51" fillId="0" borderId="0" xfId="0" applyFont="1"/>
    <xf numFmtId="0" fontId="52" fillId="0" borderId="0" xfId="0" applyFont="1"/>
    <xf numFmtId="0" fontId="53" fillId="0" borderId="0" xfId="0" applyFont="1"/>
    <xf numFmtId="0" fontId="54" fillId="0" borderId="0" xfId="0" applyFont="1" applyAlignment="1">
      <alignment horizontal="left" indent="1"/>
    </xf>
    <xf numFmtId="0" fontId="9" fillId="0" borderId="0" xfId="0" applyFont="1" applyAlignment="1">
      <alignment horizontal="left" indent="1"/>
    </xf>
    <xf numFmtId="0" fontId="2" fillId="2" borderId="0" xfId="0" applyFont="1" applyFill="1" applyAlignment="1">
      <alignment vertical="center"/>
    </xf>
    <xf numFmtId="0" fontId="40" fillId="3" borderId="0" xfId="0" applyFont="1" applyFill="1"/>
    <xf numFmtId="188" fontId="2" fillId="3" borderId="0" xfId="0" applyNumberFormat="1" applyFont="1" applyFill="1" applyAlignment="1">
      <alignment horizontal="right" vertical="center"/>
    </xf>
    <xf numFmtId="190" fontId="2" fillId="3" borderId="0" xfId="0" applyNumberFormat="1" applyFont="1" applyFill="1"/>
    <xf numFmtId="190" fontId="2" fillId="2" borderId="0" xfId="0" applyNumberFormat="1" applyFont="1" applyFill="1"/>
    <xf numFmtId="0" fontId="2" fillId="2" borderId="6" xfId="0" applyFont="1" applyFill="1" applyBorder="1" applyAlignment="1">
      <alignment vertical="center"/>
    </xf>
    <xf numFmtId="3" fontId="14" fillId="2" borderId="0" xfId="0" applyNumberFormat="1" applyFont="1" applyFill="1"/>
    <xf numFmtId="168" fontId="14" fillId="2" borderId="4" xfId="0" applyNumberFormat="1" applyFont="1" applyFill="1" applyBorder="1" applyAlignment="1">
      <alignment horizontal="right" vertical="center"/>
    </xf>
    <xf numFmtId="2" fontId="2" fillId="0" borderId="0" xfId="0" applyNumberFormat="1" applyFont="1" applyAlignment="1">
      <alignment horizontal="right"/>
    </xf>
    <xf numFmtId="188" fontId="2" fillId="2" borderId="0" xfId="0" applyNumberFormat="1" applyFont="1" applyFill="1" applyAlignment="1">
      <alignment horizontal="right" vertical="center"/>
    </xf>
    <xf numFmtId="190" fontId="11" fillId="2" borderId="0" xfId="0" applyNumberFormat="1" applyFont="1" applyFill="1"/>
    <xf numFmtId="0" fontId="41" fillId="3" borderId="0" xfId="0" applyFont="1" applyFill="1"/>
    <xf numFmtId="188" fontId="11" fillId="2" borderId="0" xfId="0" applyNumberFormat="1" applyFont="1" applyFill="1" applyAlignment="1">
      <alignment horizontal="right" vertical="center"/>
    </xf>
    <xf numFmtId="0" fontId="10" fillId="0" borderId="0" xfId="0" applyFont="1" applyProtection="1">
      <protection locked="0"/>
    </xf>
    <xf numFmtId="0" fontId="20" fillId="0" borderId="0" xfId="0" applyFont="1" applyProtection="1">
      <protection locked="0"/>
    </xf>
    <xf numFmtId="0" fontId="1" fillId="0" borderId="0" xfId="0" applyFont="1" applyProtection="1">
      <protection locked="0"/>
    </xf>
    <xf numFmtId="178" fontId="12" fillId="0" borderId="0" xfId="0" applyNumberFormat="1" applyFont="1" applyAlignment="1" applyProtection="1">
      <alignment horizontal="right"/>
      <protection locked="0"/>
    </xf>
    <xf numFmtId="178" fontId="15" fillId="0" borderId="0" xfId="0" applyNumberFormat="1" applyFont="1" applyAlignment="1" applyProtection="1">
      <alignment horizontal="right"/>
      <protection locked="0"/>
    </xf>
    <xf numFmtId="0" fontId="14" fillId="0" borderId="0" xfId="0" applyFont="1" applyAlignment="1" applyProtection="1">
      <alignment vertical="center"/>
      <protection locked="0"/>
    </xf>
    <xf numFmtId="0" fontId="8" fillId="0" borderId="0" xfId="0" applyFont="1" applyAlignment="1" applyProtection="1">
      <alignment horizontal="right" vertical="top"/>
      <protection locked="0"/>
    </xf>
    <xf numFmtId="0" fontId="20" fillId="0" borderId="0" xfId="0" applyFont="1" applyAlignment="1" applyProtection="1">
      <alignment vertical="center"/>
      <protection locked="0"/>
    </xf>
    <xf numFmtId="0" fontId="2" fillId="0" borderId="0" xfId="0" applyFont="1" applyAlignment="1" applyProtection="1">
      <alignment vertical="center"/>
      <protection locked="0"/>
    </xf>
    <xf numFmtId="0" fontId="11" fillId="2" borderId="7" xfId="0" applyFont="1" applyFill="1" applyBorder="1" applyAlignment="1">
      <alignment vertical="center"/>
    </xf>
    <xf numFmtId="0" fontId="43" fillId="0" borderId="0" xfId="0" applyFont="1"/>
    <xf numFmtId="168" fontId="15" fillId="2" borderId="4" xfId="0" applyNumberFormat="1" applyFont="1" applyFill="1" applyBorder="1" applyAlignment="1">
      <alignment horizontal="right" vertical="center"/>
    </xf>
    <xf numFmtId="164" fontId="11" fillId="0" borderId="0" xfId="0" applyNumberFormat="1" applyFont="1" applyAlignment="1">
      <alignment horizontal="right" vertical="center"/>
    </xf>
    <xf numFmtId="164" fontId="11" fillId="0" borderId="2" xfId="0" applyNumberFormat="1" applyFont="1" applyBorder="1" applyAlignment="1">
      <alignment horizontal="right" vertical="center"/>
    </xf>
    <xf numFmtId="166" fontId="11" fillId="0" borderId="0" xfId="0" applyNumberFormat="1" applyFont="1" applyAlignment="1" applyProtection="1">
      <alignment horizontal="right"/>
      <protection locked="0"/>
    </xf>
    <xf numFmtId="166" fontId="2" fillId="0" borderId="0" xfId="0" applyNumberFormat="1" applyFont="1" applyAlignment="1" applyProtection="1">
      <alignment horizontal="right"/>
      <protection locked="0"/>
    </xf>
    <xf numFmtId="0" fontId="2" fillId="2" borderId="0" xfId="0" applyFont="1" applyFill="1" applyAlignment="1" applyProtection="1">
      <alignment vertical="center"/>
      <protection locked="0"/>
    </xf>
    <xf numFmtId="2" fontId="11" fillId="0" borderId="3" xfId="0" applyNumberFormat="1" applyFont="1" applyBorder="1" applyAlignment="1" applyProtection="1">
      <alignment horizontal="right"/>
      <protection locked="0"/>
    </xf>
    <xf numFmtId="0" fontId="15" fillId="2" borderId="4" xfId="0" applyFont="1" applyFill="1" applyBorder="1" applyAlignment="1" applyProtection="1">
      <alignment vertical="center"/>
      <protection locked="0"/>
    </xf>
    <xf numFmtId="168" fontId="10" fillId="0" borderId="0" xfId="0" applyNumberFormat="1" applyFont="1" applyProtection="1">
      <protection locked="0"/>
    </xf>
    <xf numFmtId="166" fontId="2" fillId="0" borderId="3" xfId="0" applyNumberFormat="1" applyFont="1" applyBorder="1" applyAlignment="1" applyProtection="1">
      <alignment horizontal="right"/>
      <protection locked="0"/>
    </xf>
    <xf numFmtId="2" fontId="2" fillId="0" borderId="3" xfId="0" applyNumberFormat="1" applyFont="1" applyBorder="1" applyAlignment="1" applyProtection="1">
      <alignment horizontal="right"/>
      <protection locked="0"/>
    </xf>
    <xf numFmtId="0" fontId="11" fillId="2" borderId="7" xfId="0" applyFont="1" applyFill="1" applyBorder="1" applyAlignment="1" applyProtection="1">
      <alignment vertical="center"/>
      <protection locked="0"/>
    </xf>
    <xf numFmtId="0" fontId="2" fillId="2" borderId="6" xfId="0" applyFont="1" applyFill="1" applyBorder="1" applyAlignment="1" applyProtection="1">
      <alignment vertical="center"/>
      <protection locked="0"/>
    </xf>
    <xf numFmtId="0" fontId="14" fillId="2" borderId="4" xfId="0" applyFont="1" applyFill="1" applyBorder="1" applyAlignment="1" applyProtection="1">
      <alignment vertical="center"/>
      <protection locked="0"/>
    </xf>
    <xf numFmtId="0" fontId="11" fillId="2" borderId="0" xfId="0" applyFont="1" applyFill="1" applyAlignment="1" applyProtection="1">
      <alignment vertical="center"/>
      <protection locked="0"/>
    </xf>
    <xf numFmtId="171" fontId="2" fillId="2" borderId="5" xfId="0" applyNumberFormat="1" applyFont="1" applyFill="1" applyBorder="1" applyAlignment="1" applyProtection="1">
      <alignment horizontal="right" vertical="center"/>
      <protection locked="0"/>
    </xf>
    <xf numFmtId="168" fontId="11" fillId="2" borderId="0" xfId="0" applyNumberFormat="1" applyFont="1" applyFill="1" applyAlignment="1" applyProtection="1">
      <alignment horizontal="right" vertical="center"/>
      <protection locked="0"/>
    </xf>
    <xf numFmtId="168" fontId="2" fillId="2" borderId="0" xfId="0" applyNumberFormat="1" applyFont="1" applyFill="1" applyAlignment="1" applyProtection="1">
      <alignment horizontal="right" vertical="center"/>
      <protection locked="0"/>
    </xf>
    <xf numFmtId="168" fontId="11" fillId="3" borderId="4" xfId="0" applyNumberFormat="1" applyFont="1" applyFill="1" applyBorder="1" applyAlignment="1">
      <alignment horizontal="right" vertical="center"/>
    </xf>
    <xf numFmtId="168" fontId="14" fillId="0" borderId="4" xfId="0" applyNumberFormat="1" applyFont="1" applyBorder="1" applyAlignment="1">
      <alignment horizontal="right" vertical="center"/>
    </xf>
    <xf numFmtId="168" fontId="15" fillId="0" borderId="4" xfId="0" applyNumberFormat="1" applyFont="1" applyBorder="1" applyAlignment="1">
      <alignment horizontal="right" vertical="center"/>
    </xf>
    <xf numFmtId="166" fontId="2" fillId="0" borderId="3" xfId="0" applyNumberFormat="1" applyFont="1" applyBorder="1" applyAlignment="1">
      <alignment horizontal="right"/>
    </xf>
    <xf numFmtId="171" fontId="11" fillId="0" borderId="0" xfId="0" applyNumberFormat="1" applyFont="1"/>
    <xf numFmtId="171" fontId="2" fillId="0" borderId="0" xfId="0" applyNumberFormat="1" applyFont="1"/>
    <xf numFmtId="168" fontId="2" fillId="0" borderId="5" xfId="0" applyNumberFormat="1" applyFont="1" applyBorder="1" applyAlignment="1">
      <alignment horizontal="right" vertical="center"/>
    </xf>
    <xf numFmtId="168" fontId="11" fillId="0" borderId="5" xfId="0" applyNumberFormat="1" applyFont="1" applyBorder="1" applyAlignment="1">
      <alignment horizontal="right" vertical="center"/>
    </xf>
    <xf numFmtId="168" fontId="11" fillId="0" borderId="17" xfId="0" applyNumberFormat="1" applyFont="1" applyBorder="1" applyAlignment="1">
      <alignment horizontal="right" vertical="center"/>
    </xf>
    <xf numFmtId="168" fontId="2" fillId="0" borderId="10" xfId="0" applyNumberFormat="1" applyFont="1" applyBorder="1" applyAlignment="1">
      <alignment horizontal="right" vertical="center"/>
    </xf>
    <xf numFmtId="168" fontId="11" fillId="0" borderId="10" xfId="0" applyNumberFormat="1" applyFont="1" applyBorder="1" applyAlignment="1">
      <alignment horizontal="right" vertical="center"/>
    </xf>
    <xf numFmtId="168" fontId="2" fillId="0" borderId="11" xfId="0" applyNumberFormat="1" applyFont="1" applyBorder="1" applyAlignment="1">
      <alignment horizontal="right" vertical="center"/>
    </xf>
    <xf numFmtId="168" fontId="11" fillId="0" borderId="11" xfId="0" applyNumberFormat="1" applyFont="1" applyBorder="1" applyAlignment="1">
      <alignment horizontal="right" vertical="center"/>
    </xf>
    <xf numFmtId="0" fontId="0" fillId="0" borderId="0" xfId="0" applyProtection="1">
      <protection locked="0"/>
    </xf>
    <xf numFmtId="178" fontId="14" fillId="0" borderId="0" xfId="0" applyNumberFormat="1" applyFont="1" applyAlignment="1" applyProtection="1">
      <alignment horizontal="right"/>
      <protection locked="0"/>
    </xf>
    <xf numFmtId="0" fontId="2" fillId="0" borderId="0" xfId="0" applyFont="1" applyProtection="1">
      <protection locked="0"/>
    </xf>
    <xf numFmtId="0" fontId="24" fillId="0" borderId="0" xfId="0" applyFont="1" applyProtection="1">
      <protection locked="0"/>
    </xf>
    <xf numFmtId="2" fontId="2" fillId="0" borderId="0" xfId="0" applyNumberFormat="1" applyFont="1" applyAlignment="1">
      <alignment horizontal="right" vertical="center"/>
    </xf>
    <xf numFmtId="3" fontId="2" fillId="0" borderId="0" xfId="0" applyNumberFormat="1" applyFont="1"/>
    <xf numFmtId="171" fontId="2" fillId="0" borderId="5" xfId="0" applyNumberFormat="1" applyFont="1" applyBorder="1" applyAlignment="1">
      <alignment horizontal="right" vertical="center"/>
    </xf>
    <xf numFmtId="171" fontId="11" fillId="0" borderId="5" xfId="0" applyNumberFormat="1" applyFont="1" applyBorder="1" applyAlignment="1">
      <alignment horizontal="right" vertical="center"/>
    </xf>
    <xf numFmtId="167" fontId="11" fillId="2" borderId="4" xfId="0" applyNumberFormat="1" applyFont="1" applyFill="1" applyBorder="1" applyAlignment="1">
      <alignment horizontal="right" vertical="center" wrapText="1"/>
    </xf>
    <xf numFmtId="184" fontId="2" fillId="0" borderId="4" xfId="0" applyNumberFormat="1" applyFont="1" applyBorder="1"/>
    <xf numFmtId="184" fontId="11" fillId="0" borderId="4" xfId="0" applyNumberFormat="1" applyFont="1" applyBorder="1"/>
    <xf numFmtId="184" fontId="2" fillId="2" borderId="4" xfId="0" applyNumberFormat="1" applyFont="1" applyFill="1" applyBorder="1"/>
    <xf numFmtId="184" fontId="11" fillId="2" borderId="4" xfId="0" applyNumberFormat="1" applyFont="1" applyFill="1" applyBorder="1"/>
    <xf numFmtId="184" fontId="2" fillId="0" borderId="4" xfId="0" applyNumberFormat="1" applyFont="1" applyBorder="1" applyAlignment="1" applyProtection="1">
      <alignment horizontal="right" vertical="center"/>
      <protection locked="0"/>
    </xf>
    <xf numFmtId="184" fontId="11" fillId="0" borderId="4" xfId="0" applyNumberFormat="1" applyFont="1" applyBorder="1" applyAlignment="1" applyProtection="1">
      <alignment horizontal="right" vertical="center"/>
      <protection locked="0"/>
    </xf>
    <xf numFmtId="184" fontId="2" fillId="0" borderId="0" xfId="0" applyNumberFormat="1" applyFont="1" applyAlignment="1" applyProtection="1">
      <alignment horizontal="right" vertical="center"/>
      <protection locked="0"/>
    </xf>
    <xf numFmtId="184" fontId="11" fillId="0" borderId="0" xfId="0" applyNumberFormat="1" applyFont="1" applyAlignment="1" applyProtection="1">
      <alignment horizontal="right" vertical="center"/>
      <protection locked="0"/>
    </xf>
    <xf numFmtId="0" fontId="2" fillId="0" borderId="14" xfId="0" applyFont="1" applyBorder="1" applyAlignment="1">
      <alignment vertical="center"/>
    </xf>
    <xf numFmtId="184" fontId="11" fillId="0" borderId="0" xfId="0" applyNumberFormat="1" applyFont="1" applyAlignment="1">
      <alignment horizontal="right" vertical="center"/>
    </xf>
    <xf numFmtId="184" fontId="2" fillId="0" borderId="0" xfId="0" applyNumberFormat="1" applyFont="1" applyAlignment="1">
      <alignment horizontal="right" vertical="center"/>
    </xf>
    <xf numFmtId="178" fontId="44" fillId="0" borderId="0" xfId="0" applyNumberFormat="1" applyFont="1" applyProtection="1">
      <protection locked="0"/>
    </xf>
    <xf numFmtId="184" fontId="10" fillId="0" borderId="0" xfId="0" applyNumberFormat="1" applyFont="1"/>
    <xf numFmtId="0" fontId="30" fillId="0" borderId="0" xfId="0" applyFont="1" applyAlignment="1">
      <alignment vertical="center"/>
    </xf>
    <xf numFmtId="0" fontId="2" fillId="0" borderId="4" xfId="0" applyFont="1" applyBorder="1"/>
    <xf numFmtId="0" fontId="2" fillId="0" borderId="5" xfId="0" applyFont="1" applyBorder="1" applyAlignment="1">
      <alignment vertical="center"/>
    </xf>
    <xf numFmtId="184" fontId="24" fillId="0" borderId="0" xfId="0" applyNumberFormat="1" applyFont="1"/>
    <xf numFmtId="184" fontId="2" fillId="0" borderId="12" xfId="0" applyNumberFormat="1" applyFont="1" applyBorder="1" applyAlignment="1" applyProtection="1">
      <alignment horizontal="right" vertical="center"/>
      <protection locked="0"/>
    </xf>
    <xf numFmtId="167" fontId="2" fillId="2" borderId="4" xfId="0" applyNumberFormat="1" applyFont="1" applyFill="1" applyBorder="1" applyAlignment="1">
      <alignment horizontal="right" vertical="center" wrapText="1"/>
    </xf>
    <xf numFmtId="168" fontId="45" fillId="0" borderId="0" xfId="0" applyNumberFormat="1" applyFont="1"/>
    <xf numFmtId="191" fontId="9" fillId="0" borderId="0" xfId="0" applyNumberFormat="1" applyFont="1"/>
    <xf numFmtId="168" fontId="9" fillId="0" borderId="0" xfId="0" applyNumberFormat="1" applyFont="1"/>
    <xf numFmtId="0" fontId="48" fillId="0" borderId="0" xfId="0" applyFont="1" applyAlignment="1">
      <alignment vertical="center"/>
    </xf>
    <xf numFmtId="0" fontId="8" fillId="0" borderId="0" xfId="0" applyFont="1" applyAlignment="1">
      <alignment horizontal="right" vertical="top" wrapText="1"/>
    </xf>
    <xf numFmtId="192" fontId="2" fillId="2" borderId="0" xfId="0" applyNumberFormat="1" applyFont="1" applyFill="1" applyAlignment="1">
      <alignment horizontal="right" vertical="center"/>
    </xf>
    <xf numFmtId="192" fontId="2" fillId="3" borderId="0" xfId="0" applyNumberFormat="1" applyFont="1" applyFill="1" applyAlignment="1">
      <alignment horizontal="right" vertical="center"/>
    </xf>
    <xf numFmtId="168" fontId="2" fillId="2" borderId="0" xfId="0" applyNumberFormat="1" applyFont="1" applyFill="1" applyAlignment="1">
      <alignment vertical="center"/>
    </xf>
    <xf numFmtId="166" fontId="2" fillId="2" borderId="0" xfId="0" applyNumberFormat="1" applyFont="1" applyFill="1" applyAlignment="1">
      <alignment horizontal="right"/>
    </xf>
    <xf numFmtId="168" fontId="2" fillId="2" borderId="0" xfId="0" applyNumberFormat="1" applyFont="1" applyFill="1"/>
    <xf numFmtId="166" fontId="2" fillId="2" borderId="0" xfId="0" applyNumberFormat="1" applyFont="1" applyFill="1" applyAlignment="1">
      <alignment horizontal="right" vertical="center"/>
    </xf>
    <xf numFmtId="168" fontId="2" fillId="3" borderId="15" xfId="0" applyNumberFormat="1" applyFont="1" applyFill="1" applyBorder="1"/>
    <xf numFmtId="168" fontId="40" fillId="3" borderId="0" xfId="0" applyNumberFormat="1" applyFont="1" applyFill="1"/>
    <xf numFmtId="168" fontId="2" fillId="5" borderId="0" xfId="0" applyNumberFormat="1" applyFont="1" applyFill="1" applyAlignment="1">
      <alignment horizontal="right" vertical="center"/>
    </xf>
    <xf numFmtId="168" fontId="2" fillId="3" borderId="4" xfId="0" applyNumberFormat="1" applyFont="1" applyFill="1" applyBorder="1"/>
    <xf numFmtId="168" fontId="11" fillId="3" borderId="4" xfId="0" applyNumberFormat="1" applyFont="1" applyFill="1" applyBorder="1"/>
    <xf numFmtId="188" fontId="2" fillId="3" borderId="0" xfId="0" applyNumberFormat="1" applyFont="1" applyFill="1"/>
    <xf numFmtId="188" fontId="11" fillId="3" borderId="0" xfId="0" applyNumberFormat="1" applyFont="1" applyFill="1"/>
    <xf numFmtId="168" fontId="2"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8" fontId="2" fillId="6" borderId="0" xfId="0" applyNumberFormat="1" applyFont="1" applyFill="1" applyAlignment="1">
      <alignment horizontal="right" vertical="center"/>
    </xf>
    <xf numFmtId="168" fontId="11" fillId="6" borderId="0" xfId="0" applyNumberFormat="1" applyFont="1" applyFill="1" applyAlignment="1">
      <alignment horizontal="right" vertical="center"/>
    </xf>
    <xf numFmtId="172" fontId="2" fillId="3" borderId="0" xfId="0" applyNumberFormat="1" applyFont="1" applyFill="1" applyAlignment="1">
      <alignment horizontal="right" vertical="center"/>
    </xf>
    <xf numFmtId="166" fontId="2" fillId="3" borderId="13" xfId="0" applyNumberFormat="1" applyFont="1" applyFill="1" applyBorder="1" applyAlignment="1">
      <alignment horizontal="right"/>
    </xf>
    <xf numFmtId="166" fontId="11" fillId="3" borderId="13" xfId="0" applyNumberFormat="1" applyFont="1" applyFill="1" applyBorder="1" applyAlignment="1">
      <alignment horizontal="right"/>
    </xf>
    <xf numFmtId="179" fontId="2" fillId="2" borderId="0" xfId="0" applyNumberFormat="1" applyFont="1" applyFill="1" applyAlignment="1">
      <alignment horizontal="right" vertical="center"/>
    </xf>
    <xf numFmtId="179" fontId="11" fillId="2" borderId="0" xfId="0" applyNumberFormat="1" applyFont="1" applyFill="1" applyAlignment="1">
      <alignment horizontal="right" vertical="center"/>
    </xf>
    <xf numFmtId="179" fontId="2" fillId="2" borderId="12" xfId="0" applyNumberFormat="1" applyFont="1" applyFill="1" applyBorder="1" applyAlignment="1">
      <alignment horizontal="right" vertical="center"/>
    </xf>
    <xf numFmtId="179" fontId="11" fillId="2" borderId="12" xfId="0" applyNumberFormat="1" applyFont="1" applyFill="1" applyBorder="1" applyAlignment="1">
      <alignment horizontal="right" vertical="center"/>
    </xf>
    <xf numFmtId="179" fontId="2" fillId="3" borderId="0" xfId="0" applyNumberFormat="1" applyFont="1" applyFill="1" applyAlignment="1">
      <alignment horizontal="right" vertical="center"/>
    </xf>
    <xf numFmtId="179" fontId="11" fillId="3" borderId="0" xfId="0" applyNumberFormat="1" applyFont="1" applyFill="1" applyAlignment="1">
      <alignment horizontal="right" vertical="center"/>
    </xf>
    <xf numFmtId="179" fontId="2" fillId="3" borderId="9" xfId="0" applyNumberFormat="1" applyFont="1" applyFill="1" applyBorder="1" applyAlignment="1">
      <alignment horizontal="right" vertical="center"/>
    </xf>
    <xf numFmtId="179" fontId="2" fillId="2" borderId="9" xfId="0" applyNumberFormat="1" applyFont="1" applyFill="1" applyBorder="1" applyAlignment="1">
      <alignment horizontal="right" vertical="center"/>
    </xf>
    <xf numFmtId="190" fontId="2" fillId="2" borderId="0" xfId="0" applyNumberFormat="1" applyFont="1" applyFill="1" applyAlignment="1">
      <alignment horizontal="right" vertical="center"/>
    </xf>
    <xf numFmtId="179" fontId="2" fillId="2" borderId="4" xfId="0" applyNumberFormat="1" applyFont="1" applyFill="1" applyBorder="1" applyAlignment="1">
      <alignment horizontal="right" vertical="center"/>
    </xf>
    <xf numFmtId="190" fontId="2" fillId="2" borderId="13" xfId="0" applyNumberFormat="1" applyFont="1" applyFill="1" applyBorder="1" applyAlignment="1">
      <alignment horizontal="right" vertical="center"/>
    </xf>
    <xf numFmtId="168" fontId="2" fillId="2" borderId="0" xfId="0" applyNumberFormat="1" applyFont="1" applyFill="1" applyAlignment="1">
      <alignment horizontal="right" vertical="center"/>
    </xf>
    <xf numFmtId="168" fontId="11" fillId="2" borderId="0" xfId="0" applyNumberFormat="1" applyFont="1" applyFill="1" applyAlignment="1">
      <alignment horizontal="right" vertical="center"/>
    </xf>
    <xf numFmtId="168" fontId="2" fillId="2" borderId="0" xfId="0" applyNumberFormat="1" applyFont="1" applyFill="1" applyAlignment="1">
      <alignment horizontal="right"/>
    </xf>
    <xf numFmtId="168" fontId="11" fillId="2" borderId="0" xfId="0" applyNumberFormat="1" applyFont="1" applyFill="1" applyAlignment="1">
      <alignment horizontal="right"/>
    </xf>
    <xf numFmtId="178" fontId="2" fillId="2" borderId="0" xfId="0" applyNumberFormat="1" applyFont="1" applyFill="1" applyAlignment="1">
      <alignment horizontal="right"/>
    </xf>
    <xf numFmtId="178" fontId="2" fillId="2" borderId="4" xfId="0" applyNumberFormat="1" applyFont="1" applyFill="1" applyBorder="1" applyAlignment="1">
      <alignment horizontal="right"/>
    </xf>
    <xf numFmtId="178" fontId="11" fillId="2" borderId="4" xfId="0" applyNumberFormat="1" applyFont="1" applyFill="1" applyBorder="1" applyAlignment="1">
      <alignment horizontal="right"/>
    </xf>
    <xf numFmtId="168" fontId="2" fillId="2" borderId="4" xfId="0" applyNumberFormat="1" applyFont="1" applyFill="1" applyBorder="1" applyAlignment="1">
      <alignment horizontal="right"/>
    </xf>
    <xf numFmtId="168" fontId="11" fillId="2" borderId="4" xfId="0" applyNumberFormat="1" applyFont="1" applyFill="1" applyBorder="1" applyAlignment="1">
      <alignment horizontal="right"/>
    </xf>
    <xf numFmtId="168" fontId="40" fillId="2" borderId="0" xfId="0" applyNumberFormat="1" applyFont="1" applyFill="1" applyAlignment="1">
      <alignment horizontal="right" vertical="center"/>
    </xf>
    <xf numFmtId="184" fontId="2" fillId="2" borderId="12" xfId="0" applyNumberFormat="1" applyFont="1" applyFill="1" applyBorder="1" applyAlignment="1">
      <alignment horizontal="right" vertical="center"/>
    </xf>
    <xf numFmtId="184" fontId="11" fillId="2" borderId="12" xfId="0" applyNumberFormat="1" applyFont="1" applyFill="1" applyBorder="1" applyAlignment="1">
      <alignment horizontal="right" vertical="center"/>
    </xf>
    <xf numFmtId="184" fontId="2" fillId="2" borderId="0" xfId="0" applyNumberFormat="1" applyFont="1" applyFill="1" applyAlignment="1">
      <alignment horizontal="right" vertical="center"/>
    </xf>
    <xf numFmtId="184" fontId="11" fillId="2" borderId="0" xfId="0" applyNumberFormat="1" applyFont="1" applyFill="1" applyAlignment="1">
      <alignment horizontal="right" vertical="center"/>
    </xf>
    <xf numFmtId="184" fontId="2" fillId="2" borderId="4" xfId="0" applyNumberFormat="1" applyFont="1" applyFill="1" applyBorder="1" applyAlignment="1">
      <alignment horizontal="right" vertical="center"/>
    </xf>
    <xf numFmtId="184" fontId="2" fillId="3" borderId="4" xfId="0" applyNumberFormat="1" applyFont="1" applyFill="1" applyBorder="1" applyAlignment="1">
      <alignment horizontal="right" vertical="center"/>
    </xf>
    <xf numFmtId="168" fontId="2" fillId="8" borderId="0" xfId="0" applyNumberFormat="1" applyFont="1" applyFill="1" applyAlignment="1">
      <alignment horizontal="right" vertical="center"/>
    </xf>
    <xf numFmtId="168" fontId="11" fillId="8" borderId="0" xfId="0" applyNumberFormat="1" applyFont="1" applyFill="1" applyAlignment="1">
      <alignment horizontal="right" vertical="center"/>
    </xf>
    <xf numFmtId="168" fontId="2" fillId="8" borderId="4" xfId="0" applyNumberFormat="1" applyFont="1" applyFill="1" applyBorder="1" applyAlignment="1">
      <alignment horizontal="right" vertical="center"/>
    </xf>
    <xf numFmtId="168" fontId="11" fillId="8" borderId="4" xfId="0" applyNumberFormat="1" applyFont="1" applyFill="1" applyBorder="1" applyAlignment="1">
      <alignment horizontal="right" vertical="center"/>
    </xf>
    <xf numFmtId="185" fontId="2" fillId="2" borderId="2" xfId="0" applyNumberFormat="1" applyFont="1" applyFill="1" applyBorder="1"/>
    <xf numFmtId="169" fontId="2" fillId="2" borderId="0" xfId="0" applyNumberFormat="1" applyFont="1" applyFill="1" applyAlignment="1">
      <alignment horizontal="right"/>
    </xf>
    <xf numFmtId="166" fontId="2" fillId="2" borderId="13" xfId="0" applyNumberFormat="1" applyFont="1" applyFill="1" applyBorder="1" applyAlignment="1">
      <alignment horizontal="right"/>
    </xf>
    <xf numFmtId="170" fontId="2" fillId="2" borderId="0" xfId="0" applyNumberFormat="1" applyFont="1" applyFill="1" applyAlignment="1">
      <alignment horizontal="right"/>
    </xf>
    <xf numFmtId="186" fontId="2" fillId="2" borderId="13" xfId="0" applyNumberFormat="1" applyFont="1" applyFill="1" applyBorder="1" applyAlignment="1">
      <alignment horizontal="right"/>
    </xf>
    <xf numFmtId="168" fontId="2" fillId="3" borderId="4" xfId="0" applyNumberFormat="1" applyFont="1" applyFill="1" applyBorder="1" applyAlignment="1">
      <alignment horizontal="right" vertical="center"/>
    </xf>
    <xf numFmtId="172" fontId="2" fillId="2" borderId="0" xfId="0" applyNumberFormat="1" applyFont="1" applyFill="1" applyAlignment="1">
      <alignment horizontal="right" vertical="center"/>
    </xf>
    <xf numFmtId="168" fontId="2" fillId="3" borderId="10" xfId="0" applyNumberFormat="1" applyFont="1" applyFill="1" applyBorder="1" applyAlignment="1">
      <alignment horizontal="right" vertical="center"/>
    </xf>
    <xf numFmtId="168" fontId="2" fillId="2" borderId="10" xfId="0" applyNumberFormat="1" applyFont="1" applyFill="1" applyBorder="1" applyAlignment="1">
      <alignment horizontal="right" vertical="center"/>
    </xf>
    <xf numFmtId="168" fontId="2" fillId="3" borderId="11" xfId="0" applyNumberFormat="1" applyFont="1" applyFill="1" applyBorder="1" applyAlignment="1">
      <alignment horizontal="right" vertical="center"/>
    </xf>
    <xf numFmtId="168" fontId="11" fillId="2" borderId="10" xfId="0" applyNumberFormat="1" applyFont="1" applyFill="1" applyBorder="1" applyAlignment="1">
      <alignment horizontal="right" vertical="center"/>
    </xf>
    <xf numFmtId="168" fontId="11" fillId="3" borderId="10" xfId="0" applyNumberFormat="1" applyFont="1" applyFill="1" applyBorder="1" applyAlignment="1">
      <alignment horizontal="right" vertical="center"/>
    </xf>
    <xf numFmtId="168" fontId="11" fillId="3" borderId="11" xfId="0" applyNumberFormat="1" applyFont="1" applyFill="1" applyBorder="1" applyAlignment="1">
      <alignment horizontal="right" vertical="center"/>
    </xf>
    <xf numFmtId="168" fontId="2" fillId="3" borderId="15" xfId="0" applyNumberFormat="1" applyFont="1" applyFill="1" applyBorder="1" applyAlignment="1">
      <alignment horizontal="right"/>
    </xf>
    <xf numFmtId="168" fontId="40" fillId="3" borderId="0" xfId="0" applyNumberFormat="1" applyFont="1" applyFill="1" applyAlignment="1">
      <alignment horizontal="right"/>
    </xf>
    <xf numFmtId="168" fontId="2" fillId="5" borderId="15" xfId="0" applyNumberFormat="1" applyFont="1" applyFill="1" applyBorder="1" applyAlignment="1">
      <alignment horizontal="right"/>
    </xf>
    <xf numFmtId="190" fontId="2" fillId="2" borderId="0" xfId="0" applyNumberFormat="1" applyFont="1" applyFill="1" applyAlignment="1">
      <alignment horizontal="right"/>
    </xf>
    <xf numFmtId="184" fontId="2" fillId="2" borderId="4" xfId="0" applyNumberFormat="1" applyFont="1" applyFill="1" applyBorder="1" applyAlignment="1">
      <alignment horizontal="right"/>
    </xf>
    <xf numFmtId="185" fontId="2" fillId="2" borderId="2" xfId="0" applyNumberFormat="1" applyFont="1" applyFill="1" applyBorder="1" applyAlignment="1">
      <alignment horizontal="right"/>
    </xf>
    <xf numFmtId="172" fontId="11" fillId="2" borderId="0" xfId="0" applyNumberFormat="1" applyFont="1" applyFill="1" applyAlignment="1">
      <alignment horizontal="right" vertical="center"/>
    </xf>
    <xf numFmtId="166" fontId="2" fillId="3" borderId="0" xfId="0" applyNumberFormat="1" applyFont="1" applyFill="1" applyAlignment="1">
      <alignment horizontal="right"/>
    </xf>
    <xf numFmtId="0" fontId="9" fillId="0" borderId="0" xfId="0" applyFont="1" applyAlignment="1">
      <alignment vertical="center"/>
    </xf>
    <xf numFmtId="0" fontId="49" fillId="0" borderId="0" xfId="0" applyFont="1" applyAlignment="1">
      <alignment vertical="center"/>
    </xf>
    <xf numFmtId="168" fontId="49" fillId="0" borderId="0" xfId="0" applyNumberFormat="1" applyFont="1" applyAlignment="1">
      <alignment horizontal="right" vertical="center"/>
    </xf>
    <xf numFmtId="168" fontId="57" fillId="0" borderId="0" xfId="0" applyNumberFormat="1" applyFont="1" applyAlignment="1">
      <alignment horizontal="right" vertical="center"/>
    </xf>
    <xf numFmtId="168" fontId="49" fillId="2" borderId="0" xfId="0" applyNumberFormat="1" applyFont="1" applyFill="1" applyAlignment="1">
      <alignment horizontal="right" vertical="center"/>
    </xf>
    <xf numFmtId="168" fontId="57" fillId="2" borderId="0" xfId="0" applyNumberFormat="1" applyFont="1" applyFill="1" applyAlignment="1">
      <alignment horizontal="right" vertical="center"/>
    </xf>
    <xf numFmtId="168" fontId="2" fillId="10" borderId="0" xfId="0" applyNumberFormat="1" applyFont="1" applyFill="1" applyAlignment="1">
      <alignment horizontal="right" vertical="center"/>
    </xf>
    <xf numFmtId="168" fontId="11" fillId="10" borderId="0" xfId="0" applyNumberFormat="1" applyFont="1" applyFill="1" applyAlignment="1">
      <alignment horizontal="right" vertical="center"/>
    </xf>
    <xf numFmtId="0" fontId="49" fillId="0" borderId="0" xfId="0" applyFont="1"/>
    <xf numFmtId="185" fontId="57" fillId="0" borderId="0" xfId="0" applyNumberFormat="1" applyFont="1" applyAlignment="1">
      <alignment horizontal="right" vertical="center"/>
    </xf>
    <xf numFmtId="0" fontId="2" fillId="11" borderId="0" xfId="0" applyFont="1" applyFill="1"/>
    <xf numFmtId="168" fontId="2" fillId="9" borderId="0" xfId="0" applyNumberFormat="1" applyFont="1" applyFill="1" applyAlignment="1">
      <alignment horizontal="right" vertical="center"/>
    </xf>
    <xf numFmtId="0" fontId="2" fillId="0" borderId="0" xfId="0" applyFont="1" applyAlignment="1">
      <alignment horizontal="center" vertical="center"/>
    </xf>
    <xf numFmtId="0" fontId="59" fillId="0" borderId="0" xfId="0" applyFont="1"/>
    <xf numFmtId="0" fontId="60" fillId="0" borderId="0" xfId="0" applyFont="1"/>
    <xf numFmtId="0" fontId="2" fillId="0" borderId="19" xfId="0" applyFont="1" applyBorder="1" applyAlignment="1">
      <alignment horizontal="left"/>
    </xf>
    <xf numFmtId="0" fontId="4" fillId="0" borderId="19" xfId="0" applyFont="1" applyBorder="1" applyAlignment="1">
      <alignment horizontal="left"/>
    </xf>
    <xf numFmtId="0" fontId="4" fillId="0" borderId="0" xfId="0" applyFont="1" applyAlignment="1">
      <alignment horizontal="left"/>
    </xf>
    <xf numFmtId="0" fontId="2" fillId="0" borderId="19" xfId="0" applyFont="1" applyBorder="1"/>
    <xf numFmtId="167" fontId="2" fillId="0" borderId="0" xfId="0" applyNumberFormat="1" applyFont="1" applyAlignment="1">
      <alignment horizontal="right"/>
    </xf>
    <xf numFmtId="0" fontId="2" fillId="7" borderId="20" xfId="0" applyFont="1" applyFill="1" applyBorder="1"/>
    <xf numFmtId="49" fontId="2" fillId="7" borderId="20" xfId="0" applyNumberFormat="1" applyFont="1" applyFill="1" applyBorder="1" applyAlignment="1">
      <alignment horizontal="right"/>
    </xf>
    <xf numFmtId="49" fontId="2" fillId="0" borderId="0" xfId="0" applyNumberFormat="1" applyFont="1" applyAlignment="1">
      <alignment horizontal="right"/>
    </xf>
    <xf numFmtId="0" fontId="2" fillId="7" borderId="20" xfId="0" applyFont="1" applyFill="1" applyBorder="1" applyAlignment="1">
      <alignment horizontal="right" vertical="center"/>
    </xf>
    <xf numFmtId="0" fontId="11" fillId="7" borderId="20" xfId="0" applyFont="1" applyFill="1" applyBorder="1" applyAlignment="1">
      <alignment horizontal="right" vertical="center"/>
    </xf>
    <xf numFmtId="0" fontId="30" fillId="0" borderId="20" xfId="0" applyFont="1" applyBorder="1" applyAlignment="1">
      <alignment horizontal="left"/>
    </xf>
    <xf numFmtId="0" fontId="2" fillId="0" borderId="20" xfId="0" applyFont="1" applyBorder="1"/>
    <xf numFmtId="49" fontId="2" fillId="0" borderId="20" xfId="0" applyNumberFormat="1" applyFont="1" applyBorder="1" applyAlignment="1">
      <alignment horizontal="right"/>
    </xf>
    <xf numFmtId="0" fontId="2" fillId="0" borderId="20" xfId="0" applyFont="1" applyBorder="1" applyAlignment="1">
      <alignment horizontal="right" vertical="center"/>
    </xf>
    <xf numFmtId="168" fontId="11" fillId="7" borderId="0" xfId="0" applyNumberFormat="1" applyFont="1" applyFill="1" applyAlignment="1">
      <alignment horizontal="right" vertical="center"/>
    </xf>
    <xf numFmtId="0" fontId="2" fillId="0" borderId="20" xfId="0" applyFont="1" applyBorder="1" applyAlignment="1">
      <alignment vertical="center"/>
    </xf>
    <xf numFmtId="168" fontId="2" fillId="0" borderId="20" xfId="0" applyNumberFormat="1" applyFont="1" applyBorder="1" applyAlignment="1">
      <alignment horizontal="right" vertical="center"/>
    </xf>
    <xf numFmtId="168" fontId="11" fillId="7" borderId="20" xfId="0" applyNumberFormat="1" applyFont="1" applyFill="1" applyBorder="1" applyAlignment="1">
      <alignment horizontal="right" vertical="center"/>
    </xf>
    <xf numFmtId="0" fontId="2" fillId="7" borderId="20" xfId="0" applyFont="1" applyFill="1" applyBorder="1" applyAlignment="1">
      <alignment vertical="center"/>
    </xf>
    <xf numFmtId="168" fontId="2" fillId="7" borderId="20" xfId="0" applyNumberFormat="1" applyFont="1" applyFill="1" applyBorder="1" applyAlignment="1">
      <alignment horizontal="right" vertical="center"/>
    </xf>
    <xf numFmtId="0" fontId="30" fillId="0" borderId="21" xfId="0" applyFont="1" applyBorder="1" applyAlignment="1">
      <alignment horizontal="left"/>
    </xf>
    <xf numFmtId="0" fontId="2" fillId="0" borderId="21" xfId="0" applyFont="1" applyBorder="1"/>
    <xf numFmtId="49" fontId="2" fillId="0" borderId="21" xfId="0" applyNumberFormat="1" applyFont="1" applyBorder="1" applyAlignment="1">
      <alignment horizontal="right"/>
    </xf>
    <xf numFmtId="167" fontId="11" fillId="0" borderId="21" xfId="0" applyNumberFormat="1" applyFont="1" applyBorder="1" applyAlignment="1">
      <alignment horizontal="right" vertical="center"/>
    </xf>
    <xf numFmtId="168" fontId="2" fillId="0" borderId="21" xfId="0" applyNumberFormat="1" applyFont="1" applyBorder="1" applyAlignment="1">
      <alignment horizontal="right" vertical="center"/>
    </xf>
    <xf numFmtId="168" fontId="11" fillId="7" borderId="21" xfId="0" applyNumberFormat="1" applyFont="1" applyFill="1" applyBorder="1" applyAlignment="1">
      <alignment horizontal="right" vertical="center"/>
    </xf>
    <xf numFmtId="0" fontId="2" fillId="7" borderId="18" xfId="0" applyFont="1" applyFill="1" applyBorder="1" applyAlignment="1">
      <alignment vertical="center"/>
    </xf>
    <xf numFmtId="168" fontId="2" fillId="7" borderId="18" xfId="0" applyNumberFormat="1" applyFont="1" applyFill="1" applyBorder="1" applyAlignment="1">
      <alignment horizontal="right" vertical="center"/>
    </xf>
    <xf numFmtId="168" fontId="11" fillId="7" borderId="18" xfId="0" applyNumberFormat="1" applyFont="1" applyFill="1" applyBorder="1" applyAlignment="1">
      <alignment horizontal="right" vertical="center"/>
    </xf>
    <xf numFmtId="0" fontId="8" fillId="0" borderId="0" xfId="0" applyFont="1" applyAlignment="1">
      <alignment horizontal="center" vertical="center"/>
    </xf>
    <xf numFmtId="0" fontId="7" fillId="0" borderId="0" xfId="0" applyFont="1" applyAlignment="1">
      <alignment horizontal="left"/>
    </xf>
    <xf numFmtId="0" fontId="63" fillId="0" borderId="0" xfId="0" applyFont="1" applyAlignment="1">
      <alignment horizontal="right" vertical="center"/>
    </xf>
    <xf numFmtId="0" fontId="8" fillId="0" borderId="0" xfId="0" applyFont="1"/>
    <xf numFmtId="0" fontId="0" fillId="0" borderId="20" xfId="0" applyBorder="1"/>
    <xf numFmtId="167" fontId="2" fillId="7" borderId="20" xfId="0" applyNumberFormat="1" applyFont="1" applyFill="1" applyBorder="1" applyAlignment="1">
      <alignment horizontal="right" vertical="center"/>
    </xf>
    <xf numFmtId="167" fontId="11" fillId="7" borderId="20" xfId="0" applyNumberFormat="1" applyFont="1" applyFill="1" applyBorder="1" applyAlignment="1">
      <alignment horizontal="right" vertical="center"/>
    </xf>
    <xf numFmtId="0" fontId="50" fillId="0" borderId="20" xfId="0" applyFont="1" applyBorder="1" applyAlignment="1">
      <alignment horizontal="left"/>
    </xf>
    <xf numFmtId="167" fontId="2" fillId="0" borderId="20" xfId="0" applyNumberFormat="1" applyFont="1" applyBorder="1" applyAlignment="1">
      <alignment horizontal="right" vertical="center"/>
    </xf>
    <xf numFmtId="187" fontId="8" fillId="0" borderId="0" xfId="0" applyNumberFormat="1" applyFont="1" applyAlignment="1">
      <alignment vertical="center"/>
    </xf>
    <xf numFmtId="187" fontId="8" fillId="0" borderId="20" xfId="0" applyNumberFormat="1" applyFont="1" applyBorder="1" applyAlignment="1">
      <alignment vertical="center"/>
    </xf>
    <xf numFmtId="187" fontId="8" fillId="7" borderId="20" xfId="0" applyNumberFormat="1" applyFont="1" applyFill="1" applyBorder="1" applyAlignment="1">
      <alignment vertical="center"/>
    </xf>
    <xf numFmtId="0" fontId="50" fillId="0" borderId="20" xfId="0" applyFont="1" applyBorder="1" applyAlignment="1">
      <alignment horizontal="left" vertical="center"/>
    </xf>
    <xf numFmtId="49" fontId="2" fillId="0" borderId="20" xfId="0" applyNumberFormat="1" applyFont="1" applyBorder="1" applyAlignment="1">
      <alignment horizontal="right" vertical="center"/>
    </xf>
    <xf numFmtId="187" fontId="2" fillId="0" borderId="20" xfId="0" applyNumberFormat="1" applyFont="1" applyBorder="1" applyAlignment="1">
      <alignment vertical="center"/>
    </xf>
    <xf numFmtId="187" fontId="8" fillId="7" borderId="18" xfId="0" applyNumberFormat="1" applyFont="1" applyFill="1" applyBorder="1" applyAlignment="1">
      <alignment vertical="center"/>
    </xf>
    <xf numFmtId="0" fontId="59" fillId="0" borderId="0" xfId="0" applyFont="1" applyAlignment="1">
      <alignment horizontal="right"/>
    </xf>
    <xf numFmtId="0" fontId="10" fillId="0" borderId="0" xfId="0" applyFont="1" applyAlignment="1">
      <alignment horizontal="center" vertical="center"/>
    </xf>
    <xf numFmtId="0" fontId="64" fillId="0" borderId="0" xfId="0" applyFont="1"/>
    <xf numFmtId="0" fontId="0" fillId="0" borderId="0" xfId="0" applyAlignment="1">
      <alignment horizontal="center" vertical="center"/>
    </xf>
    <xf numFmtId="0" fontId="24" fillId="0" borderId="0" xfId="0" applyFont="1" applyAlignment="1">
      <alignment horizontal="right"/>
    </xf>
    <xf numFmtId="0" fontId="5" fillId="0" borderId="0" xfId="0" applyFont="1" applyAlignment="1">
      <alignment horizontal="left"/>
    </xf>
    <xf numFmtId="0" fontId="60" fillId="0" borderId="19" xfId="0" applyFont="1" applyBorder="1" applyAlignment="1">
      <alignment horizontal="left"/>
    </xf>
    <xf numFmtId="0" fontId="0" fillId="0" borderId="19" xfId="0" applyBorder="1"/>
    <xf numFmtId="0" fontId="5" fillId="0" borderId="19" xfId="0" applyFont="1" applyBorder="1" applyAlignment="1">
      <alignment horizontal="left"/>
    </xf>
    <xf numFmtId="0" fontId="24" fillId="0" borderId="19" xfId="0" applyFont="1" applyBorder="1" applyAlignment="1">
      <alignment horizontal="right"/>
    </xf>
    <xf numFmtId="167" fontId="3" fillId="0" borderId="0" xfId="0" applyNumberFormat="1" applyFont="1" applyAlignment="1">
      <alignment horizontal="right"/>
    </xf>
    <xf numFmtId="0" fontId="0" fillId="7" borderId="20" xfId="0" applyFill="1" applyBorder="1"/>
    <xf numFmtId="167" fontId="3" fillId="7" borderId="20" xfId="0" applyNumberFormat="1" applyFont="1" applyFill="1" applyBorder="1" applyAlignment="1">
      <alignment horizontal="right" vertical="center"/>
    </xf>
    <xf numFmtId="167" fontId="29" fillId="7" borderId="20" xfId="0" applyNumberFormat="1" applyFont="1" applyFill="1" applyBorder="1" applyAlignment="1">
      <alignment horizontal="right" vertical="center"/>
    </xf>
    <xf numFmtId="0" fontId="2" fillId="0" borderId="18" xfId="0" applyFont="1" applyBorder="1" applyAlignment="1">
      <alignment vertical="center"/>
    </xf>
    <xf numFmtId="0" fontId="0" fillId="0" borderId="18" xfId="0" applyBorder="1"/>
    <xf numFmtId="9" fontId="2" fillId="0" borderId="18" xfId="0" applyNumberFormat="1" applyFont="1" applyBorder="1" applyAlignment="1">
      <alignment horizontal="right" vertical="center"/>
    </xf>
    <xf numFmtId="9" fontId="11" fillId="7" borderId="18" xfId="0" applyNumberFormat="1" applyFont="1" applyFill="1" applyBorder="1" applyAlignment="1">
      <alignment horizontal="right" vertical="center"/>
    </xf>
    <xf numFmtId="0" fontId="7" fillId="0" borderId="0" xfId="0" applyFont="1" applyAlignment="1">
      <alignment horizontal="center" vertical="center"/>
    </xf>
    <xf numFmtId="0" fontId="2" fillId="0" borderId="19" xfId="0" applyFont="1" applyBorder="1" applyAlignment="1">
      <alignment vertical="center"/>
    </xf>
    <xf numFmtId="168" fontId="2" fillId="0" borderId="19" xfId="0" applyNumberFormat="1" applyFont="1" applyBorder="1" applyAlignment="1">
      <alignment horizontal="right" vertical="center"/>
    </xf>
    <xf numFmtId="168" fontId="11" fillId="7" borderId="19" xfId="0" applyNumberFormat="1" applyFont="1" applyFill="1" applyBorder="1" applyAlignment="1">
      <alignment horizontal="right" vertical="center"/>
    </xf>
    <xf numFmtId="0" fontId="0" fillId="0" borderId="19" xfId="0" applyBorder="1" applyAlignment="1">
      <alignment vertical="center"/>
    </xf>
    <xf numFmtId="0" fontId="0" fillId="7" borderId="18" xfId="0" applyFill="1" applyBorder="1"/>
    <xf numFmtId="0" fontId="67" fillId="0" borderId="0" xfId="0" applyFont="1"/>
    <xf numFmtId="0" fontId="10" fillId="0" borderId="0" xfId="0" applyFont="1" applyAlignment="1">
      <alignment horizontal="right"/>
    </xf>
    <xf numFmtId="0" fontId="60" fillId="0" borderId="0" xfId="0" applyFont="1" applyAlignment="1">
      <alignment horizontal="center" vertical="center"/>
    </xf>
    <xf numFmtId="0" fontId="64" fillId="0" borderId="0" xfId="0" applyFont="1" applyAlignment="1">
      <alignment horizontal="right"/>
    </xf>
    <xf numFmtId="49" fontId="3" fillId="0" borderId="0" xfId="0" applyNumberFormat="1" applyFont="1" applyAlignment="1">
      <alignment horizontal="right"/>
    </xf>
    <xf numFmtId="0" fontId="0" fillId="7" borderId="0" xfId="0" applyFill="1"/>
    <xf numFmtId="0" fontId="60" fillId="0" borderId="20" xfId="0" applyFont="1" applyBorder="1" applyAlignment="1">
      <alignment horizontal="left"/>
    </xf>
    <xf numFmtId="168" fontId="6" fillId="0" borderId="20" xfId="0" applyNumberFormat="1" applyFont="1" applyBorder="1" applyAlignment="1">
      <alignment horizontal="right" vertical="center"/>
    </xf>
    <xf numFmtId="0" fontId="6" fillId="0" borderId="20" xfId="0" applyFont="1" applyBorder="1" applyAlignment="1">
      <alignment horizontal="right" vertical="center"/>
    </xf>
    <xf numFmtId="194" fontId="0" fillId="0" borderId="0" xfId="0" applyNumberFormat="1"/>
    <xf numFmtId="0" fontId="63" fillId="0" borderId="0" xfId="0" applyFont="1" applyAlignment="1">
      <alignment horizontal="center" vertical="center"/>
    </xf>
    <xf numFmtId="0" fontId="0" fillId="0" borderId="19" xfId="0" applyBorder="1" applyAlignment="1">
      <alignment horizontal="right"/>
    </xf>
    <xf numFmtId="168" fontId="6" fillId="0" borderId="0" xfId="0" applyNumberFormat="1" applyFont="1" applyAlignment="1">
      <alignment horizontal="right" vertical="center"/>
    </xf>
    <xf numFmtId="0" fontId="72" fillId="0" borderId="0" xfId="0" applyFont="1" applyAlignment="1">
      <alignment horizontal="center" vertical="center"/>
    </xf>
    <xf numFmtId="0" fontId="0" fillId="0" borderId="19" xfId="0" applyBorder="1" applyAlignment="1">
      <alignment horizontal="left"/>
    </xf>
    <xf numFmtId="0" fontId="36" fillId="7" borderId="20" xfId="0" applyFont="1" applyFill="1" applyBorder="1" applyAlignment="1">
      <alignment horizontal="left"/>
    </xf>
    <xf numFmtId="0" fontId="31" fillId="0" borderId="19" xfId="0" applyFont="1" applyBorder="1" applyAlignment="1">
      <alignment horizontal="left"/>
    </xf>
    <xf numFmtId="0" fontId="30" fillId="0" borderId="19" xfId="0" applyFont="1" applyBorder="1"/>
    <xf numFmtId="0" fontId="30" fillId="7" borderId="20" xfId="0" applyFont="1" applyFill="1" applyBorder="1" applyAlignment="1">
      <alignment horizontal="left"/>
    </xf>
    <xf numFmtId="0" fontId="31" fillId="0" borderId="0" xfId="0" applyFont="1" applyAlignment="1">
      <alignment vertical="center"/>
    </xf>
    <xf numFmtId="0" fontId="70" fillId="0" borderId="0" xfId="0" applyFont="1"/>
    <xf numFmtId="0" fontId="2" fillId="0" borderId="22" xfId="0" applyFont="1" applyBorder="1" applyAlignment="1">
      <alignment vertical="center"/>
    </xf>
    <xf numFmtId="0" fontId="0" fillId="0" borderId="22" xfId="0" applyBorder="1"/>
    <xf numFmtId="168" fontId="2" fillId="0" borderId="22" xfId="0" applyNumberFormat="1" applyFont="1" applyBorder="1" applyAlignment="1">
      <alignment horizontal="right" vertical="center"/>
    </xf>
    <xf numFmtId="168" fontId="11" fillId="7" borderId="22" xfId="0" applyNumberFormat="1" applyFont="1" applyFill="1" applyBorder="1" applyAlignment="1">
      <alignment horizontal="right" vertical="center"/>
    </xf>
    <xf numFmtId="0" fontId="2" fillId="0" borderId="21" xfId="0" applyFont="1" applyBorder="1" applyAlignment="1">
      <alignment vertical="center"/>
    </xf>
    <xf numFmtId="0" fontId="0" fillId="0" borderId="21" xfId="0" applyBorder="1"/>
    <xf numFmtId="0" fontId="2" fillId="7" borderId="0" xfId="0" applyFont="1" applyFill="1" applyAlignment="1">
      <alignment vertical="center"/>
    </xf>
    <xf numFmtId="168" fontId="2" fillId="7" borderId="0" xfId="0" applyNumberFormat="1" applyFont="1" applyFill="1" applyAlignment="1">
      <alignment horizontal="right" vertical="center"/>
    </xf>
    <xf numFmtId="0" fontId="75" fillId="0" borderId="0" xfId="0" applyFont="1"/>
    <xf numFmtId="0" fontId="76" fillId="0" borderId="0" xfId="0" applyFont="1" applyAlignment="1">
      <alignment horizontal="left" vertical="center"/>
    </xf>
    <xf numFmtId="0" fontId="10" fillId="0" borderId="19" xfId="0" applyFont="1" applyBorder="1"/>
    <xf numFmtId="0" fontId="3" fillId="7" borderId="0" xfId="0" applyFont="1" applyFill="1" applyAlignment="1">
      <alignment vertical="center"/>
    </xf>
    <xf numFmtId="0" fontId="3" fillId="0" borderId="0" xfId="0" applyFont="1" applyAlignment="1">
      <alignment vertical="center"/>
    </xf>
    <xf numFmtId="0" fontId="3" fillId="7" borderId="0" xfId="0" applyFont="1" applyFill="1"/>
    <xf numFmtId="0" fontId="3" fillId="7" borderId="0" xfId="0" applyFont="1" applyFill="1" applyAlignment="1">
      <alignment horizontal="right" vertical="center"/>
    </xf>
    <xf numFmtId="49" fontId="3" fillId="7" borderId="0" xfId="0" applyNumberFormat="1" applyFont="1" applyFill="1" applyAlignment="1">
      <alignment horizontal="right"/>
    </xf>
    <xf numFmtId="0" fontId="3" fillId="0" borderId="0" xfId="0" applyFont="1" applyAlignment="1">
      <alignment horizontal="right" vertical="center"/>
    </xf>
    <xf numFmtId="0" fontId="3" fillId="7" borderId="21" xfId="0" applyFont="1" applyFill="1" applyBorder="1" applyAlignment="1">
      <alignment vertical="center"/>
    </xf>
    <xf numFmtId="0" fontId="3" fillId="7" borderId="21" xfId="0" applyFont="1" applyFill="1" applyBorder="1"/>
    <xf numFmtId="0" fontId="3" fillId="7" borderId="21" xfId="0" applyFont="1" applyFill="1" applyBorder="1" applyAlignment="1">
      <alignment horizontal="right" vertical="center"/>
    </xf>
    <xf numFmtId="49" fontId="3" fillId="7" borderId="21" xfId="0" applyNumberFormat="1" applyFont="1" applyFill="1" applyBorder="1" applyAlignment="1">
      <alignment horizontal="right"/>
    </xf>
    <xf numFmtId="174" fontId="2" fillId="0" borderId="0" xfId="0" applyNumberFormat="1" applyFont="1" applyAlignment="1">
      <alignment horizontal="right" vertical="center"/>
    </xf>
    <xf numFmtId="174" fontId="10" fillId="0" borderId="0" xfId="0" applyNumberFormat="1" applyFont="1"/>
    <xf numFmtId="174" fontId="2" fillId="0" borderId="0" xfId="0" applyNumberFormat="1" applyFont="1" applyAlignment="1">
      <alignment vertical="center"/>
    </xf>
    <xf numFmtId="171" fontId="2" fillId="7" borderId="18" xfId="0" applyNumberFormat="1" applyFont="1" applyFill="1" applyBorder="1" applyAlignment="1">
      <alignment horizontal="right" vertical="center"/>
    </xf>
    <xf numFmtId="0" fontId="36" fillId="7" borderId="0" xfId="0" applyFont="1" applyFill="1" applyAlignment="1">
      <alignment horizontal="left"/>
    </xf>
    <xf numFmtId="0" fontId="36" fillId="0" borderId="0" xfId="0" applyFont="1" applyAlignment="1">
      <alignment horizontal="left"/>
    </xf>
    <xf numFmtId="0" fontId="10" fillId="7" borderId="0" xfId="0" applyFont="1" applyFill="1"/>
    <xf numFmtId="0" fontId="3" fillId="7" borderId="0" xfId="0" applyFont="1" applyFill="1" applyAlignment="1">
      <alignment horizontal="right"/>
    </xf>
    <xf numFmtId="167" fontId="3" fillId="0" borderId="19" xfId="0" applyNumberFormat="1" applyFont="1" applyBorder="1" applyAlignment="1">
      <alignment horizontal="right" vertical="center"/>
    </xf>
    <xf numFmtId="0" fontId="3" fillId="7" borderId="21" xfId="0" applyFont="1" applyFill="1" applyBorder="1" applyAlignment="1">
      <alignment horizontal="right"/>
    </xf>
    <xf numFmtId="0" fontId="3" fillId="2" borderId="16" xfId="0" applyFont="1" applyFill="1" applyBorder="1"/>
    <xf numFmtId="0" fontId="3" fillId="7" borderId="16" xfId="0" applyFont="1" applyFill="1" applyBorder="1"/>
    <xf numFmtId="167" fontId="3" fillId="7" borderId="16" xfId="0" applyNumberFormat="1" applyFont="1" applyFill="1" applyBorder="1" applyAlignment="1">
      <alignment horizontal="right"/>
    </xf>
    <xf numFmtId="49" fontId="3" fillId="7" borderId="16" xfId="0" applyNumberFormat="1" applyFont="1" applyFill="1" applyBorder="1" applyAlignment="1">
      <alignment horizontal="right"/>
    </xf>
    <xf numFmtId="0" fontId="40" fillId="10" borderId="23" xfId="0" applyFont="1" applyFill="1" applyBorder="1" applyAlignment="1">
      <alignment vertical="center"/>
    </xf>
    <xf numFmtId="0" fontId="40" fillId="10" borderId="0" xfId="0" applyFont="1" applyFill="1" applyAlignment="1">
      <alignment vertical="center"/>
    </xf>
    <xf numFmtId="0" fontId="77" fillId="0" borderId="0" xfId="0" applyFont="1" applyAlignment="1">
      <alignment horizontal="center" vertical="center"/>
    </xf>
    <xf numFmtId="0" fontId="66" fillId="0" borderId="0" xfId="0" applyFont="1" applyAlignment="1">
      <alignment horizontal="left"/>
    </xf>
    <xf numFmtId="0" fontId="1" fillId="0" borderId="0" xfId="0" applyFont="1" applyAlignment="1">
      <alignment horizontal="center" vertical="center"/>
    </xf>
    <xf numFmtId="0" fontId="7" fillId="0" borderId="0" xfId="0" applyFont="1" applyAlignment="1">
      <alignment horizontal="left" vertical="center"/>
    </xf>
    <xf numFmtId="0" fontId="9" fillId="0" borderId="0" xfId="0" applyFont="1" applyAlignment="1">
      <alignment horizontal="left" vertical="center"/>
    </xf>
    <xf numFmtId="195" fontId="6" fillId="0" borderId="0" xfId="0" applyNumberFormat="1" applyFont="1" applyAlignment="1">
      <alignment horizontal="left" vertical="center"/>
    </xf>
    <xf numFmtId="195" fontId="9" fillId="0" borderId="0" xfId="0" applyNumberFormat="1" applyFont="1" applyAlignment="1">
      <alignment horizontal="left" vertical="center"/>
    </xf>
    <xf numFmtId="0" fontId="13" fillId="0" borderId="0" xfId="0" applyFont="1" applyAlignment="1">
      <alignment horizontal="left" vertical="center"/>
    </xf>
    <xf numFmtId="0" fontId="11" fillId="0" borderId="0" xfId="0" applyFont="1" applyAlignment="1">
      <alignment horizontal="center" vertical="center"/>
    </xf>
    <xf numFmtId="0" fontId="9" fillId="0" borderId="0" xfId="0" applyFont="1" applyAlignment="1">
      <alignment horizontal="center" vertical="center"/>
    </xf>
    <xf numFmtId="0" fontId="9" fillId="0" borderId="19" xfId="0" applyFont="1" applyBorder="1" applyAlignment="1">
      <alignment vertical="center"/>
    </xf>
    <xf numFmtId="0" fontId="9" fillId="0" borderId="19" xfId="0" applyFont="1" applyBorder="1"/>
    <xf numFmtId="0" fontId="78" fillId="0" borderId="0" xfId="0" applyFont="1" applyAlignment="1">
      <alignment horizontal="center" vertical="center"/>
    </xf>
    <xf numFmtId="0" fontId="50" fillId="0" borderId="16" xfId="0" applyFont="1" applyBorder="1" applyAlignment="1">
      <alignment horizontal="left"/>
    </xf>
    <xf numFmtId="0" fontId="78" fillId="0" borderId="0" xfId="0" applyFont="1"/>
    <xf numFmtId="0" fontId="79" fillId="0" borderId="0" xfId="0" applyFont="1"/>
    <xf numFmtId="0" fontId="78" fillId="0" borderId="0" xfId="0" applyFont="1" applyAlignment="1">
      <alignment horizontal="right"/>
    </xf>
    <xf numFmtId="0" fontId="78" fillId="7" borderId="0" xfId="0" applyFont="1" applyFill="1"/>
    <xf numFmtId="0" fontId="78" fillId="7" borderId="22" xfId="0" applyFont="1" applyFill="1" applyBorder="1"/>
    <xf numFmtId="0" fontId="79" fillId="7" borderId="22" xfId="0" applyFont="1" applyFill="1" applyBorder="1" applyAlignment="1">
      <alignment horizontal="right"/>
    </xf>
    <xf numFmtId="0" fontId="78" fillId="7" borderId="21" xfId="0" applyFont="1" applyFill="1" applyBorder="1"/>
    <xf numFmtId="0" fontId="79" fillId="7" borderId="21" xfId="0" applyFont="1" applyFill="1" applyBorder="1" applyAlignment="1">
      <alignment horizontal="right"/>
    </xf>
    <xf numFmtId="0" fontId="78" fillId="7" borderId="22" xfId="0" applyFont="1" applyFill="1" applyBorder="1" applyAlignment="1">
      <alignment horizontal="right"/>
    </xf>
    <xf numFmtId="0" fontId="79" fillId="0" borderId="0" xfId="0" applyFont="1" applyAlignment="1">
      <alignment horizontal="right"/>
    </xf>
    <xf numFmtId="0" fontId="78" fillId="7" borderId="0" xfId="0" applyFont="1" applyFill="1" applyAlignment="1">
      <alignment horizontal="right"/>
    </xf>
    <xf numFmtId="0" fontId="79" fillId="7" borderId="0" xfId="0" applyFont="1" applyFill="1" applyAlignment="1">
      <alignment horizontal="right"/>
    </xf>
    <xf numFmtId="0" fontId="78" fillId="7" borderId="21" xfId="0" applyFont="1" applyFill="1" applyBorder="1" applyAlignment="1">
      <alignment horizontal="right"/>
    </xf>
    <xf numFmtId="0" fontId="9" fillId="7" borderId="0" xfId="0" applyFont="1" applyFill="1" applyAlignment="1">
      <alignment horizontal="right"/>
    </xf>
    <xf numFmtId="0" fontId="25" fillId="0" borderId="0" xfId="0" applyFont="1" applyAlignment="1">
      <alignment horizontal="right"/>
    </xf>
    <xf numFmtId="0" fontId="2" fillId="7" borderId="0" xfId="0" applyFont="1" applyFill="1" applyAlignment="1">
      <alignment horizontal="left"/>
    </xf>
    <xf numFmtId="0" fontId="11" fillId="0" borderId="0" xfId="0" quotePrefix="1" applyFont="1"/>
    <xf numFmtId="0" fontId="2" fillId="7" borderId="21" xfId="0" applyFont="1" applyFill="1" applyBorder="1" applyAlignment="1">
      <alignment horizontal="left"/>
    </xf>
    <xf numFmtId="0" fontId="9" fillId="0" borderId="0" xfId="0" applyFont="1" applyAlignment="1">
      <alignment horizontal="right"/>
    </xf>
    <xf numFmtId="0" fontId="2" fillId="0" borderId="0" xfId="0" quotePrefix="1" applyFont="1"/>
    <xf numFmtId="189" fontId="2" fillId="0" borderId="0" xfId="0" applyNumberFormat="1" applyFont="1" applyAlignment="1">
      <alignment horizontal="right"/>
    </xf>
    <xf numFmtId="0" fontId="2" fillId="0" borderId="21" xfId="0" applyFont="1" applyBorder="1" applyAlignment="1">
      <alignment horizontal="left"/>
    </xf>
    <xf numFmtId="189" fontId="11" fillId="0" borderId="0" xfId="0" applyNumberFormat="1" applyFont="1" applyAlignment="1">
      <alignment horizontal="right"/>
    </xf>
    <xf numFmtId="0" fontId="77" fillId="0" borderId="0" xfId="0" applyFont="1" applyAlignment="1">
      <alignment horizontal="left" readingOrder="1"/>
    </xf>
    <xf numFmtId="0" fontId="2" fillId="0" borderId="21" xfId="0" quotePrefix="1" applyFont="1" applyBorder="1"/>
    <xf numFmtId="0" fontId="11" fillId="0" borderId="19" xfId="0" applyFont="1" applyBorder="1" applyAlignment="1">
      <alignment vertical="center"/>
    </xf>
    <xf numFmtId="0" fontId="78" fillId="13" borderId="0" xfId="0" applyFont="1" applyFill="1" applyAlignment="1">
      <alignment horizontal="right"/>
    </xf>
    <xf numFmtId="0" fontId="78" fillId="13" borderId="0" xfId="0" applyFont="1" applyFill="1"/>
    <xf numFmtId="0" fontId="79" fillId="13" borderId="0" xfId="0" applyFont="1" applyFill="1" applyAlignment="1">
      <alignment horizontal="right"/>
    </xf>
    <xf numFmtId="0" fontId="78" fillId="13" borderId="22" xfId="0" applyFont="1" applyFill="1" applyBorder="1" applyAlignment="1">
      <alignment horizontal="right"/>
    </xf>
    <xf numFmtId="0" fontId="79" fillId="13" borderId="22" xfId="0" applyFont="1" applyFill="1" applyBorder="1" applyAlignment="1">
      <alignment horizontal="right"/>
    </xf>
    <xf numFmtId="0" fontId="78" fillId="13" borderId="21" xfId="0" applyFont="1" applyFill="1" applyBorder="1" applyAlignment="1">
      <alignment horizontal="right"/>
    </xf>
    <xf numFmtId="0" fontId="79" fillId="13" borderId="21" xfId="0" applyFont="1" applyFill="1" applyBorder="1" applyAlignment="1">
      <alignment horizontal="right"/>
    </xf>
    <xf numFmtId="0" fontId="11" fillId="0" borderId="0" xfId="0" applyFont="1" applyAlignment="1">
      <alignment horizontal="left"/>
    </xf>
    <xf numFmtId="196" fontId="11" fillId="7" borderId="0" xfId="0" applyNumberFormat="1" applyFont="1" applyFill="1" applyAlignment="1">
      <alignment horizontal="right"/>
    </xf>
    <xf numFmtId="0" fontId="9" fillId="7" borderId="0" xfId="0" applyFont="1" applyFill="1"/>
    <xf numFmtId="0" fontId="9" fillId="7" borderId="21" xfId="0" applyFont="1" applyFill="1" applyBorder="1"/>
    <xf numFmtId="196" fontId="11" fillId="7" borderId="21" xfId="0" applyNumberFormat="1" applyFont="1" applyFill="1" applyBorder="1" applyAlignment="1">
      <alignment horizontal="right"/>
    </xf>
    <xf numFmtId="196" fontId="2" fillId="0" borderId="0" xfId="0" applyNumberFormat="1" applyFont="1" applyAlignment="1">
      <alignment horizontal="right"/>
    </xf>
    <xf numFmtId="0" fontId="9" fillId="0" borderId="21" xfId="0" applyFont="1" applyBorder="1"/>
    <xf numFmtId="196" fontId="2" fillId="0" borderId="21" xfId="0" applyNumberFormat="1" applyFont="1" applyBorder="1" applyAlignment="1">
      <alignment horizontal="right"/>
    </xf>
    <xf numFmtId="0" fontId="31" fillId="0" borderId="0" xfId="0" applyFont="1" applyAlignment="1">
      <alignment horizontal="left"/>
    </xf>
    <xf numFmtId="0" fontId="31" fillId="7" borderId="0" xfId="0" applyFont="1" applyFill="1" applyAlignment="1">
      <alignment horizontal="left"/>
    </xf>
    <xf numFmtId="0" fontId="25" fillId="0" borderId="0" xfId="0" applyFont="1" applyAlignment="1">
      <alignment horizontal="center"/>
    </xf>
    <xf numFmtId="0" fontId="31" fillId="7" borderId="22" xfId="0" applyFont="1" applyFill="1" applyBorder="1" applyAlignment="1">
      <alignment horizontal="left"/>
    </xf>
    <xf numFmtId="164" fontId="0" fillId="0" borderId="0" xfId="0" applyNumberFormat="1"/>
    <xf numFmtId="0" fontId="0" fillId="0" borderId="17" xfId="0" applyBorder="1"/>
    <xf numFmtId="0" fontId="24" fillId="0" borderId="17" xfId="0" applyFont="1" applyBorder="1" applyAlignment="1">
      <alignment horizontal="right"/>
    </xf>
    <xf numFmtId="168" fontId="0" fillId="0" borderId="17" xfId="0" applyNumberFormat="1" applyBorder="1"/>
    <xf numFmtId="164" fontId="0" fillId="0" borderId="17" xfId="0" applyNumberFormat="1" applyBorder="1"/>
    <xf numFmtId="172" fontId="2" fillId="0" borderId="17" xfId="0" applyNumberFormat="1" applyFont="1" applyBorder="1" applyAlignment="1">
      <alignment horizontal="right" vertical="center"/>
    </xf>
    <xf numFmtId="172" fontId="11" fillId="0" borderId="17" xfId="0" applyNumberFormat="1" applyFont="1" applyBorder="1" applyAlignment="1">
      <alignment horizontal="right" vertical="center"/>
    </xf>
    <xf numFmtId="172" fontId="2" fillId="2" borderId="17" xfId="0" applyNumberFormat="1" applyFont="1" applyFill="1" applyBorder="1" applyAlignment="1">
      <alignment horizontal="right" vertical="center"/>
    </xf>
    <xf numFmtId="172" fontId="11" fillId="2" borderId="17" xfId="0" applyNumberFormat="1" applyFont="1" applyFill="1" applyBorder="1" applyAlignment="1">
      <alignment horizontal="right" vertical="center"/>
    </xf>
    <xf numFmtId="185" fontId="57" fillId="3" borderId="0" xfId="0" applyNumberFormat="1" applyFont="1" applyFill="1" applyAlignment="1">
      <alignment horizontal="right" vertical="center"/>
    </xf>
    <xf numFmtId="168" fontId="2" fillId="3" borderId="0" xfId="0" applyNumberFormat="1" applyFont="1" applyFill="1" applyAlignment="1">
      <alignment vertical="center"/>
    </xf>
    <xf numFmtId="179" fontId="2" fillId="0" borderId="0" xfId="0" applyNumberFormat="1" applyFont="1" applyAlignment="1">
      <alignment horizontal="right" vertical="center"/>
    </xf>
    <xf numFmtId="179" fontId="11" fillId="0" borderId="0" xfId="0" applyNumberFormat="1" applyFont="1" applyAlignment="1">
      <alignment horizontal="right" vertical="center"/>
    </xf>
    <xf numFmtId="179" fontId="2" fillId="0" borderId="4" xfId="0" applyNumberFormat="1" applyFont="1" applyBorder="1" applyAlignment="1">
      <alignment horizontal="right" vertical="center"/>
    </xf>
    <xf numFmtId="179" fontId="11" fillId="0" borderId="4" xfId="0" applyNumberFormat="1" applyFont="1" applyBorder="1" applyAlignment="1">
      <alignment horizontal="right" vertical="center"/>
    </xf>
    <xf numFmtId="179" fontId="11" fillId="2" borderId="4" xfId="0" applyNumberFormat="1" applyFont="1" applyFill="1" applyBorder="1" applyAlignment="1">
      <alignment horizontal="right" vertical="center"/>
    </xf>
    <xf numFmtId="0" fontId="30" fillId="0" borderId="4" xfId="0" applyFont="1" applyBorder="1"/>
    <xf numFmtId="0" fontId="49" fillId="0" borderId="0" xfId="0" applyFont="1" applyAlignment="1">
      <alignment horizontal="left" vertical="center" indent="1"/>
    </xf>
    <xf numFmtId="0" fontId="2" fillId="0" borderId="8" xfId="0" applyFont="1" applyBorder="1" applyAlignment="1">
      <alignment vertical="center"/>
    </xf>
    <xf numFmtId="168" fontId="2" fillId="0" borderId="8" xfId="0" applyNumberFormat="1" applyFont="1" applyBorder="1" applyAlignment="1">
      <alignment horizontal="right" vertical="center"/>
    </xf>
    <xf numFmtId="168" fontId="11" fillId="0" borderId="8" xfId="0" applyNumberFormat="1" applyFont="1" applyBorder="1" applyAlignment="1">
      <alignment horizontal="right" vertical="center"/>
    </xf>
    <xf numFmtId="168" fontId="2" fillId="3" borderId="8" xfId="0" applyNumberFormat="1" applyFont="1" applyFill="1" applyBorder="1" applyAlignment="1">
      <alignment horizontal="right" vertical="center"/>
    </xf>
    <xf numFmtId="168" fontId="11" fillId="3" borderId="8" xfId="0" applyNumberFormat="1" applyFont="1" applyFill="1" applyBorder="1" applyAlignment="1">
      <alignment horizontal="right" vertical="center"/>
    </xf>
    <xf numFmtId="168" fontId="49" fillId="10" borderId="0" xfId="0" applyNumberFormat="1" applyFont="1" applyFill="1" applyAlignment="1">
      <alignment horizontal="right" vertical="center"/>
    </xf>
    <xf numFmtId="168" fontId="2" fillId="10" borderId="8" xfId="0" applyNumberFormat="1" applyFont="1" applyFill="1" applyBorder="1" applyAlignment="1">
      <alignment horizontal="right" vertical="center"/>
    </xf>
    <xf numFmtId="168" fontId="11" fillId="10" borderId="8" xfId="0" applyNumberFormat="1" applyFont="1" applyFill="1" applyBorder="1" applyAlignment="1">
      <alignment horizontal="right" vertical="center"/>
    </xf>
    <xf numFmtId="0" fontId="2" fillId="10" borderId="0" xfId="0" applyFont="1" applyFill="1"/>
    <xf numFmtId="0" fontId="58" fillId="0" borderId="0" xfId="0" applyFont="1" applyAlignment="1">
      <alignment vertical="center"/>
    </xf>
    <xf numFmtId="3" fontId="2" fillId="9" borderId="0" xfId="0" applyNumberFormat="1" applyFont="1" applyFill="1"/>
    <xf numFmtId="3" fontId="11" fillId="0" borderId="0" xfId="0" applyNumberFormat="1" applyFont="1"/>
    <xf numFmtId="171" fontId="2" fillId="0" borderId="0" xfId="0" applyNumberFormat="1" applyFont="1" applyAlignment="1">
      <alignment horizontal="right" vertical="center"/>
    </xf>
    <xf numFmtId="171" fontId="11" fillId="0" borderId="0" xfId="0" applyNumberFormat="1" applyFont="1" applyAlignment="1">
      <alignment horizontal="right" vertical="center"/>
    </xf>
    <xf numFmtId="0" fontId="1" fillId="0" borderId="0" xfId="0" applyFont="1"/>
    <xf numFmtId="168" fontId="25" fillId="0" borderId="0" xfId="0" applyNumberFormat="1" applyFont="1"/>
    <xf numFmtId="0" fontId="11" fillId="0" borderId="1" xfId="0" applyFont="1" applyBorder="1"/>
    <xf numFmtId="168" fontId="57" fillId="10" borderId="0" xfId="0" applyNumberFormat="1" applyFont="1" applyFill="1" applyAlignment="1">
      <alignment horizontal="right" vertical="center"/>
    </xf>
    <xf numFmtId="0" fontId="11" fillId="10" borderId="0" xfId="0" applyFont="1" applyFill="1"/>
    <xf numFmtId="168" fontId="11" fillId="9" borderId="0" xfId="0" applyNumberFormat="1" applyFont="1" applyFill="1" applyAlignment="1">
      <alignment horizontal="right" vertical="center"/>
    </xf>
    <xf numFmtId="0" fontId="83" fillId="0" borderId="0" xfId="0" applyFont="1" applyAlignment="1">
      <alignment horizontal="left"/>
    </xf>
    <xf numFmtId="0" fontId="78" fillId="4" borderId="0" xfId="0" applyFont="1" applyFill="1" applyAlignment="1">
      <alignment horizontal="right"/>
    </xf>
    <xf numFmtId="0" fontId="0" fillId="4" borderId="0" xfId="0" applyFill="1" applyAlignment="1">
      <alignment horizontal="right"/>
    </xf>
    <xf numFmtId="0" fontId="2" fillId="0" borderId="24" xfId="0" applyFont="1" applyBorder="1" applyAlignment="1">
      <alignment horizontal="left"/>
    </xf>
    <xf numFmtId="0" fontId="9" fillId="0" borderId="24" xfId="0" applyFont="1" applyBorder="1" applyAlignment="1">
      <alignment horizontal="right"/>
    </xf>
    <xf numFmtId="0" fontId="0" fillId="4" borderId="0" xfId="0" applyFill="1"/>
    <xf numFmtId="189" fontId="11" fillId="4" borderId="0" xfId="0" applyNumberFormat="1" applyFont="1" applyFill="1" applyAlignment="1">
      <alignment horizontal="right"/>
    </xf>
    <xf numFmtId="186" fontId="9" fillId="0" borderId="0" xfId="0" applyNumberFormat="1" applyFont="1" applyAlignment="1">
      <alignment horizontal="left"/>
    </xf>
    <xf numFmtId="186" fontId="9" fillId="0" borderId="0" xfId="0" applyNumberFormat="1" applyFont="1" applyAlignment="1">
      <alignment horizontal="right"/>
    </xf>
    <xf numFmtId="0" fontId="83" fillId="0" borderId="25" xfId="0" applyFont="1" applyBorder="1"/>
    <xf numFmtId="186" fontId="9" fillId="0" borderId="25" xfId="0" applyNumberFormat="1" applyFont="1" applyBorder="1"/>
    <xf numFmtId="186" fontId="9" fillId="0" borderId="0" xfId="0" applyNumberFormat="1" applyFont="1"/>
    <xf numFmtId="186" fontId="2" fillId="0" borderId="25" xfId="0" applyNumberFormat="1" applyFont="1" applyBorder="1"/>
    <xf numFmtId="0" fontId="2" fillId="0" borderId="25" xfId="0" applyFont="1" applyBorder="1"/>
    <xf numFmtId="186" fontId="2" fillId="0" borderId="0" xfId="0" applyNumberFormat="1" applyFont="1" applyAlignment="1">
      <alignment horizontal="right"/>
    </xf>
    <xf numFmtId="186" fontId="2" fillId="0" borderId="25" xfId="0" applyNumberFormat="1" applyFont="1" applyBorder="1" applyAlignment="1">
      <alignment horizontal="right"/>
    </xf>
    <xf numFmtId="0" fontId="2" fillId="0" borderId="0" xfId="0" applyFont="1" applyAlignment="1">
      <alignment horizontal="left" indent="1"/>
    </xf>
    <xf numFmtId="0" fontId="79" fillId="13" borderId="22" xfId="0" applyFont="1" applyFill="1" applyBorder="1" applyAlignment="1">
      <alignment horizontal="center"/>
    </xf>
    <xf numFmtId="0" fontId="79" fillId="13" borderId="21" xfId="0" applyFont="1" applyFill="1" applyBorder="1" applyAlignment="1">
      <alignment horizontal="center"/>
    </xf>
    <xf numFmtId="49" fontId="2" fillId="0" borderId="24" xfId="0" applyNumberFormat="1" applyFont="1" applyBorder="1"/>
    <xf numFmtId="49" fontId="2" fillId="0" borderId="0" xfId="0" applyNumberFormat="1" applyFont="1"/>
    <xf numFmtId="0" fontId="85" fillId="0" borderId="0" xfId="0" applyFont="1" applyAlignment="1">
      <alignment vertical="top"/>
    </xf>
    <xf numFmtId="0" fontId="86" fillId="0" borderId="0" xfId="0" applyFont="1" applyAlignment="1">
      <alignment vertical="top" wrapText="1"/>
    </xf>
    <xf numFmtId="0" fontId="37" fillId="0" borderId="0" xfId="0" applyFont="1" applyAlignment="1">
      <alignment horizontal="left" vertical="top" wrapText="1"/>
    </xf>
    <xf numFmtId="0" fontId="37" fillId="0" borderId="0" xfId="0" applyFont="1" applyAlignment="1">
      <alignment wrapText="1"/>
    </xf>
    <xf numFmtId="171" fontId="11" fillId="2" borderId="5" xfId="0" applyNumberFormat="1" applyFont="1" applyFill="1" applyBorder="1" applyAlignment="1" applyProtection="1">
      <alignment horizontal="right" vertical="center"/>
      <protection locked="0"/>
    </xf>
    <xf numFmtId="166" fontId="11" fillId="3" borderId="0" xfId="0" applyNumberFormat="1" applyFont="1" applyFill="1" applyAlignment="1">
      <alignment horizontal="right"/>
    </xf>
    <xf numFmtId="168" fontId="2" fillId="5" borderId="5" xfId="0" applyNumberFormat="1" applyFont="1" applyFill="1" applyBorder="1" applyAlignment="1">
      <alignment horizontal="right" vertical="center"/>
    </xf>
    <xf numFmtId="168" fontId="11" fillId="0" borderId="0" xfId="0" applyNumberFormat="1" applyFont="1" applyAlignment="1">
      <alignment horizontal="right"/>
    </xf>
    <xf numFmtId="184" fontId="11" fillId="0" borderId="12" xfId="0" applyNumberFormat="1" applyFont="1" applyBorder="1" applyAlignment="1" applyProtection="1">
      <alignment horizontal="right" vertical="center"/>
      <protection locked="0"/>
    </xf>
    <xf numFmtId="0" fontId="88" fillId="0" borderId="0" xfId="0" applyFont="1" applyAlignment="1">
      <alignment vertical="center"/>
    </xf>
    <xf numFmtId="0" fontId="42" fillId="0" borderId="0" xfId="0" applyFont="1" applyAlignment="1">
      <alignment vertical="top"/>
    </xf>
    <xf numFmtId="168" fontId="2" fillId="5" borderId="4" xfId="0" applyNumberFormat="1" applyFont="1" applyFill="1" applyBorder="1" applyAlignment="1">
      <alignment horizontal="right" vertical="center"/>
    </xf>
    <xf numFmtId="168" fontId="11" fillId="5" borderId="4" xfId="0" applyNumberFormat="1" applyFont="1" applyFill="1" applyBorder="1" applyAlignment="1">
      <alignment horizontal="right" vertical="center"/>
    </xf>
    <xf numFmtId="168" fontId="49" fillId="5" borderId="0" xfId="0" applyNumberFormat="1" applyFont="1" applyFill="1" applyAlignment="1">
      <alignment horizontal="right" vertical="center"/>
    </xf>
    <xf numFmtId="0" fontId="46" fillId="0" borderId="0" xfId="0" applyFont="1"/>
    <xf numFmtId="164" fontId="2" fillId="0" borderId="0" xfId="0" applyNumberFormat="1" applyFont="1"/>
    <xf numFmtId="186" fontId="2" fillId="0" borderId="0" xfId="0" applyNumberFormat="1" applyFont="1" applyAlignment="1">
      <alignment horizontal="left"/>
    </xf>
    <xf numFmtId="0" fontId="87" fillId="0" borderId="0" xfId="0" applyFont="1" applyAlignment="1">
      <alignment horizontal="left" indent="1"/>
    </xf>
    <xf numFmtId="0" fontId="69" fillId="0" borderId="0" xfId="0" applyFont="1"/>
    <xf numFmtId="2" fontId="0" fillId="0" borderId="0" xfId="0" applyNumberFormat="1"/>
    <xf numFmtId="0" fontId="81" fillId="0" borderId="0" xfId="0" applyFont="1" applyAlignment="1">
      <alignment horizontal="left" readingOrder="1"/>
    </xf>
    <xf numFmtId="0" fontId="11" fillId="2" borderId="0" xfId="0" applyFont="1" applyFill="1" applyAlignment="1">
      <alignment vertical="center"/>
    </xf>
    <xf numFmtId="166" fontId="11" fillId="2" borderId="0" xfId="0" applyNumberFormat="1" applyFont="1" applyFill="1" applyAlignment="1">
      <alignment horizontal="right" vertical="center"/>
    </xf>
    <xf numFmtId="168" fontId="11" fillId="3" borderId="15" xfId="0" applyNumberFormat="1" applyFont="1" applyFill="1" applyBorder="1" applyAlignment="1">
      <alignment horizontal="right"/>
    </xf>
    <xf numFmtId="168" fontId="41" fillId="3" borderId="0" xfId="0" applyNumberFormat="1" applyFont="1" applyFill="1" applyAlignment="1">
      <alignment horizontal="right"/>
    </xf>
    <xf numFmtId="168" fontId="11" fillId="5" borderId="15" xfId="0" applyNumberFormat="1" applyFont="1" applyFill="1" applyBorder="1" applyAlignment="1">
      <alignment horizontal="right"/>
    </xf>
    <xf numFmtId="184" fontId="11" fillId="2" borderId="4" xfId="0" applyNumberFormat="1" applyFont="1" applyFill="1" applyBorder="1" applyAlignment="1">
      <alignment horizontal="right" vertical="center"/>
    </xf>
    <xf numFmtId="184" fontId="11" fillId="3" borderId="4" xfId="0" applyNumberFormat="1" applyFont="1" applyFill="1" applyBorder="1" applyAlignment="1">
      <alignment horizontal="right" vertical="center"/>
    </xf>
    <xf numFmtId="168" fontId="11" fillId="2" borderId="0" xfId="0" applyNumberFormat="1" applyFont="1" applyFill="1"/>
    <xf numFmtId="185" fontId="11" fillId="2" borderId="2" xfId="0" applyNumberFormat="1" applyFont="1" applyFill="1" applyBorder="1"/>
    <xf numFmtId="169" fontId="11" fillId="2" borderId="0" xfId="0" applyNumberFormat="1" applyFont="1" applyFill="1" applyAlignment="1">
      <alignment horizontal="right"/>
    </xf>
    <xf numFmtId="166" fontId="11" fillId="2" borderId="13" xfId="0" applyNumberFormat="1" applyFont="1" applyFill="1" applyBorder="1" applyAlignment="1">
      <alignment horizontal="right"/>
    </xf>
    <xf numFmtId="170" fontId="11" fillId="2" borderId="0" xfId="0" applyNumberFormat="1" applyFont="1" applyFill="1" applyAlignment="1">
      <alignment horizontal="right"/>
    </xf>
    <xf numFmtId="186" fontId="11" fillId="2" borderId="13" xfId="0" applyNumberFormat="1" applyFont="1" applyFill="1" applyBorder="1" applyAlignment="1">
      <alignment horizontal="right"/>
    </xf>
    <xf numFmtId="0" fontId="49" fillId="0" borderId="26" xfId="0" applyFont="1" applyBorder="1" applyAlignment="1">
      <alignment horizontal="left" vertical="center" indent="1"/>
    </xf>
    <xf numFmtId="0" fontId="49" fillId="0" borderId="27" xfId="0" applyFont="1" applyBorder="1" applyAlignment="1">
      <alignment horizontal="left" vertical="center" indent="1"/>
    </xf>
    <xf numFmtId="0" fontId="49" fillId="0" borderId="28" xfId="0" applyFont="1" applyBorder="1" applyAlignment="1">
      <alignment horizontal="left" vertical="center" indent="1"/>
    </xf>
    <xf numFmtId="0" fontId="49" fillId="0" borderId="29" xfId="0" applyFont="1" applyBorder="1" applyAlignment="1">
      <alignment vertical="center"/>
    </xf>
    <xf numFmtId="0" fontId="49" fillId="0" borderId="29" xfId="0" applyFont="1" applyBorder="1"/>
    <xf numFmtId="171" fontId="49" fillId="9" borderId="0" xfId="0" applyNumberFormat="1" applyFont="1" applyFill="1" applyAlignment="1">
      <alignment horizontal="right" vertical="center"/>
    </xf>
    <xf numFmtId="171" fontId="57" fillId="9" borderId="0" xfId="0" applyNumberFormat="1" applyFont="1" applyFill="1" applyAlignment="1">
      <alignment horizontal="right" vertical="center"/>
    </xf>
    <xf numFmtId="171" fontId="49" fillId="9" borderId="29" xfId="0" applyNumberFormat="1" applyFont="1" applyFill="1" applyBorder="1" applyAlignment="1">
      <alignment horizontal="right" vertical="center"/>
    </xf>
    <xf numFmtId="171" fontId="2" fillId="9" borderId="0" xfId="0" applyNumberFormat="1" applyFont="1" applyFill="1" applyAlignment="1">
      <alignment horizontal="right" vertical="center"/>
    </xf>
    <xf numFmtId="168" fontId="2" fillId="0" borderId="12" xfId="0" applyNumberFormat="1" applyFont="1" applyBorder="1" applyAlignment="1">
      <alignment horizontal="right" vertical="center"/>
    </xf>
    <xf numFmtId="168" fontId="11" fillId="0" borderId="12" xfId="0" applyNumberFormat="1" applyFont="1" applyBorder="1"/>
    <xf numFmtId="0" fontId="90" fillId="0" borderId="0" xfId="0" applyFont="1" applyAlignment="1">
      <alignment horizontal="right" vertical="center"/>
    </xf>
    <xf numFmtId="173" fontId="2" fillId="0" borderId="0" xfId="0" applyNumberFormat="1" applyFont="1" applyAlignment="1">
      <alignment horizontal="right" vertical="center"/>
    </xf>
    <xf numFmtId="173" fontId="11" fillId="0" borderId="0" xfId="0" applyNumberFormat="1" applyFont="1" applyAlignment="1">
      <alignment horizontal="right" vertical="center"/>
    </xf>
    <xf numFmtId="173" fontId="2" fillId="10" borderId="0" xfId="0" applyNumberFormat="1" applyFont="1" applyFill="1" applyAlignment="1">
      <alignment horizontal="right" vertical="center"/>
    </xf>
    <xf numFmtId="171" fontId="2" fillId="0" borderId="0" xfId="0" applyNumberFormat="1" applyFont="1" applyAlignment="1">
      <alignment horizontal="left" vertical="center" indent="1"/>
    </xf>
    <xf numFmtId="0" fontId="49" fillId="0" borderId="0" xfId="0" applyFont="1" applyAlignment="1">
      <alignment horizontal="left" vertical="center"/>
    </xf>
    <xf numFmtId="168" fontId="11" fillId="0" borderId="12" xfId="0" applyNumberFormat="1" applyFont="1" applyBorder="1" applyAlignment="1">
      <alignment horizontal="right" vertical="center"/>
    </xf>
    <xf numFmtId="168" fontId="2" fillId="2" borderId="12" xfId="0" applyNumberFormat="1" applyFont="1" applyFill="1" applyBorder="1" applyAlignment="1">
      <alignment horizontal="right" vertical="center"/>
    </xf>
    <xf numFmtId="168" fontId="11" fillId="2" borderId="12" xfId="0" applyNumberFormat="1" applyFont="1" applyFill="1" applyBorder="1" applyAlignment="1">
      <alignment horizontal="right" vertical="center"/>
    </xf>
    <xf numFmtId="0" fontId="2" fillId="0" borderId="12" xfId="0" applyFont="1" applyBorder="1" applyAlignment="1">
      <alignment horizontal="left" vertical="center"/>
    </xf>
    <xf numFmtId="0" fontId="2" fillId="11" borderId="31" xfId="0" applyFont="1" applyFill="1" applyBorder="1" applyAlignment="1">
      <alignment vertical="center"/>
    </xf>
    <xf numFmtId="168" fontId="2" fillId="14" borderId="31" xfId="0" applyNumberFormat="1" applyFont="1" applyFill="1" applyBorder="1" applyAlignment="1">
      <alignment horizontal="right" vertical="center"/>
    </xf>
    <xf numFmtId="168" fontId="11" fillId="2" borderId="17" xfId="0" applyNumberFormat="1" applyFont="1" applyFill="1" applyBorder="1" applyAlignment="1">
      <alignment horizontal="right" vertical="center"/>
    </xf>
    <xf numFmtId="0" fontId="83" fillId="0" borderId="32" xfId="0" applyFont="1" applyBorder="1"/>
    <xf numFmtId="0" fontId="83" fillId="0" borderId="33" xfId="0" applyFont="1" applyBorder="1"/>
    <xf numFmtId="0" fontId="14" fillId="0" borderId="34" xfId="0" applyFont="1" applyBorder="1" applyAlignment="1">
      <alignment horizontal="left"/>
    </xf>
    <xf numFmtId="0" fontId="11" fillId="7" borderId="22" xfId="0" applyFont="1" applyFill="1" applyBorder="1" applyAlignment="1">
      <alignment horizontal="center"/>
    </xf>
    <xf numFmtId="0" fontId="11" fillId="7" borderId="21" xfId="0" applyFont="1" applyFill="1" applyBorder="1" applyAlignment="1">
      <alignment horizontal="center"/>
    </xf>
    <xf numFmtId="0" fontId="2" fillId="7" borderId="22" xfId="0" applyFont="1" applyFill="1" applyBorder="1" applyAlignment="1">
      <alignment horizontal="center"/>
    </xf>
    <xf numFmtId="0" fontId="2" fillId="7" borderId="21" xfId="0" applyFont="1" applyFill="1" applyBorder="1" applyAlignment="1">
      <alignment horizontal="center"/>
    </xf>
    <xf numFmtId="0" fontId="2" fillId="11" borderId="0" xfId="0" applyFont="1" applyFill="1" applyAlignment="1">
      <alignment vertical="center"/>
    </xf>
    <xf numFmtId="164" fontId="2" fillId="11" borderId="0" xfId="0" applyNumberFormat="1" applyFont="1" applyFill="1" applyAlignment="1">
      <alignment horizontal="right" vertical="center"/>
    </xf>
    <xf numFmtId="164" fontId="11" fillId="11" borderId="0" xfId="0" applyNumberFormat="1" applyFont="1" applyFill="1" applyAlignment="1">
      <alignment horizontal="right" vertical="center"/>
    </xf>
    <xf numFmtId="0" fontId="78" fillId="13" borderId="22" xfId="0" applyFont="1" applyFill="1" applyBorder="1" applyAlignment="1">
      <alignment horizontal="left"/>
    </xf>
    <xf numFmtId="0" fontId="26" fillId="0" borderId="13" xfId="0" applyFont="1" applyBorder="1"/>
    <xf numFmtId="185" fontId="11" fillId="3" borderId="13" xfId="0" applyNumberFormat="1" applyFont="1" applyFill="1" applyBorder="1"/>
    <xf numFmtId="0" fontId="8" fillId="0" borderId="0" xfId="0" applyFont="1" applyAlignment="1">
      <alignment horizontal="right" vertical="center"/>
    </xf>
    <xf numFmtId="185" fontId="11" fillId="0" borderId="13" xfId="0" applyNumberFormat="1" applyFont="1" applyBorder="1" applyAlignment="1">
      <alignment horizontal="right"/>
    </xf>
    <xf numFmtId="3" fontId="2" fillId="9" borderId="0" xfId="0" applyNumberFormat="1" applyFont="1" applyFill="1" applyAlignment="1">
      <alignment horizontal="right" vertical="center"/>
    </xf>
    <xf numFmtId="3" fontId="11" fillId="3" borderId="0" xfId="0" applyNumberFormat="1" applyFont="1" applyFill="1" applyProtection="1">
      <protection locked="0"/>
    </xf>
    <xf numFmtId="186" fontId="9" fillId="0" borderId="0" xfId="0" applyNumberFormat="1" applyFont="1" applyAlignment="1">
      <alignment horizontal="center" vertical="center"/>
    </xf>
    <xf numFmtId="168" fontId="78" fillId="0" borderId="0" xfId="0" applyNumberFormat="1" applyFont="1" applyAlignment="1">
      <alignment horizontal="right"/>
    </xf>
    <xf numFmtId="165" fontId="9" fillId="0" borderId="0" xfId="0" applyNumberFormat="1" applyFont="1"/>
    <xf numFmtId="165" fontId="11" fillId="7" borderId="21" xfId="0" applyNumberFormat="1" applyFont="1" applyFill="1" applyBorder="1" applyAlignment="1">
      <alignment horizontal="right"/>
    </xf>
    <xf numFmtId="0" fontId="11" fillId="7" borderId="0" xfId="0" applyFont="1" applyFill="1" applyAlignment="1">
      <alignment horizontal="left"/>
    </xf>
    <xf numFmtId="196" fontId="2" fillId="7" borderId="0" xfId="0" applyNumberFormat="1" applyFont="1" applyFill="1" applyAlignment="1">
      <alignment horizontal="left"/>
    </xf>
    <xf numFmtId="196" fontId="2" fillId="7" borderId="21" xfId="0" applyNumberFormat="1" applyFont="1" applyFill="1" applyBorder="1" applyAlignment="1">
      <alignment horizontal="left"/>
    </xf>
    <xf numFmtId="168" fontId="9" fillId="0" borderId="0" xfId="0" applyNumberFormat="1" applyFont="1" applyAlignment="1">
      <alignment horizontal="right"/>
    </xf>
    <xf numFmtId="164" fontId="9" fillId="0" borderId="0" xfId="0" applyNumberFormat="1" applyFont="1"/>
    <xf numFmtId="0" fontId="2" fillId="0" borderId="35" xfId="0" applyFont="1" applyBorder="1" applyAlignment="1">
      <alignment vertical="center"/>
    </xf>
    <xf numFmtId="0" fontId="11" fillId="9" borderId="35" xfId="0" applyFont="1" applyFill="1" applyBorder="1" applyAlignment="1">
      <alignment vertical="center"/>
    </xf>
    <xf numFmtId="0" fontId="11" fillId="0" borderId="35" xfId="0" applyFont="1" applyBorder="1" applyAlignment="1">
      <alignment vertical="center"/>
    </xf>
    <xf numFmtId="0" fontId="11" fillId="7" borderId="35" xfId="0" applyFont="1" applyFill="1" applyBorder="1" applyAlignment="1">
      <alignment vertical="center"/>
    </xf>
    <xf numFmtId="166" fontId="11" fillId="9" borderId="21" xfId="0" applyNumberFormat="1" applyFont="1" applyFill="1" applyBorder="1" applyAlignment="1">
      <alignment horizontal="right" vertical="center"/>
    </xf>
    <xf numFmtId="166" fontId="11" fillId="0" borderId="21" xfId="0" applyNumberFormat="1" applyFont="1" applyBorder="1" applyAlignment="1">
      <alignment horizontal="right" vertical="center"/>
    </xf>
    <xf numFmtId="166" fontId="11" fillId="7" borderId="21" xfId="0" applyNumberFormat="1" applyFont="1" applyFill="1" applyBorder="1" applyAlignment="1">
      <alignment horizontal="right" vertical="center"/>
    </xf>
    <xf numFmtId="0" fontId="8" fillId="0" borderId="0" xfId="0" applyFont="1" applyAlignment="1">
      <alignment horizontal="center" vertical="top"/>
    </xf>
    <xf numFmtId="0" fontId="38" fillId="0" borderId="0" xfId="0" applyFont="1" applyAlignment="1">
      <alignment horizontal="right"/>
    </xf>
    <xf numFmtId="168" fontId="11" fillId="0" borderId="4" xfId="0" applyNumberFormat="1" applyFont="1" applyBorder="1"/>
    <xf numFmtId="168" fontId="2" fillId="0" borderId="0" xfId="0" applyNumberFormat="1" applyFont="1" applyAlignment="1">
      <alignment horizontal="right"/>
    </xf>
    <xf numFmtId="185" fontId="2" fillId="0" borderId="2" xfId="0" applyNumberFormat="1" applyFont="1" applyBorder="1" applyAlignment="1">
      <alignment horizontal="right"/>
    </xf>
    <xf numFmtId="171" fontId="49" fillId="0" borderId="0" xfId="0" applyNumberFormat="1" applyFont="1" applyAlignment="1">
      <alignment horizontal="right" vertical="center"/>
    </xf>
    <xf numFmtId="171" fontId="49" fillId="0" borderId="29" xfId="0" applyNumberFormat="1" applyFont="1" applyBorder="1" applyAlignment="1">
      <alignment horizontal="right" vertical="center"/>
    </xf>
    <xf numFmtId="171" fontId="57" fillId="0" borderId="0" xfId="0" applyNumberFormat="1" applyFont="1" applyAlignment="1">
      <alignment horizontal="right" vertical="center"/>
    </xf>
    <xf numFmtId="171" fontId="57" fillId="0" borderId="29" xfId="0" applyNumberFormat="1" applyFont="1" applyBorder="1" applyAlignment="1">
      <alignment horizontal="right" vertical="center"/>
    </xf>
    <xf numFmtId="171" fontId="2" fillId="0" borderId="17" xfId="0" applyNumberFormat="1" applyFont="1" applyBorder="1" applyAlignment="1">
      <alignment horizontal="right" vertical="center"/>
    </xf>
    <xf numFmtId="171" fontId="11" fillId="0" borderId="17" xfId="0" applyNumberFormat="1" applyFont="1" applyBorder="1" applyAlignment="1">
      <alignment horizontal="right" vertical="center"/>
    </xf>
    <xf numFmtId="197" fontId="2" fillId="0" borderId="0" xfId="0" applyNumberFormat="1" applyFont="1" applyAlignment="1">
      <alignment horizontal="right" vertical="center"/>
    </xf>
    <xf numFmtId="0" fontId="11" fillId="2" borderId="4" xfId="0" applyFont="1" applyFill="1" applyBorder="1" applyAlignment="1">
      <alignment vertical="center"/>
    </xf>
    <xf numFmtId="178" fontId="11" fillId="2" borderId="0" xfId="0" applyNumberFormat="1" applyFont="1" applyFill="1" applyAlignment="1">
      <alignment horizontal="right"/>
    </xf>
    <xf numFmtId="0" fontId="7" fillId="0" borderId="0" xfId="0" applyFont="1" applyProtection="1">
      <protection locked="0"/>
    </xf>
    <xf numFmtId="0" fontId="8" fillId="0" borderId="0" xfId="0" applyFont="1" applyAlignment="1">
      <alignment vertical="center"/>
    </xf>
    <xf numFmtId="168" fontId="11" fillId="3" borderId="0" xfId="0" applyNumberFormat="1" applyFont="1" applyFill="1" applyAlignment="1">
      <alignment vertical="center"/>
    </xf>
    <xf numFmtId="173" fontId="49" fillId="0" borderId="0" xfId="0" applyNumberFormat="1" applyFont="1" applyAlignment="1">
      <alignment horizontal="right" vertical="center"/>
    </xf>
    <xf numFmtId="173" fontId="57" fillId="0" borderId="0" xfId="0" applyNumberFormat="1" applyFont="1" applyAlignment="1">
      <alignment horizontal="right" vertical="center"/>
    </xf>
    <xf numFmtId="0" fontId="26" fillId="0" borderId="0" xfId="0" applyFont="1" applyAlignment="1">
      <alignment horizontal="center"/>
    </xf>
    <xf numFmtId="0" fontId="38" fillId="0" borderId="0" xfId="0" applyFont="1" applyAlignment="1">
      <alignment horizontal="center"/>
    </xf>
    <xf numFmtId="0" fontId="28" fillId="0" borderId="0" xfId="0" applyFont="1" applyAlignment="1">
      <alignment horizontal="center"/>
    </xf>
    <xf numFmtId="0" fontId="30" fillId="0" borderId="1" xfId="0" applyFont="1" applyBorder="1" applyAlignment="1">
      <alignment horizontal="center"/>
    </xf>
    <xf numFmtId="0" fontId="2" fillId="0" borderId="4" xfId="0" applyFont="1" applyBorder="1" applyAlignment="1">
      <alignment horizontal="center" vertical="center"/>
    </xf>
    <xf numFmtId="0" fontId="2" fillId="2" borderId="4" xfId="0" applyFont="1" applyFill="1" applyBorder="1" applyAlignment="1">
      <alignment horizontal="center" vertical="center"/>
    </xf>
    <xf numFmtId="0" fontId="2" fillId="11" borderId="0" xfId="0" applyFont="1" applyFill="1" applyAlignment="1">
      <alignment horizontal="center" vertical="center"/>
    </xf>
    <xf numFmtId="168" fontId="2" fillId="0" borderId="0" xfId="0" applyNumberFormat="1" applyFont="1" applyAlignment="1">
      <alignment horizontal="center" vertical="center"/>
    </xf>
    <xf numFmtId="166" fontId="2" fillId="0" borderId="0" xfId="0" applyNumberFormat="1" applyFont="1" applyAlignment="1">
      <alignment horizontal="center"/>
    </xf>
    <xf numFmtId="0" fontId="2" fillId="0" borderId="0" xfId="0" applyFont="1" applyAlignment="1">
      <alignment horizontal="center"/>
    </xf>
    <xf numFmtId="0" fontId="24" fillId="0" borderId="0" xfId="0" applyFont="1" applyAlignment="1">
      <alignment horizontal="center"/>
    </xf>
    <xf numFmtId="0" fontId="0" fillId="0" borderId="0" xfId="0" applyAlignment="1">
      <alignment horizontal="center"/>
    </xf>
    <xf numFmtId="0" fontId="2" fillId="0" borderId="3" xfId="0" applyFont="1" applyBorder="1" applyAlignment="1">
      <alignment horizontal="center" vertical="center"/>
    </xf>
    <xf numFmtId="0" fontId="7" fillId="0" borderId="0" xfId="0" applyFont="1" applyAlignment="1">
      <alignment horizontal="center" vertical="top"/>
    </xf>
    <xf numFmtId="1" fontId="2" fillId="0" borderId="0" xfId="0" applyNumberFormat="1" applyFont="1" applyAlignment="1">
      <alignment horizontal="center" vertical="center"/>
    </xf>
    <xf numFmtId="2" fontId="40" fillId="0" borderId="0" xfId="0" applyNumberFormat="1" applyFont="1" applyAlignment="1">
      <alignment horizontal="center"/>
    </xf>
    <xf numFmtId="1" fontId="2" fillId="0" borderId="15" xfId="0" applyNumberFormat="1" applyFont="1" applyBorder="1" applyAlignment="1">
      <alignment horizontal="center"/>
    </xf>
    <xf numFmtId="1" fontId="40" fillId="0" borderId="0" xfId="0" applyNumberFormat="1" applyFont="1" applyAlignment="1">
      <alignment horizontal="center"/>
    </xf>
    <xf numFmtId="1" fontId="2" fillId="0" borderId="0" xfId="0" applyNumberFormat="1" applyFont="1" applyAlignment="1">
      <alignment horizontal="center"/>
    </xf>
    <xf numFmtId="1" fontId="2" fillId="5" borderId="15" xfId="0" applyNumberFormat="1" applyFont="1" applyFill="1" applyBorder="1" applyAlignment="1">
      <alignment horizontal="center"/>
    </xf>
    <xf numFmtId="1" fontId="40" fillId="0" borderId="0" xfId="0" applyNumberFormat="1" applyFont="1"/>
    <xf numFmtId="1" fontId="47" fillId="0" borderId="0" xfId="0" applyNumberFormat="1" applyFont="1"/>
    <xf numFmtId="1" fontId="40" fillId="0" borderId="0" xfId="0" applyNumberFormat="1" applyFont="1" applyAlignment="1">
      <alignment wrapText="1"/>
    </xf>
    <xf numFmtId="0" fontId="2" fillId="0" borderId="31" xfId="0" applyFont="1" applyBorder="1" applyAlignment="1">
      <alignment wrapText="1"/>
    </xf>
    <xf numFmtId="1" fontId="38" fillId="0" borderId="0" xfId="0" applyNumberFormat="1" applyFont="1" applyAlignment="1">
      <alignment horizontal="center" vertical="center"/>
    </xf>
    <xf numFmtId="167" fontId="38" fillId="2" borderId="4" xfId="0" applyNumberFormat="1" applyFont="1" applyFill="1" applyBorder="1" applyAlignment="1">
      <alignment horizontal="center" vertical="center"/>
    </xf>
    <xf numFmtId="1" fontId="38" fillId="0" borderId="0" xfId="0" applyNumberFormat="1" applyFont="1" applyAlignment="1">
      <alignment horizontal="center"/>
    </xf>
    <xf numFmtId="0" fontId="2" fillId="0" borderId="1" xfId="0" applyFont="1" applyBorder="1" applyAlignment="1">
      <alignment horizontal="right"/>
    </xf>
    <xf numFmtId="0" fontId="2" fillId="0" borderId="3" xfId="0" applyFont="1" applyBorder="1" applyAlignment="1">
      <alignment horizontal="right"/>
    </xf>
    <xf numFmtId="0" fontId="38" fillId="0" borderId="0" xfId="0" applyFont="1" applyAlignment="1">
      <alignment horizontal="center" vertical="center"/>
    </xf>
    <xf numFmtId="0" fontId="38" fillId="0" borderId="6" xfId="0" applyFont="1" applyBorder="1" applyAlignment="1">
      <alignment horizontal="center" vertical="center"/>
    </xf>
    <xf numFmtId="168" fontId="38" fillId="0" borderId="4" xfId="0" applyNumberFormat="1" applyFont="1" applyBorder="1" applyAlignment="1">
      <alignment horizontal="center" vertical="center"/>
    </xf>
    <xf numFmtId="187" fontId="2" fillId="0" borderId="0" xfId="0" applyNumberFormat="1" applyFont="1" applyAlignment="1">
      <alignment horizontal="left" vertical="center"/>
    </xf>
    <xf numFmtId="0" fontId="2" fillId="0" borderId="1" xfId="0" applyFont="1" applyBorder="1" applyAlignment="1">
      <alignment horizontal="right" vertical="center"/>
    </xf>
    <xf numFmtId="3" fontId="2" fillId="0" borderId="0" xfId="0" applyNumberFormat="1" applyFont="1" applyAlignment="1">
      <alignment horizontal="right"/>
    </xf>
    <xf numFmtId="0" fontId="2" fillId="0" borderId="13" xfId="0" applyFont="1" applyBorder="1" applyAlignment="1">
      <alignment horizontal="left" vertical="center"/>
    </xf>
    <xf numFmtId="168" fontId="2" fillId="14" borderId="5" xfId="0" applyNumberFormat="1" applyFont="1" applyFill="1" applyBorder="1" applyAlignment="1">
      <alignment horizontal="right" vertical="center"/>
    </xf>
    <xf numFmtId="2" fontId="2" fillId="0" borderId="0" xfId="0" applyNumberFormat="1" applyFont="1" applyAlignment="1" applyProtection="1">
      <alignment horizontal="right"/>
      <protection locked="0"/>
    </xf>
    <xf numFmtId="2" fontId="11" fillId="0" borderId="0" xfId="0" applyNumberFormat="1" applyFont="1" applyAlignment="1" applyProtection="1">
      <alignment horizontal="right"/>
      <protection locked="0"/>
    </xf>
    <xf numFmtId="168" fontId="2" fillId="9" borderId="17" xfId="0" applyNumberFormat="1" applyFont="1" applyFill="1" applyBorder="1" applyAlignment="1">
      <alignment horizontal="right" vertical="center"/>
    </xf>
    <xf numFmtId="168" fontId="49" fillId="3" borderId="0" xfId="0" applyNumberFormat="1" applyFont="1" applyFill="1" applyAlignment="1">
      <alignment horizontal="right" vertical="center"/>
    </xf>
    <xf numFmtId="168" fontId="57" fillId="3" borderId="0" xfId="0" applyNumberFormat="1" applyFont="1" applyFill="1" applyAlignment="1">
      <alignment horizontal="right" vertical="center"/>
    </xf>
    <xf numFmtId="168" fontId="11" fillId="3" borderId="12" xfId="0" applyNumberFormat="1" applyFont="1" applyFill="1" applyBorder="1" applyAlignment="1">
      <alignment horizontal="right" vertical="center"/>
    </xf>
    <xf numFmtId="0" fontId="2" fillId="2" borderId="5" xfId="0" applyFont="1" applyFill="1" applyBorder="1" applyAlignment="1">
      <alignment horizontal="left" vertical="center"/>
    </xf>
    <xf numFmtId="0" fontId="2" fillId="2" borderId="5" xfId="0" applyFont="1" applyFill="1" applyBorder="1" applyAlignment="1">
      <alignment horizontal="right" vertical="center"/>
    </xf>
    <xf numFmtId="0" fontId="11" fillId="0" borderId="15" xfId="0" applyFont="1" applyBorder="1"/>
    <xf numFmtId="0" fontId="0" fillId="0" borderId="0" xfId="0" applyAlignment="1">
      <alignment horizontal="center" vertical="top"/>
    </xf>
    <xf numFmtId="0" fontId="38" fillId="0" borderId="0" xfId="0" applyFont="1" applyAlignment="1">
      <alignment vertical="top"/>
    </xf>
    <xf numFmtId="0" fontId="2" fillId="3" borderId="31" xfId="0" applyFont="1" applyFill="1" applyBorder="1" applyAlignment="1">
      <alignment vertical="center" wrapText="1"/>
    </xf>
    <xf numFmtId="167" fontId="2" fillId="3" borderId="4" xfId="0" applyNumberFormat="1" applyFont="1" applyFill="1" applyBorder="1" applyAlignment="1">
      <alignment horizontal="right" vertical="center"/>
    </xf>
    <xf numFmtId="167" fontId="11" fillId="0" borderId="20" xfId="0" applyNumberFormat="1" applyFont="1" applyBorder="1" applyAlignment="1">
      <alignment horizontal="right" vertical="center"/>
    </xf>
    <xf numFmtId="165" fontId="2" fillId="0" borderId="21" xfId="0" applyNumberFormat="1" applyFont="1" applyBorder="1" applyAlignment="1">
      <alignment horizontal="right"/>
    </xf>
    <xf numFmtId="3" fontId="9" fillId="0" borderId="0" xfId="0" applyNumberFormat="1" applyFont="1" applyAlignment="1">
      <alignment horizontal="right"/>
    </xf>
    <xf numFmtId="0" fontId="78" fillId="0" borderId="0" xfId="0" applyFont="1" applyAlignment="1">
      <alignment horizontal="right" vertical="top"/>
    </xf>
    <xf numFmtId="168" fontId="2" fillId="0" borderId="36" xfId="0" applyNumberFormat="1" applyFont="1" applyBorder="1" applyAlignment="1">
      <alignment horizontal="right" vertical="center"/>
    </xf>
    <xf numFmtId="0" fontId="83" fillId="0" borderId="36" xfId="0" applyFont="1" applyBorder="1" applyAlignment="1">
      <alignment horizontal="left"/>
    </xf>
    <xf numFmtId="0" fontId="2" fillId="3" borderId="37" xfId="0" applyFont="1" applyFill="1" applyBorder="1" applyAlignment="1">
      <alignment horizontal="left" vertical="center" indent="1"/>
    </xf>
    <xf numFmtId="0" fontId="2" fillId="0" borderId="36" xfId="0" applyFont="1" applyBorder="1"/>
    <xf numFmtId="49" fontId="2" fillId="0" borderId="36" xfId="0" applyNumberFormat="1" applyFont="1" applyBorder="1"/>
    <xf numFmtId="0" fontId="79" fillId="7" borderId="21" xfId="0" applyFont="1" applyFill="1" applyBorder="1" applyAlignment="1">
      <alignment horizontal="center" vertical="top"/>
    </xf>
    <xf numFmtId="0" fontId="9" fillId="0" borderId="0" xfId="0" applyFont="1" applyAlignment="1">
      <alignment vertical="top"/>
    </xf>
    <xf numFmtId="168" fontId="11" fillId="11" borderId="31" xfId="0" applyNumberFormat="1" applyFont="1" applyFill="1" applyBorder="1" applyAlignment="1">
      <alignment horizontal="right" vertical="center"/>
    </xf>
    <xf numFmtId="168" fontId="2" fillId="3" borderId="31" xfId="0" applyNumberFormat="1" applyFont="1" applyFill="1" applyBorder="1" applyAlignment="1">
      <alignment horizontal="right" vertical="center"/>
    </xf>
    <xf numFmtId="168" fontId="11" fillId="3" borderId="31" xfId="0" applyNumberFormat="1" applyFont="1" applyFill="1" applyBorder="1" applyAlignment="1">
      <alignment horizontal="right" vertical="center"/>
    </xf>
    <xf numFmtId="0" fontId="96" fillId="0" borderId="0" xfId="0" applyFont="1"/>
    <xf numFmtId="168" fontId="49" fillId="9" borderId="0" xfId="0" applyNumberFormat="1" applyFont="1" applyFill="1" applyAlignment="1">
      <alignment horizontal="right" vertical="center"/>
    </xf>
    <xf numFmtId="168" fontId="57" fillId="9" borderId="0" xfId="0" applyNumberFormat="1" applyFont="1" applyFill="1" applyAlignment="1">
      <alignment horizontal="right" vertical="center"/>
    </xf>
    <xf numFmtId="168" fontId="49" fillId="9" borderId="14" xfId="0" applyNumberFormat="1" applyFont="1" applyFill="1" applyBorder="1" applyAlignment="1">
      <alignment horizontal="right" vertical="center"/>
    </xf>
    <xf numFmtId="168" fontId="57" fillId="9" borderId="14" xfId="0" applyNumberFormat="1" applyFont="1" applyFill="1" applyBorder="1" applyAlignment="1">
      <alignment horizontal="right" vertical="center"/>
    </xf>
    <xf numFmtId="168" fontId="49" fillId="9" borderId="4" xfId="0" applyNumberFormat="1" applyFont="1" applyFill="1" applyBorder="1" applyAlignment="1">
      <alignment horizontal="right" vertical="center"/>
    </xf>
    <xf numFmtId="168" fontId="57" fillId="9" borderId="4" xfId="0" applyNumberFormat="1" applyFont="1" applyFill="1" applyBorder="1" applyAlignment="1">
      <alignment horizontal="right" vertical="center"/>
    </xf>
    <xf numFmtId="168" fontId="49" fillId="9" borderId="17" xfId="0" applyNumberFormat="1" applyFont="1" applyFill="1" applyBorder="1" applyAlignment="1">
      <alignment horizontal="right" vertical="center"/>
    </xf>
    <xf numFmtId="168" fontId="57" fillId="9" borderId="17" xfId="0" applyNumberFormat="1" applyFont="1" applyFill="1" applyBorder="1" applyAlignment="1">
      <alignment horizontal="right" vertical="center"/>
    </xf>
    <xf numFmtId="176" fontId="55" fillId="0" borderId="0" xfId="0" applyNumberFormat="1" applyFont="1"/>
    <xf numFmtId="0" fontId="97" fillId="0" borderId="0" xfId="0" applyFont="1"/>
    <xf numFmtId="0" fontId="97" fillId="0" borderId="0" xfId="0" applyFont="1" applyAlignment="1">
      <alignment horizontal="right"/>
    </xf>
    <xf numFmtId="0" fontId="98" fillId="0" borderId="0" xfId="0" applyFont="1"/>
    <xf numFmtId="0" fontId="60" fillId="0" borderId="13" xfId="0" applyFont="1" applyBorder="1" applyAlignment="1">
      <alignment horizontal="left"/>
    </xf>
    <xf numFmtId="0" fontId="45" fillId="0" borderId="13" xfId="0" applyFont="1" applyBorder="1" applyAlignment="1">
      <alignment horizontal="left"/>
    </xf>
    <xf numFmtId="0" fontId="45" fillId="0" borderId="0" xfId="0" applyFont="1" applyAlignment="1">
      <alignment horizontal="left"/>
    </xf>
    <xf numFmtId="0" fontId="45" fillId="0" borderId="13" xfId="0" applyFont="1" applyBorder="1" applyAlignment="1">
      <alignment horizontal="right"/>
    </xf>
    <xf numFmtId="0" fontId="99" fillId="0" borderId="13" xfId="0" applyFont="1" applyBorder="1" applyAlignment="1">
      <alignment horizontal="right"/>
    </xf>
    <xf numFmtId="0" fontId="0" fillId="0" borderId="38" xfId="0" applyBorder="1"/>
    <xf numFmtId="0" fontId="0" fillId="0" borderId="38" xfId="0" applyBorder="1" applyAlignment="1">
      <alignment horizontal="right"/>
    </xf>
    <xf numFmtId="49" fontId="3" fillId="0" borderId="38" xfId="0" applyNumberFormat="1" applyFont="1" applyBorder="1" applyAlignment="1">
      <alignment horizontal="right"/>
    </xf>
    <xf numFmtId="167" fontId="3" fillId="0" borderId="38" xfId="0" applyNumberFormat="1" applyFont="1" applyBorder="1" applyAlignment="1">
      <alignment horizontal="right"/>
    </xf>
    <xf numFmtId="49" fontId="3" fillId="15" borderId="22" xfId="0" applyNumberFormat="1" applyFont="1" applyFill="1" applyBorder="1" applyAlignment="1">
      <alignment horizontal="right"/>
    </xf>
    <xf numFmtId="167" fontId="3" fillId="15" borderId="22" xfId="0" applyNumberFormat="1" applyFont="1" applyFill="1" applyBorder="1" applyAlignment="1">
      <alignment horizontal="right" vertical="center"/>
    </xf>
    <xf numFmtId="0" fontId="0" fillId="15" borderId="22" xfId="0" applyFill="1" applyBorder="1" applyAlignment="1">
      <alignment horizontal="right"/>
    </xf>
    <xf numFmtId="0" fontId="0" fillId="15" borderId="21" xfId="0" applyFill="1" applyBorder="1"/>
    <xf numFmtId="49" fontId="3" fillId="15" borderId="21" xfId="0" applyNumberFormat="1" applyFont="1" applyFill="1" applyBorder="1" applyAlignment="1">
      <alignment horizontal="right"/>
    </xf>
    <xf numFmtId="49" fontId="3" fillId="15" borderId="21" xfId="0" applyNumberFormat="1" applyFont="1" applyFill="1" applyBorder="1" applyAlignment="1">
      <alignment horizontal="right" vertical="center"/>
    </xf>
    <xf numFmtId="49" fontId="3" fillId="15" borderId="0" xfId="0" applyNumberFormat="1" applyFont="1" applyFill="1" applyAlignment="1">
      <alignment horizontal="right"/>
    </xf>
    <xf numFmtId="167" fontId="3" fillId="15" borderId="0" xfId="0" applyNumberFormat="1" applyFont="1" applyFill="1" applyAlignment="1">
      <alignment horizontal="right" vertical="center"/>
    </xf>
    <xf numFmtId="0" fontId="2" fillId="15" borderId="0" xfId="0" applyFont="1" applyFill="1" applyAlignment="1">
      <alignment horizontal="right" vertical="center"/>
    </xf>
    <xf numFmtId="0" fontId="3" fillId="15" borderId="0" xfId="0" applyFont="1" applyFill="1" applyAlignment="1">
      <alignment horizontal="left" vertical="center"/>
    </xf>
    <xf numFmtId="0" fontId="0" fillId="15" borderId="0" xfId="0" applyFill="1"/>
    <xf numFmtId="194" fontId="2" fillId="0" borderId="0" xfId="0" applyNumberFormat="1" applyFont="1" applyAlignment="1">
      <alignment horizontal="right" vertical="center"/>
    </xf>
    <xf numFmtId="3" fontId="2" fillId="0" borderId="0" xfId="0" applyNumberFormat="1" applyFont="1" applyAlignment="1">
      <alignment horizontal="right" vertical="center"/>
    </xf>
    <xf numFmtId="3" fontId="2" fillId="0" borderId="36" xfId="0" applyNumberFormat="1" applyFont="1" applyBorder="1" applyAlignment="1">
      <alignment horizontal="right" vertical="center"/>
    </xf>
    <xf numFmtId="165" fontId="2" fillId="15" borderId="20" xfId="0" applyNumberFormat="1" applyFont="1" applyFill="1" applyBorder="1" applyAlignment="1">
      <alignment vertical="center"/>
    </xf>
    <xf numFmtId="165" fontId="2" fillId="15" borderId="20" xfId="0" applyNumberFormat="1" applyFont="1" applyFill="1" applyBorder="1" applyAlignment="1">
      <alignment horizontal="right" vertical="center"/>
    </xf>
    <xf numFmtId="3" fontId="2" fillId="16" borderId="0" xfId="0" applyNumberFormat="1" applyFont="1" applyFill="1" applyAlignment="1">
      <alignment horizontal="right" vertical="center"/>
    </xf>
    <xf numFmtId="168" fontId="2" fillId="16" borderId="0" xfId="0" applyNumberFormat="1" applyFont="1" applyFill="1" applyAlignment="1">
      <alignment horizontal="right" vertical="center"/>
    </xf>
    <xf numFmtId="165" fontId="2" fillId="15" borderId="18" xfId="0" applyNumberFormat="1" applyFont="1" applyFill="1" applyBorder="1" applyAlignment="1">
      <alignment vertical="center"/>
    </xf>
    <xf numFmtId="165" fontId="2" fillId="15" borderId="18" xfId="0" applyNumberFormat="1" applyFont="1" applyFill="1" applyBorder="1" applyAlignment="1">
      <alignment horizontal="right" vertical="center"/>
    </xf>
    <xf numFmtId="0" fontId="8" fillId="17" borderId="0" xfId="0" applyFont="1" applyFill="1" applyAlignment="1">
      <alignment horizontal="center" vertical="center"/>
    </xf>
    <xf numFmtId="0" fontId="0" fillId="17" borderId="0" xfId="0" applyFill="1" applyAlignment="1">
      <alignment horizontal="right"/>
    </xf>
    <xf numFmtId="0" fontId="0" fillId="17" borderId="0" xfId="0" applyFill="1"/>
    <xf numFmtId="0" fontId="100" fillId="0" borderId="0" xfId="0" applyFont="1" applyAlignment="1">
      <alignment horizontal="left"/>
    </xf>
    <xf numFmtId="0" fontId="100" fillId="0" borderId="0" xfId="0" applyFont="1" applyAlignment="1">
      <alignment horizontal="right"/>
    </xf>
    <xf numFmtId="0" fontId="45" fillId="0" borderId="19" xfId="0" applyFont="1" applyBorder="1"/>
    <xf numFmtId="49" fontId="101" fillId="0" borderId="19" xfId="0" applyNumberFormat="1" applyFont="1" applyBorder="1" applyAlignment="1">
      <alignment horizontal="right"/>
    </xf>
    <xf numFmtId="0" fontId="0" fillId="15" borderId="20" xfId="0" applyFill="1" applyBorder="1"/>
    <xf numFmtId="0" fontId="0" fillId="15" borderId="20" xfId="0" applyFill="1" applyBorder="1" applyAlignment="1">
      <alignment horizontal="right"/>
    </xf>
    <xf numFmtId="49" fontId="3" fillId="15" borderId="20" xfId="0" applyNumberFormat="1" applyFont="1" applyFill="1" applyBorder="1" applyAlignment="1">
      <alignment horizontal="right"/>
    </xf>
    <xf numFmtId="0" fontId="3" fillId="15" borderId="20" xfId="0" applyFont="1" applyFill="1" applyBorder="1" applyAlignment="1">
      <alignment horizontal="right"/>
    </xf>
    <xf numFmtId="167" fontId="95" fillId="15" borderId="20" xfId="0" applyNumberFormat="1" applyFont="1" applyFill="1" applyBorder="1" applyAlignment="1">
      <alignment horizontal="right" vertical="center"/>
    </xf>
    <xf numFmtId="3" fontId="11" fillId="15" borderId="0" xfId="0" applyNumberFormat="1" applyFont="1" applyFill="1" applyAlignment="1">
      <alignment horizontal="right" vertical="center"/>
    </xf>
    <xf numFmtId="0" fontId="2" fillId="15" borderId="20" xfId="0" applyFont="1" applyFill="1" applyBorder="1" applyAlignment="1">
      <alignment vertical="center"/>
    </xf>
    <xf numFmtId="168" fontId="2" fillId="15" borderId="20" xfId="0" applyNumberFormat="1" applyFont="1" applyFill="1" applyBorder="1" applyAlignment="1">
      <alignment horizontal="right" vertical="center"/>
    </xf>
    <xf numFmtId="168" fontId="6" fillId="15" borderId="20" xfId="0" applyNumberFormat="1" applyFont="1" applyFill="1" applyBorder="1" applyAlignment="1">
      <alignment horizontal="right" vertical="center"/>
    </xf>
    <xf numFmtId="3" fontId="2" fillId="15" borderId="20" xfId="0" applyNumberFormat="1" applyFont="1" applyFill="1" applyBorder="1" applyAlignment="1">
      <alignment horizontal="right" vertical="center"/>
    </xf>
    <xf numFmtId="3" fontId="11" fillId="15" borderId="20" xfId="0" applyNumberFormat="1" applyFont="1" applyFill="1" applyBorder="1" applyAlignment="1">
      <alignment horizontal="right" vertical="center"/>
    </xf>
    <xf numFmtId="168" fontId="2" fillId="18" borderId="0" xfId="0" applyNumberFormat="1" applyFont="1" applyFill="1" applyAlignment="1">
      <alignment horizontal="right" vertical="center"/>
    </xf>
    <xf numFmtId="0" fontId="2" fillId="15" borderId="18" xfId="0" applyFont="1" applyFill="1" applyBorder="1" applyAlignment="1">
      <alignment vertical="center"/>
    </xf>
    <xf numFmtId="168" fontId="2" fillId="15" borderId="18" xfId="0" applyNumberFormat="1" applyFont="1" applyFill="1" applyBorder="1" applyAlignment="1">
      <alignment horizontal="right" vertical="center"/>
    </xf>
    <xf numFmtId="168" fontId="6" fillId="15" borderId="18" xfId="0" applyNumberFormat="1" applyFont="1" applyFill="1" applyBorder="1" applyAlignment="1">
      <alignment horizontal="right" vertical="center"/>
    </xf>
    <xf numFmtId="3" fontId="2" fillId="15" borderId="18" xfId="0" applyNumberFormat="1" applyFont="1" applyFill="1" applyBorder="1" applyAlignment="1">
      <alignment horizontal="right" vertical="center"/>
    </xf>
    <xf numFmtId="3" fontId="11" fillId="15" borderId="18" xfId="0" applyNumberFormat="1" applyFont="1" applyFill="1" applyBorder="1" applyAlignment="1">
      <alignment horizontal="right" vertical="center"/>
    </xf>
    <xf numFmtId="0" fontId="102" fillId="0" borderId="0" xfId="0" applyFont="1" applyAlignment="1">
      <alignment horizontal="right"/>
    </xf>
    <xf numFmtId="194" fontId="11" fillId="0" borderId="0" xfId="0" applyNumberFormat="1" applyFont="1" applyAlignment="1">
      <alignment horizontal="right" vertical="center"/>
    </xf>
    <xf numFmtId="168" fontId="11" fillId="0" borderId="21" xfId="0" applyNumberFormat="1" applyFont="1" applyBorder="1" applyAlignment="1">
      <alignment horizontal="right" vertical="center"/>
    </xf>
    <xf numFmtId="165" fontId="11" fillId="15" borderId="20" xfId="0" applyNumberFormat="1" applyFont="1" applyFill="1" applyBorder="1" applyAlignment="1">
      <alignment horizontal="right" vertical="center"/>
    </xf>
    <xf numFmtId="168" fontId="11" fillId="0" borderId="20" xfId="0" applyNumberFormat="1" applyFont="1" applyBorder="1" applyAlignment="1">
      <alignment horizontal="right" vertical="center"/>
    </xf>
    <xf numFmtId="165" fontId="11" fillId="15" borderId="18" xfId="0" applyNumberFormat="1" applyFont="1" applyFill="1" applyBorder="1" applyAlignment="1">
      <alignment horizontal="right" vertical="center"/>
    </xf>
    <xf numFmtId="0" fontId="2" fillId="0" borderId="33" xfId="0" applyFont="1" applyBorder="1" applyAlignment="1">
      <alignment horizontal="left" indent="1"/>
    </xf>
    <xf numFmtId="186" fontId="2" fillId="0" borderId="33" xfId="0" applyNumberFormat="1" applyFont="1" applyBorder="1" applyAlignment="1">
      <alignment horizontal="right"/>
    </xf>
    <xf numFmtId="168" fontId="2" fillId="3" borderId="31" xfId="0" applyNumberFormat="1" applyFont="1" applyFill="1" applyBorder="1" applyAlignment="1">
      <alignment horizontal="left" vertical="center"/>
    </xf>
    <xf numFmtId="0" fontId="2" fillId="3" borderId="33" xfId="0" applyFont="1" applyFill="1" applyBorder="1" applyAlignment="1">
      <alignment horizontal="left" vertical="center" indent="1"/>
    </xf>
    <xf numFmtId="0" fontId="9" fillId="0" borderId="0" xfId="0" applyFont="1" applyAlignment="1">
      <alignment horizontal="center" vertical="top"/>
    </xf>
    <xf numFmtId="168" fontId="2" fillId="3" borderId="31" xfId="0" applyNumberFormat="1" applyFont="1" applyFill="1" applyBorder="1" applyAlignment="1">
      <alignment horizontal="center" vertical="center"/>
    </xf>
    <xf numFmtId="0" fontId="2" fillId="0" borderId="33" xfId="0" applyFont="1" applyBorder="1" applyAlignment="1">
      <alignment horizontal="left"/>
    </xf>
    <xf numFmtId="0" fontId="2" fillId="0" borderId="33" xfId="0" applyFont="1" applyBorder="1"/>
    <xf numFmtId="0" fontId="2" fillId="0" borderId="4" xfId="0" applyFont="1" applyBorder="1" applyAlignment="1">
      <alignment horizontal="right" vertical="center"/>
    </xf>
    <xf numFmtId="184" fontId="11" fillId="2" borderId="4" xfId="0" applyNumberFormat="1" applyFont="1" applyFill="1" applyBorder="1" applyAlignment="1">
      <alignment horizontal="right"/>
    </xf>
    <xf numFmtId="184" fontId="2" fillId="2" borderId="0" xfId="0" applyNumberFormat="1" applyFont="1" applyFill="1"/>
    <xf numFmtId="184" fontId="11" fillId="2" borderId="0" xfId="0" applyNumberFormat="1" applyFont="1" applyFill="1"/>
    <xf numFmtId="171" fontId="2" fillId="3" borderId="0" xfId="0" applyNumberFormat="1" applyFont="1" applyFill="1" applyAlignment="1">
      <alignment horizontal="right" vertical="center"/>
    </xf>
    <xf numFmtId="171" fontId="11" fillId="3" borderId="0" xfId="0" applyNumberFormat="1" applyFont="1" applyFill="1" applyAlignment="1">
      <alignment horizontal="right" vertical="center"/>
    </xf>
    <xf numFmtId="0" fontId="24" fillId="0" borderId="0" xfId="0" applyFont="1" applyAlignment="1">
      <alignment vertical="top"/>
    </xf>
    <xf numFmtId="0" fontId="38" fillId="0" borderId="0" xfId="1" applyBorder="1" applyAlignment="1">
      <alignment horizontal="center" vertical="center"/>
    </xf>
    <xf numFmtId="0" fontId="38" fillId="0" borderId="0" xfId="1" applyAlignment="1">
      <alignment horizontal="center" vertical="center"/>
    </xf>
    <xf numFmtId="0" fontId="38" fillId="2" borderId="5" xfId="1" applyFill="1" applyBorder="1" applyAlignment="1">
      <alignment horizontal="center" vertical="center"/>
    </xf>
    <xf numFmtId="0" fontId="38" fillId="0" borderId="4" xfId="1" applyBorder="1" applyAlignment="1">
      <alignment horizontal="center" vertical="center"/>
    </xf>
    <xf numFmtId="0" fontId="38" fillId="0" borderId="2" xfId="1" applyBorder="1" applyAlignment="1">
      <alignment horizontal="center" vertical="center"/>
    </xf>
    <xf numFmtId="167" fontId="38" fillId="0" borderId="0" xfId="1" applyNumberFormat="1" applyAlignment="1">
      <alignment horizontal="center" vertical="center"/>
    </xf>
    <xf numFmtId="0" fontId="38" fillId="0" borderId="21" xfId="1" applyBorder="1" applyAlignment="1">
      <alignment horizontal="center" vertical="center"/>
    </xf>
    <xf numFmtId="0" fontId="2" fillId="3" borderId="37" xfId="0" applyFont="1" applyFill="1" applyBorder="1" applyAlignment="1">
      <alignment horizontal="left" vertical="center"/>
    </xf>
    <xf numFmtId="0" fontId="2" fillId="0" borderId="34" xfId="0" applyFont="1" applyBorder="1" applyAlignment="1">
      <alignment vertical="center"/>
    </xf>
    <xf numFmtId="168" fontId="11" fillId="7" borderId="0" xfId="0" applyNumberFormat="1" applyFont="1" applyFill="1" applyAlignment="1">
      <alignment horizontal="right"/>
    </xf>
    <xf numFmtId="0" fontId="2" fillId="11" borderId="31" xfId="0" applyFont="1" applyFill="1" applyBorder="1" applyAlignment="1">
      <alignment horizontal="center" vertical="center"/>
    </xf>
    <xf numFmtId="0" fontId="2" fillId="11" borderId="34" xfId="0" applyFont="1" applyFill="1" applyBorder="1" applyAlignment="1">
      <alignment vertical="center"/>
    </xf>
    <xf numFmtId="174" fontId="11" fillId="3" borderId="31" xfId="0" applyNumberFormat="1" applyFont="1" applyFill="1" applyBorder="1" applyAlignment="1">
      <alignment horizontal="right" vertical="center"/>
    </xf>
    <xf numFmtId="184" fontId="11" fillId="11" borderId="31" xfId="0" applyNumberFormat="1" applyFont="1" applyFill="1" applyBorder="1" applyAlignment="1">
      <alignment horizontal="right" vertical="center"/>
    </xf>
    <xf numFmtId="0" fontId="38" fillId="0" borderId="0" xfId="1" applyAlignment="1">
      <alignment horizontal="center"/>
    </xf>
    <xf numFmtId="0" fontId="104" fillId="0" borderId="0" xfId="0" applyFont="1"/>
    <xf numFmtId="1" fontId="38" fillId="0" borderId="0" xfId="1" applyNumberFormat="1" applyAlignment="1">
      <alignment horizontal="center"/>
    </xf>
    <xf numFmtId="179" fontId="11" fillId="3" borderId="9" xfId="0" applyNumberFormat="1" applyFont="1" applyFill="1" applyBorder="1" applyAlignment="1">
      <alignment horizontal="right" vertical="center"/>
    </xf>
    <xf numFmtId="179" fontId="11" fillId="2" borderId="9" xfId="0" applyNumberFormat="1" applyFont="1" applyFill="1" applyBorder="1" applyAlignment="1">
      <alignment horizontal="right" vertical="center"/>
    </xf>
    <xf numFmtId="190" fontId="11" fillId="2" borderId="0" xfId="0" applyNumberFormat="1" applyFont="1" applyFill="1" applyAlignment="1">
      <alignment horizontal="right" vertical="center"/>
    </xf>
    <xf numFmtId="190" fontId="11" fillId="2" borderId="0" xfId="0" applyNumberFormat="1" applyFont="1" applyFill="1" applyAlignment="1">
      <alignment horizontal="right"/>
    </xf>
    <xf numFmtId="190" fontId="11" fillId="2" borderId="13" xfId="0" applyNumberFormat="1" applyFont="1" applyFill="1" applyBorder="1" applyAlignment="1">
      <alignment horizontal="right" vertical="center"/>
    </xf>
    <xf numFmtId="168" fontId="2" fillId="0" borderId="13" xfId="0" applyNumberFormat="1" applyFont="1" applyBorder="1" applyAlignment="1">
      <alignment horizontal="right"/>
    </xf>
    <xf numFmtId="168" fontId="11" fillId="0" borderId="13" xfId="0" applyNumberFormat="1" applyFont="1" applyBorder="1" applyAlignment="1">
      <alignment horizontal="right"/>
    </xf>
    <xf numFmtId="168" fontId="2" fillId="2" borderId="13" xfId="0" applyNumberFormat="1" applyFont="1" applyFill="1" applyBorder="1" applyAlignment="1">
      <alignment horizontal="right"/>
    </xf>
    <xf numFmtId="0" fontId="38" fillId="0" borderId="13" xfId="1" applyBorder="1" applyAlignment="1">
      <alignment horizontal="center" vertical="center"/>
    </xf>
    <xf numFmtId="0" fontId="38" fillId="0" borderId="0" xfId="1" applyFill="1" applyAlignment="1">
      <alignment vertical="top"/>
    </xf>
    <xf numFmtId="177" fontId="49" fillId="0" borderId="29" xfId="0" applyNumberFormat="1" applyFont="1" applyBorder="1" applyAlignment="1">
      <alignment horizontal="right" vertical="center"/>
    </xf>
    <xf numFmtId="177" fontId="57" fillId="0" borderId="29" xfId="0" applyNumberFormat="1" applyFont="1" applyBorder="1" applyAlignment="1">
      <alignment horizontal="right" vertical="center"/>
    </xf>
    <xf numFmtId="186" fontId="2" fillId="2" borderId="0" xfId="0" applyNumberFormat="1" applyFont="1" applyFill="1" applyAlignment="1">
      <alignment horizontal="right"/>
    </xf>
    <xf numFmtId="186" fontId="11" fillId="2" borderId="0" xfId="0" applyNumberFormat="1" applyFont="1" applyFill="1" applyAlignment="1">
      <alignment horizontal="right"/>
    </xf>
    <xf numFmtId="168" fontId="11" fillId="2" borderId="13" xfId="0" applyNumberFormat="1" applyFont="1" applyFill="1" applyBorder="1" applyAlignment="1">
      <alignment horizontal="right"/>
    </xf>
    <xf numFmtId="0" fontId="9" fillId="0" borderId="0" xfId="0" applyFont="1" applyAlignment="1">
      <alignment wrapText="1"/>
    </xf>
    <xf numFmtId="196" fontId="11" fillId="7" borderId="0" xfId="3" applyNumberFormat="1" applyFont="1" applyFill="1" applyAlignment="1">
      <alignment horizontal="right"/>
    </xf>
    <xf numFmtId="0" fontId="9" fillId="0" borderId="0" xfId="3"/>
    <xf numFmtId="196" fontId="11" fillId="7" borderId="21" xfId="3" applyNumberFormat="1" applyFont="1" applyFill="1" applyBorder="1" applyAlignment="1">
      <alignment horizontal="right"/>
    </xf>
    <xf numFmtId="164" fontId="11" fillId="0" borderId="0" xfId="2" applyFont="1" applyAlignment="1">
      <alignment vertical="center"/>
    </xf>
    <xf numFmtId="164" fontId="11" fillId="0" borderId="0" xfId="0" applyNumberFormat="1" applyFont="1" applyAlignment="1">
      <alignment vertical="center"/>
    </xf>
    <xf numFmtId="0" fontId="11" fillId="0" borderId="0" xfId="0" applyFont="1" applyAlignment="1">
      <alignment horizontal="center" vertical="center" wrapText="1"/>
    </xf>
    <xf numFmtId="0" fontId="8" fillId="0" borderId="0" xfId="0" applyFont="1" applyAlignment="1">
      <alignment horizontal="center" vertical="top" wrapText="1"/>
    </xf>
    <xf numFmtId="0" fontId="9" fillId="0" borderId="0" xfId="0" applyFont="1" applyAlignment="1">
      <alignment horizontal="center" vertical="top" wrapText="1"/>
    </xf>
    <xf numFmtId="0" fontId="9" fillId="0" borderId="0" xfId="0" applyFont="1" applyAlignment="1">
      <alignment horizontal="center" vertical="center" wrapText="1"/>
    </xf>
    <xf numFmtId="0" fontId="8" fillId="0" borderId="0" xfId="0" applyFont="1" applyAlignment="1">
      <alignment horizontal="center" vertical="center" wrapText="1"/>
    </xf>
    <xf numFmtId="177" fontId="49" fillId="9" borderId="0" xfId="0" applyNumberFormat="1" applyFont="1" applyFill="1" applyAlignment="1">
      <alignment horizontal="right" vertical="center"/>
    </xf>
    <xf numFmtId="177" fontId="49" fillId="9" borderId="29" xfId="0" applyNumberFormat="1" applyFont="1" applyFill="1" applyBorder="1" applyAlignment="1">
      <alignment horizontal="right" vertical="center"/>
    </xf>
    <xf numFmtId="171" fontId="2" fillId="9" borderId="17" xfId="0" applyNumberFormat="1" applyFont="1" applyFill="1" applyBorder="1" applyAlignment="1">
      <alignment horizontal="right" vertical="center"/>
    </xf>
    <xf numFmtId="177" fontId="57" fillId="3" borderId="30" xfId="0" applyNumberFormat="1" applyFont="1" applyFill="1" applyBorder="1" applyAlignment="1">
      <alignment horizontal="right" vertical="center"/>
    </xf>
    <xf numFmtId="177" fontId="57" fillId="3" borderId="0" xfId="0" applyNumberFormat="1" applyFont="1" applyFill="1" applyAlignment="1">
      <alignment horizontal="right" vertical="center"/>
    </xf>
    <xf numFmtId="177" fontId="57" fillId="3" borderId="29" xfId="0" applyNumberFormat="1" applyFont="1" applyFill="1" applyBorder="1" applyAlignment="1">
      <alignment horizontal="right" vertical="center"/>
    </xf>
    <xf numFmtId="171" fontId="57" fillId="3" borderId="30" xfId="0" applyNumberFormat="1" applyFont="1" applyFill="1" applyBorder="1" applyAlignment="1">
      <alignment horizontal="right" vertical="center"/>
    </xf>
    <xf numFmtId="171" fontId="57" fillId="3" borderId="0" xfId="0" applyNumberFormat="1" applyFont="1" applyFill="1" applyAlignment="1">
      <alignment horizontal="right" vertical="center"/>
    </xf>
    <xf numFmtId="171" fontId="57" fillId="3" borderId="29" xfId="0" applyNumberFormat="1" applyFont="1" applyFill="1" applyBorder="1" applyAlignment="1">
      <alignment horizontal="right" vertical="center"/>
    </xf>
    <xf numFmtId="171" fontId="11" fillId="3" borderId="17" xfId="0" applyNumberFormat="1" applyFont="1" applyFill="1" applyBorder="1" applyAlignment="1">
      <alignment horizontal="right" vertical="center"/>
    </xf>
    <xf numFmtId="0" fontId="38" fillId="0" borderId="0" xfId="1" applyAlignment="1">
      <alignment vertical="top"/>
    </xf>
    <xf numFmtId="168" fontId="38" fillId="0" borderId="0" xfId="1" applyNumberFormat="1" applyAlignment="1">
      <alignment horizontal="center" vertical="center"/>
    </xf>
    <xf numFmtId="0" fontId="38" fillId="2" borderId="4" xfId="1" applyFill="1" applyBorder="1" applyAlignment="1">
      <alignment horizontal="center" vertical="center"/>
    </xf>
    <xf numFmtId="0" fontId="38" fillId="0" borderId="15" xfId="1" applyBorder="1" applyAlignment="1">
      <alignment horizontal="center" vertical="center"/>
    </xf>
    <xf numFmtId="49" fontId="2" fillId="0" borderId="0" xfId="0" applyNumberFormat="1" applyFont="1" applyAlignment="1">
      <alignment horizontal="left" vertical="top" wrapText="1"/>
    </xf>
    <xf numFmtId="0" fontId="2" fillId="0" borderId="0" xfId="0" applyFont="1" applyAlignment="1">
      <alignment horizontal="left" vertical="center" wrapText="1"/>
    </xf>
    <xf numFmtId="0" fontId="79" fillId="0" borderId="0" xfId="0" applyFont="1" applyAlignment="1">
      <alignment horizontal="center"/>
    </xf>
    <xf numFmtId="168" fontId="2" fillId="12" borderId="31" xfId="0" applyNumberFormat="1" applyFont="1" applyFill="1" applyBorder="1" applyAlignment="1">
      <alignment horizontal="right" vertical="center"/>
    </xf>
    <xf numFmtId="0" fontId="2" fillId="0" borderId="31" xfId="0" applyFont="1" applyBorder="1" applyAlignment="1">
      <alignment vertical="center"/>
    </xf>
    <xf numFmtId="167" fontId="11" fillId="2" borderId="31" xfId="0" applyNumberFormat="1" applyFont="1" applyFill="1" applyBorder="1" applyAlignment="1">
      <alignment horizontal="right" vertical="center" wrapText="1"/>
    </xf>
    <xf numFmtId="168" fontId="2" fillId="0" borderId="34" xfId="0" applyNumberFormat="1" applyFont="1" applyBorder="1" applyAlignment="1">
      <alignment horizontal="right" vertical="center"/>
    </xf>
    <xf numFmtId="168" fontId="11" fillId="0" borderId="34" xfId="0" applyNumberFormat="1" applyFont="1" applyBorder="1" applyAlignment="1">
      <alignment horizontal="right" vertical="center"/>
    </xf>
    <xf numFmtId="0" fontId="2" fillId="0" borderId="34" xfId="0" applyFont="1" applyBorder="1" applyAlignment="1">
      <alignment horizontal="center" vertical="center"/>
    </xf>
    <xf numFmtId="0" fontId="2" fillId="3" borderId="31" xfId="0" applyFont="1" applyFill="1" applyBorder="1" applyAlignment="1">
      <alignment vertical="center"/>
    </xf>
    <xf numFmtId="0" fontId="2" fillId="3" borderId="31" xfId="0" applyFont="1" applyFill="1" applyBorder="1" applyAlignment="1">
      <alignment horizontal="center" vertical="center"/>
    </xf>
    <xf numFmtId="168" fontId="2" fillId="11" borderId="31" xfId="0" applyNumberFormat="1" applyFont="1" applyFill="1" applyBorder="1" applyAlignment="1">
      <alignment horizontal="right" vertical="center"/>
    </xf>
    <xf numFmtId="185" fontId="11" fillId="11" borderId="31" xfId="0" applyNumberFormat="1" applyFont="1" applyFill="1" applyBorder="1" applyAlignment="1">
      <alignment horizontal="right" vertical="center"/>
    </xf>
    <xf numFmtId="168" fontId="2" fillId="9" borderId="31" xfId="0" applyNumberFormat="1" applyFont="1" applyFill="1" applyBorder="1" applyAlignment="1">
      <alignment horizontal="right" vertical="center"/>
    </xf>
    <xf numFmtId="185" fontId="11" fillId="3" borderId="31" xfId="0" applyNumberFormat="1" applyFont="1" applyFill="1" applyBorder="1" applyAlignment="1">
      <alignment horizontal="right" vertical="center"/>
    </xf>
    <xf numFmtId="172" fontId="2" fillId="11" borderId="31" xfId="0" applyNumberFormat="1" applyFont="1" applyFill="1" applyBorder="1" applyAlignment="1">
      <alignment horizontal="right" vertical="center"/>
    </xf>
    <xf numFmtId="172" fontId="2" fillId="0" borderId="31" xfId="0" applyNumberFormat="1" applyFont="1" applyBorder="1" applyAlignment="1">
      <alignment horizontal="right" vertical="center"/>
    </xf>
    <xf numFmtId="172" fontId="11" fillId="0" borderId="31" xfId="0" applyNumberFormat="1" applyFont="1" applyBorder="1" applyAlignment="1">
      <alignment horizontal="right" vertical="center"/>
    </xf>
    <xf numFmtId="193" fontId="2" fillId="11" borderId="31" xfId="0" applyNumberFormat="1" applyFont="1" applyFill="1" applyBorder="1" applyAlignment="1">
      <alignment horizontal="right" vertical="center"/>
    </xf>
    <xf numFmtId="193" fontId="2" fillId="0" borderId="31" xfId="0" applyNumberFormat="1" applyFont="1" applyBorder="1" applyAlignment="1">
      <alignment horizontal="right" vertical="center"/>
    </xf>
    <xf numFmtId="193" fontId="11" fillId="0" borderId="31" xfId="0" applyNumberFormat="1" applyFont="1" applyBorder="1" applyAlignment="1">
      <alignment horizontal="right" vertical="center"/>
    </xf>
    <xf numFmtId="193" fontId="2" fillId="5" borderId="31" xfId="0" applyNumberFormat="1" applyFont="1" applyFill="1" applyBorder="1" applyAlignment="1">
      <alignment horizontal="right" vertical="center"/>
    </xf>
    <xf numFmtId="193" fontId="2" fillId="3" borderId="31" xfId="0" applyNumberFormat="1" applyFont="1" applyFill="1" applyBorder="1" applyAlignment="1">
      <alignment horizontal="right" vertical="center"/>
    </xf>
    <xf numFmtId="193" fontId="11" fillId="3" borderId="31" xfId="0" applyNumberFormat="1" applyFont="1" applyFill="1" applyBorder="1" applyAlignment="1">
      <alignment horizontal="right" vertical="center"/>
    </xf>
    <xf numFmtId="164" fontId="2" fillId="11" borderId="31" xfId="0" applyNumberFormat="1" applyFont="1" applyFill="1" applyBorder="1" applyAlignment="1">
      <alignment horizontal="right" vertical="center"/>
    </xf>
    <xf numFmtId="164" fontId="11" fillId="11" borderId="31" xfId="0" applyNumberFormat="1" applyFont="1" applyFill="1" applyBorder="1" applyAlignment="1">
      <alignment horizontal="right" vertical="center"/>
    </xf>
    <xf numFmtId="172" fontId="2" fillId="3" borderId="31" xfId="0" applyNumberFormat="1" applyFont="1" applyFill="1" applyBorder="1" applyAlignment="1">
      <alignment horizontal="right" vertical="center"/>
    </xf>
    <xf numFmtId="175" fontId="2" fillId="3" borderId="31" xfId="0" applyNumberFormat="1" applyFont="1" applyFill="1" applyBorder="1" applyAlignment="1">
      <alignment horizontal="right" vertical="center"/>
    </xf>
    <xf numFmtId="164" fontId="11" fillId="3" borderId="31" xfId="0" applyNumberFormat="1" applyFont="1" applyFill="1" applyBorder="1" applyAlignment="1">
      <alignment horizontal="right" vertical="center"/>
    </xf>
    <xf numFmtId="0" fontId="11" fillId="11" borderId="31" xfId="0" applyFont="1" applyFill="1" applyBorder="1" applyAlignment="1">
      <alignment vertical="center"/>
    </xf>
    <xf numFmtId="164" fontId="2" fillId="0" borderId="31" xfId="0" applyNumberFormat="1" applyFont="1" applyBorder="1" applyAlignment="1">
      <alignment horizontal="right" vertical="center"/>
    </xf>
    <xf numFmtId="164" fontId="11" fillId="0" borderId="31" xfId="0" applyNumberFormat="1" applyFont="1" applyBorder="1" applyAlignment="1">
      <alignment horizontal="right" vertical="center"/>
    </xf>
    <xf numFmtId="184" fontId="2" fillId="11" borderId="31" xfId="0" applyNumberFormat="1" applyFont="1" applyFill="1" applyBorder="1" applyAlignment="1">
      <alignment horizontal="right" vertical="center"/>
    </xf>
    <xf numFmtId="184" fontId="2" fillId="3" borderId="31" xfId="0" applyNumberFormat="1" applyFont="1" applyFill="1" applyBorder="1" applyAlignment="1">
      <alignment horizontal="right" vertical="center"/>
    </xf>
    <xf numFmtId="184" fontId="11" fillId="3" borderId="31" xfId="0" applyNumberFormat="1" applyFont="1" applyFill="1" applyBorder="1" applyAlignment="1">
      <alignment horizontal="right" vertical="center"/>
    </xf>
    <xf numFmtId="174" fontId="2" fillId="11" borderId="31" xfId="0" applyNumberFormat="1" applyFont="1" applyFill="1" applyBorder="1" applyAlignment="1">
      <alignment horizontal="right" vertical="center"/>
    </xf>
    <xf numFmtId="174" fontId="11" fillId="11" borderId="31" xfId="0" applyNumberFormat="1" applyFont="1" applyFill="1" applyBorder="1" applyAlignment="1">
      <alignment horizontal="right" vertical="center"/>
    </xf>
    <xf numFmtId="174" fontId="2" fillId="3" borderId="31" xfId="0" applyNumberFormat="1" applyFont="1" applyFill="1" applyBorder="1" applyAlignment="1">
      <alignment horizontal="right" vertical="center"/>
    </xf>
    <xf numFmtId="164" fontId="2" fillId="3" borderId="31" xfId="0" applyNumberFormat="1" applyFont="1" applyFill="1" applyBorder="1" applyAlignment="1">
      <alignment horizontal="right" vertical="center"/>
    </xf>
    <xf numFmtId="0" fontId="4" fillId="2" borderId="31" xfId="0" applyFont="1" applyFill="1" applyBorder="1"/>
    <xf numFmtId="167" fontId="38" fillId="2" borderId="31" xfId="0" applyNumberFormat="1" applyFont="1" applyFill="1" applyBorder="1" applyAlignment="1">
      <alignment horizontal="center" vertical="center" wrapText="1"/>
    </xf>
    <xf numFmtId="167" fontId="2" fillId="2" borderId="31" xfId="0" applyNumberFormat="1" applyFont="1" applyFill="1" applyBorder="1" applyAlignment="1">
      <alignment horizontal="right" vertical="center" wrapText="1"/>
    </xf>
    <xf numFmtId="1" fontId="2" fillId="0" borderId="31" xfId="0" applyNumberFormat="1" applyFont="1" applyBorder="1" applyAlignment="1">
      <alignment horizontal="center" vertical="center"/>
    </xf>
    <xf numFmtId="168" fontId="2" fillId="0" borderId="31" xfId="0" applyNumberFormat="1" applyFont="1" applyBorder="1" applyAlignment="1">
      <alignment horizontal="right" vertical="center"/>
    </xf>
    <xf numFmtId="168" fontId="11" fillId="0" borderId="31" xfId="0" applyNumberFormat="1" applyFont="1" applyBorder="1" applyAlignment="1">
      <alignment horizontal="right" vertical="center"/>
    </xf>
    <xf numFmtId="192" fontId="2" fillId="2" borderId="31" xfId="0" applyNumberFormat="1" applyFont="1" applyFill="1" applyBorder="1" applyAlignment="1">
      <alignment horizontal="right" vertical="center"/>
    </xf>
    <xf numFmtId="168" fontId="11" fillId="2" borderId="31" xfId="0" applyNumberFormat="1" applyFont="1" applyFill="1" applyBorder="1" applyAlignment="1">
      <alignment horizontal="right" vertical="center"/>
    </xf>
    <xf numFmtId="1" fontId="2" fillId="0" borderId="34" xfId="0" applyNumberFormat="1" applyFont="1" applyBorder="1" applyAlignment="1">
      <alignment horizontal="center" vertical="center"/>
    </xf>
    <xf numFmtId="192" fontId="2" fillId="3" borderId="34" xfId="0" applyNumberFormat="1" applyFont="1" applyFill="1" applyBorder="1" applyAlignment="1">
      <alignment horizontal="right" vertical="center"/>
    </xf>
    <xf numFmtId="168" fontId="11" fillId="3" borderId="34" xfId="0" applyNumberFormat="1" applyFont="1" applyFill="1" applyBorder="1" applyAlignment="1">
      <alignment horizontal="right" vertical="center"/>
    </xf>
    <xf numFmtId="1" fontId="38" fillId="0" borderId="34" xfId="0" applyNumberFormat="1" applyFont="1" applyBorder="1" applyAlignment="1">
      <alignment horizontal="center" vertical="center"/>
    </xf>
    <xf numFmtId="168" fontId="2" fillId="2" borderId="31" xfId="0" applyNumberFormat="1" applyFont="1" applyFill="1" applyBorder="1" applyAlignment="1">
      <alignment horizontal="center" vertical="center"/>
    </xf>
    <xf numFmtId="168" fontId="2" fillId="2" borderId="31" xfId="0" applyNumberFormat="1" applyFont="1" applyFill="1" applyBorder="1" applyAlignment="1">
      <alignment horizontal="right" vertical="center"/>
    </xf>
    <xf numFmtId="2" fontId="38" fillId="3" borderId="31" xfId="0" applyNumberFormat="1" applyFont="1" applyFill="1" applyBorder="1" applyAlignment="1">
      <alignment horizontal="center" vertical="center" wrapText="1"/>
    </xf>
    <xf numFmtId="167" fontId="2" fillId="3" borderId="31" xfId="0" applyNumberFormat="1" applyFont="1" applyFill="1" applyBorder="1" applyAlignment="1">
      <alignment horizontal="right" vertical="center" wrapText="1"/>
    </xf>
    <xf numFmtId="167" fontId="11" fillId="3" borderId="31" xfId="0" applyNumberFormat="1" applyFont="1" applyFill="1" applyBorder="1" applyAlignment="1">
      <alignment horizontal="right" vertical="center" wrapText="1"/>
    </xf>
    <xf numFmtId="0" fontId="2" fillId="2" borderId="31" xfId="0" applyFont="1" applyFill="1" applyBorder="1"/>
    <xf numFmtId="0" fontId="12" fillId="2" borderId="31" xfId="0" applyFont="1" applyFill="1" applyBorder="1" applyAlignment="1">
      <alignment horizontal="left"/>
    </xf>
    <xf numFmtId="0" fontId="2" fillId="2" borderId="31" xfId="0" applyFont="1" applyFill="1" applyBorder="1" applyAlignment="1">
      <alignment vertical="center"/>
    </xf>
    <xf numFmtId="179" fontId="2" fillId="2" borderId="31" xfId="0" applyNumberFormat="1" applyFont="1" applyFill="1" applyBorder="1" applyAlignment="1">
      <alignment horizontal="right" vertical="center"/>
    </xf>
    <xf numFmtId="179" fontId="11" fillId="2" borderId="31" xfId="0" applyNumberFormat="1" applyFont="1" applyFill="1" applyBorder="1" applyAlignment="1">
      <alignment horizontal="right" vertical="center"/>
    </xf>
    <xf numFmtId="185" fontId="2" fillId="2" borderId="31" xfId="0" applyNumberFormat="1" applyFont="1" applyFill="1" applyBorder="1" applyAlignment="1">
      <alignment horizontal="right" vertical="center"/>
    </xf>
    <xf numFmtId="185" fontId="11" fillId="2" borderId="31" xfId="0" applyNumberFormat="1" applyFont="1" applyFill="1" applyBorder="1" applyAlignment="1">
      <alignment horizontal="right" vertical="center"/>
    </xf>
    <xf numFmtId="167" fontId="2" fillId="2" borderId="31" xfId="0" applyNumberFormat="1" applyFont="1" applyFill="1" applyBorder="1" applyAlignment="1">
      <alignment horizontal="center" vertical="center" wrapText="1"/>
    </xf>
    <xf numFmtId="167" fontId="2" fillId="2" borderId="31" xfId="0" applyNumberFormat="1" applyFont="1" applyFill="1" applyBorder="1" applyAlignment="1">
      <alignment horizontal="right" vertical="center"/>
    </xf>
    <xf numFmtId="0" fontId="30" fillId="0" borderId="34" xfId="0" applyFont="1" applyBorder="1" applyAlignment="1">
      <alignment vertical="center"/>
    </xf>
    <xf numFmtId="0" fontId="2" fillId="0" borderId="34" xfId="0" applyFont="1" applyBorder="1"/>
    <xf numFmtId="0" fontId="11" fillId="0" borderId="34" xfId="0" applyFont="1" applyBorder="1"/>
    <xf numFmtId="0" fontId="2" fillId="2" borderId="34" xfId="0" applyFont="1" applyFill="1" applyBorder="1" applyProtection="1">
      <protection locked="0"/>
    </xf>
    <xf numFmtId="0" fontId="11" fillId="2" borderId="34" xfId="0" applyFont="1" applyFill="1" applyBorder="1" applyProtection="1">
      <protection locked="0"/>
    </xf>
    <xf numFmtId="168" fontId="38" fillId="0" borderId="31" xfId="1" applyNumberFormat="1" applyBorder="1" applyAlignment="1">
      <alignment horizontal="center" vertical="center"/>
    </xf>
    <xf numFmtId="0" fontId="30" fillId="0" borderId="31" xfId="0" applyFont="1" applyBorder="1" applyAlignment="1">
      <alignment vertical="center"/>
    </xf>
    <xf numFmtId="0" fontId="2" fillId="3" borderId="31" xfId="0" applyFont="1" applyFill="1" applyBorder="1"/>
    <xf numFmtId="0" fontId="12" fillId="3" borderId="31" xfId="0" applyFont="1" applyFill="1" applyBorder="1" applyAlignment="1">
      <alignment horizontal="left" vertical="center"/>
    </xf>
    <xf numFmtId="167" fontId="2" fillId="3" borderId="31" xfId="0" applyNumberFormat="1" applyFont="1" applyFill="1" applyBorder="1" applyAlignment="1">
      <alignment horizontal="right" vertical="center"/>
    </xf>
    <xf numFmtId="0" fontId="30" fillId="0" borderId="31" xfId="0" applyFont="1" applyBorder="1" applyAlignment="1">
      <alignment horizontal="left" vertical="center"/>
    </xf>
    <xf numFmtId="0" fontId="12" fillId="0" borderId="31" xfId="0" applyFont="1" applyBorder="1" applyAlignment="1">
      <alignment horizontal="left" vertical="center"/>
    </xf>
    <xf numFmtId="167" fontId="2" fillId="0" borderId="31" xfId="0" applyNumberFormat="1" applyFont="1" applyBorder="1" applyAlignment="1">
      <alignment horizontal="right" vertical="center"/>
    </xf>
    <xf numFmtId="167" fontId="11" fillId="0" borderId="31" xfId="0" applyNumberFormat="1" applyFont="1" applyBorder="1" applyAlignment="1">
      <alignment horizontal="right" vertical="center"/>
    </xf>
    <xf numFmtId="168" fontId="2" fillId="3" borderId="31" xfId="0" applyNumberFormat="1" applyFont="1" applyFill="1" applyBorder="1" applyAlignment="1" applyProtection="1">
      <alignment horizontal="right" vertical="center"/>
      <protection locked="0"/>
    </xf>
    <xf numFmtId="168" fontId="11" fillId="3" borderId="31" xfId="0" applyNumberFormat="1" applyFont="1" applyFill="1" applyBorder="1" applyAlignment="1" applyProtection="1">
      <alignment horizontal="right" vertical="center"/>
      <protection locked="0"/>
    </xf>
    <xf numFmtId="187" fontId="2" fillId="0" borderId="31" xfId="0" applyNumberFormat="1" applyFont="1" applyBorder="1" applyAlignment="1">
      <alignment vertical="center"/>
    </xf>
    <xf numFmtId="182" fontId="2" fillId="3" borderId="31" xfId="0" applyNumberFormat="1" applyFont="1" applyFill="1" applyBorder="1" applyAlignment="1">
      <alignment horizontal="right"/>
    </xf>
    <xf numFmtId="168" fontId="2" fillId="3" borderId="31" xfId="0" applyNumberFormat="1" applyFont="1" applyFill="1" applyBorder="1" applyAlignment="1">
      <alignment horizontal="right"/>
    </xf>
    <xf numFmtId="168" fontId="11" fillId="3" borderId="31" xfId="0" applyNumberFormat="1" applyFont="1" applyFill="1" applyBorder="1" applyAlignment="1">
      <alignment horizontal="right"/>
    </xf>
    <xf numFmtId="179" fontId="2" fillId="3" borderId="31" xfId="0" applyNumberFormat="1" applyFont="1" applyFill="1" applyBorder="1" applyAlignment="1">
      <alignment horizontal="right"/>
    </xf>
    <xf numFmtId="179" fontId="11" fillId="3" borderId="31" xfId="0" applyNumberFormat="1" applyFont="1" applyFill="1" applyBorder="1" applyAlignment="1">
      <alignment horizontal="right"/>
    </xf>
    <xf numFmtId="182" fontId="11" fillId="3" borderId="31" xfId="0" applyNumberFormat="1" applyFont="1" applyFill="1" applyBorder="1" applyAlignment="1">
      <alignment horizontal="right"/>
    </xf>
    <xf numFmtId="0" fontId="30" fillId="0" borderId="31" xfId="0" applyFont="1" applyBorder="1" applyAlignment="1">
      <alignment horizontal="left"/>
    </xf>
    <xf numFmtId="0" fontId="1" fillId="0" borderId="31" xfId="0" applyFont="1" applyBorder="1" applyAlignment="1">
      <alignment horizontal="left"/>
    </xf>
    <xf numFmtId="0" fontId="12" fillId="0" borderId="31" xfId="0" applyFont="1" applyBorder="1" applyAlignment="1">
      <alignment horizontal="left"/>
    </xf>
    <xf numFmtId="0" fontId="2" fillId="0" borderId="31" xfId="0" applyFont="1" applyBorder="1" applyAlignment="1">
      <alignment horizontal="center" vertical="center"/>
    </xf>
    <xf numFmtId="178" fontId="2" fillId="0" borderId="31" xfId="0" applyNumberFormat="1" applyFont="1" applyBorder="1" applyAlignment="1">
      <alignment horizontal="right"/>
    </xf>
    <xf numFmtId="178" fontId="11" fillId="0" borderId="31" xfId="0" applyNumberFormat="1" applyFont="1" applyBorder="1" applyAlignment="1">
      <alignment horizontal="right"/>
    </xf>
    <xf numFmtId="178" fontId="2" fillId="2" borderId="31" xfId="0" applyNumberFormat="1" applyFont="1" applyFill="1" applyBorder="1" applyAlignment="1">
      <alignment horizontal="right"/>
    </xf>
    <xf numFmtId="178" fontId="11" fillId="2" borderId="31" xfId="0" applyNumberFormat="1" applyFont="1" applyFill="1" applyBorder="1" applyAlignment="1">
      <alignment horizontal="right"/>
    </xf>
    <xf numFmtId="178" fontId="2" fillId="0" borderId="34" xfId="0" applyNumberFormat="1" applyFont="1" applyBorder="1" applyAlignment="1">
      <alignment horizontal="right"/>
    </xf>
    <xf numFmtId="178" fontId="11" fillId="0" borderId="34" xfId="0" applyNumberFormat="1" applyFont="1" applyBorder="1" applyAlignment="1">
      <alignment horizontal="right"/>
    </xf>
    <xf numFmtId="0" fontId="9" fillId="0" borderId="0" xfId="0" applyFont="1" applyProtection="1">
      <protection locked="0"/>
    </xf>
    <xf numFmtId="0" fontId="9" fillId="0" borderId="0" xfId="0" applyFont="1" applyAlignment="1" applyProtection="1">
      <alignment vertical="center"/>
      <protection locked="0"/>
    </xf>
    <xf numFmtId="0" fontId="8" fillId="0" borderId="31" xfId="0" applyFont="1" applyBorder="1" applyAlignment="1">
      <alignment horizontal="right" vertical="center"/>
    </xf>
    <xf numFmtId="168" fontId="2" fillId="5" borderId="31" xfId="0" applyNumberFormat="1" applyFont="1" applyFill="1" applyBorder="1" applyAlignment="1">
      <alignment horizontal="right" vertical="center"/>
    </xf>
    <xf numFmtId="168" fontId="11" fillId="5" borderId="31" xfId="0" applyNumberFormat="1" applyFont="1" applyFill="1" applyBorder="1" applyAlignment="1">
      <alignment horizontal="right" vertical="center"/>
    </xf>
    <xf numFmtId="168" fontId="49" fillId="0" borderId="31" xfId="0" applyNumberFormat="1" applyFont="1" applyBorder="1" applyAlignment="1">
      <alignment horizontal="right" vertical="center"/>
    </xf>
    <xf numFmtId="168" fontId="57" fillId="0" borderId="31" xfId="0" applyNumberFormat="1" applyFont="1" applyBorder="1" applyAlignment="1">
      <alignment horizontal="right" vertical="center"/>
    </xf>
    <xf numFmtId="168" fontId="49" fillId="5" borderId="31" xfId="0" applyNumberFormat="1" applyFont="1" applyFill="1" applyBorder="1" applyAlignment="1">
      <alignment horizontal="right" vertical="center"/>
    </xf>
    <xf numFmtId="168" fontId="57" fillId="5" borderId="31" xfId="0" applyNumberFormat="1" applyFont="1" applyFill="1" applyBorder="1" applyAlignment="1">
      <alignment horizontal="right" vertical="center"/>
    </xf>
    <xf numFmtId="168" fontId="2" fillId="2" borderId="34" xfId="0" applyNumberFormat="1" applyFont="1" applyFill="1" applyBorder="1" applyAlignment="1">
      <alignment horizontal="right" vertical="center"/>
    </xf>
    <xf numFmtId="168" fontId="11" fillId="2" borderId="34" xfId="0" applyNumberFormat="1" applyFont="1" applyFill="1" applyBorder="1" applyAlignment="1">
      <alignment horizontal="right" vertical="center"/>
    </xf>
    <xf numFmtId="184" fontId="2" fillId="0" borderId="34" xfId="0" applyNumberFormat="1" applyFont="1" applyBorder="1" applyAlignment="1" applyProtection="1">
      <alignment horizontal="right" vertical="center"/>
      <protection locked="0"/>
    </xf>
    <xf numFmtId="184" fontId="11" fillId="0" borderId="34" xfId="0" applyNumberFormat="1" applyFont="1" applyBorder="1" applyAlignment="1" applyProtection="1">
      <alignment horizontal="right" vertical="center"/>
      <protection locked="0"/>
    </xf>
    <xf numFmtId="184" fontId="2" fillId="2" borderId="34" xfId="0" applyNumberFormat="1" applyFont="1" applyFill="1" applyBorder="1" applyAlignment="1">
      <alignment horizontal="right" vertical="center"/>
    </xf>
    <xf numFmtId="184" fontId="11" fillId="2" borderId="34" xfId="0" applyNumberFormat="1" applyFont="1" applyFill="1" applyBorder="1" applyAlignment="1">
      <alignment horizontal="right" vertical="center"/>
    </xf>
    <xf numFmtId="184" fontId="2" fillId="0" borderId="31" xfId="0" applyNumberFormat="1" applyFont="1" applyBorder="1" applyAlignment="1" applyProtection="1">
      <alignment horizontal="right" vertical="center"/>
      <protection locked="0"/>
    </xf>
    <xf numFmtId="184" fontId="11" fillId="0" borderId="31" xfId="0" applyNumberFormat="1" applyFont="1" applyBorder="1" applyAlignment="1" applyProtection="1">
      <alignment horizontal="right" vertical="center"/>
      <protection locked="0"/>
    </xf>
    <xf numFmtId="165" fontId="2" fillId="3" borderId="31" xfId="0" applyNumberFormat="1" applyFont="1" applyFill="1" applyBorder="1" applyAlignment="1">
      <alignment horizontal="right" vertical="center"/>
    </xf>
    <xf numFmtId="165" fontId="2" fillId="3" borderId="31" xfId="0" applyNumberFormat="1" applyFont="1" applyFill="1" applyBorder="1" applyAlignment="1">
      <alignment vertical="center"/>
    </xf>
    <xf numFmtId="165" fontId="11" fillId="3" borderId="31" xfId="0" applyNumberFormat="1" applyFont="1" applyFill="1" applyBorder="1" applyAlignment="1">
      <alignment horizontal="right" vertical="center"/>
    </xf>
    <xf numFmtId="184" fontId="2" fillId="9" borderId="31" xfId="0" applyNumberFormat="1" applyFont="1" applyFill="1" applyBorder="1" applyAlignment="1">
      <alignment horizontal="right" vertical="center"/>
    </xf>
    <xf numFmtId="184" fontId="11" fillId="9" borderId="31" xfId="0" applyNumberFormat="1" applyFont="1" applyFill="1" applyBorder="1" applyAlignment="1">
      <alignment horizontal="right" vertical="center"/>
    </xf>
    <xf numFmtId="184" fontId="2" fillId="5" borderId="31" xfId="0" applyNumberFormat="1" applyFont="1" applyFill="1" applyBorder="1" applyAlignment="1">
      <alignment horizontal="right" vertical="center"/>
    </xf>
    <xf numFmtId="184" fontId="11" fillId="5" borderId="31" xfId="0" applyNumberFormat="1" applyFont="1" applyFill="1" applyBorder="1" applyAlignment="1">
      <alignment horizontal="right" vertical="center"/>
    </xf>
    <xf numFmtId="167" fontId="2" fillId="8" borderId="31" xfId="0" applyNumberFormat="1" applyFont="1" applyFill="1" applyBorder="1" applyAlignment="1">
      <alignment horizontal="right" vertical="center"/>
    </xf>
    <xf numFmtId="167" fontId="11" fillId="8" borderId="31" xfId="0" applyNumberFormat="1" applyFont="1" applyFill="1" applyBorder="1" applyAlignment="1">
      <alignment horizontal="right" vertical="center"/>
    </xf>
    <xf numFmtId="168" fontId="2" fillId="8" borderId="31" xfId="0" applyNumberFormat="1" applyFont="1" applyFill="1" applyBorder="1" applyAlignment="1">
      <alignment horizontal="right" vertical="center"/>
    </xf>
    <xf numFmtId="168" fontId="11" fillId="8" borderId="31" xfId="0" applyNumberFormat="1" applyFont="1" applyFill="1" applyBorder="1" applyAlignment="1">
      <alignment horizontal="right" vertical="center"/>
    </xf>
    <xf numFmtId="168" fontId="49" fillId="2" borderId="31" xfId="0" applyNumberFormat="1" applyFont="1" applyFill="1" applyBorder="1" applyAlignment="1">
      <alignment horizontal="right" vertical="center"/>
    </xf>
    <xf numFmtId="168" fontId="57" fillId="2" borderId="31" xfId="0" applyNumberFormat="1" applyFont="1" applyFill="1" applyBorder="1" applyAlignment="1">
      <alignment horizontal="right" vertical="center"/>
    </xf>
    <xf numFmtId="0" fontId="2" fillId="2" borderId="31" xfId="0" applyFont="1" applyFill="1" applyBorder="1" applyAlignment="1">
      <alignment horizontal="center" vertical="center"/>
    </xf>
    <xf numFmtId="0" fontId="2" fillId="0" borderId="31" xfId="0" applyFont="1" applyBorder="1"/>
    <xf numFmtId="0" fontId="11" fillId="0" borderId="31" xfId="0" applyFont="1" applyBorder="1"/>
    <xf numFmtId="184" fontId="2" fillId="3" borderId="31" xfId="0" applyNumberFormat="1" applyFont="1" applyFill="1" applyBorder="1" applyAlignment="1" applyProtection="1">
      <alignment horizontal="right" vertical="center"/>
      <protection locked="0"/>
    </xf>
    <xf numFmtId="184" fontId="11" fillId="3" borderId="31" xfId="0" applyNumberFormat="1" applyFont="1" applyFill="1" applyBorder="1" applyAlignment="1" applyProtection="1">
      <alignment horizontal="right" vertical="center"/>
      <protection locked="0"/>
    </xf>
    <xf numFmtId="167" fontId="2" fillId="2" borderId="31" xfId="0" applyNumberFormat="1" applyFont="1" applyFill="1" applyBorder="1" applyAlignment="1">
      <alignment horizontal="left" vertical="center"/>
    </xf>
    <xf numFmtId="0" fontId="38" fillId="0" borderId="34" xfId="1" applyBorder="1" applyAlignment="1">
      <alignment horizontal="center" vertical="center"/>
    </xf>
    <xf numFmtId="168" fontId="2" fillId="0" borderId="34" xfId="0" applyNumberFormat="1" applyFont="1" applyBorder="1"/>
    <xf numFmtId="168" fontId="11" fillId="0" borderId="34" xfId="0" applyNumberFormat="1" applyFont="1" applyBorder="1"/>
    <xf numFmtId="168" fontId="2" fillId="2" borderId="34" xfId="0" applyNumberFormat="1" applyFont="1" applyFill="1" applyBorder="1"/>
    <xf numFmtId="168" fontId="2" fillId="2" borderId="34" xfId="0" applyNumberFormat="1" applyFont="1" applyFill="1" applyBorder="1" applyAlignment="1">
      <alignment horizontal="right"/>
    </xf>
    <xf numFmtId="168" fontId="11" fillId="2" borderId="34" xfId="0" applyNumberFormat="1" applyFont="1" applyFill="1" applyBorder="1"/>
    <xf numFmtId="168" fontId="2" fillId="0" borderId="34" xfId="0" applyNumberFormat="1" applyFont="1" applyBorder="1" applyAlignment="1">
      <alignment horizontal="right"/>
    </xf>
    <xf numFmtId="167" fontId="11" fillId="2" borderId="31" xfId="0" applyNumberFormat="1" applyFont="1" applyFill="1" applyBorder="1" applyAlignment="1">
      <alignment horizontal="right" vertical="center"/>
    </xf>
    <xf numFmtId="167" fontId="11" fillId="2" borderId="31" xfId="0" applyNumberFormat="1" applyFont="1" applyFill="1" applyBorder="1" applyAlignment="1">
      <alignment horizontal="left" vertical="center"/>
    </xf>
    <xf numFmtId="166" fontId="2" fillId="0" borderId="31" xfId="0" applyNumberFormat="1" applyFont="1" applyBorder="1" applyAlignment="1">
      <alignment horizontal="right"/>
    </xf>
    <xf numFmtId="166" fontId="11" fillId="0" borderId="31" xfId="0" applyNumberFormat="1" applyFont="1" applyBorder="1" applyAlignment="1">
      <alignment horizontal="right"/>
    </xf>
    <xf numFmtId="166" fontId="9" fillId="0" borderId="0" xfId="0" applyNumberFormat="1" applyFont="1"/>
    <xf numFmtId="194" fontId="9" fillId="0" borderId="0" xfId="0" applyNumberFormat="1" applyFont="1"/>
    <xf numFmtId="166" fontId="2" fillId="2" borderId="31" xfId="0" applyNumberFormat="1" applyFont="1" applyFill="1" applyBorder="1" applyAlignment="1">
      <alignment horizontal="right"/>
    </xf>
    <xf numFmtId="166" fontId="11" fillId="2" borderId="31" xfId="0" applyNumberFormat="1" applyFont="1" applyFill="1" applyBorder="1" applyAlignment="1">
      <alignment horizontal="right"/>
    </xf>
    <xf numFmtId="169" fontId="2" fillId="0" borderId="31" xfId="0" applyNumberFormat="1" applyFont="1" applyBorder="1" applyAlignment="1">
      <alignment horizontal="right"/>
    </xf>
    <xf numFmtId="4" fontId="9" fillId="0" borderId="0" xfId="0" applyNumberFormat="1" applyFont="1"/>
    <xf numFmtId="169" fontId="2" fillId="2" borderId="31" xfId="0" applyNumberFormat="1" applyFont="1" applyFill="1" applyBorder="1" applyAlignment="1">
      <alignment horizontal="right"/>
    </xf>
    <xf numFmtId="169" fontId="11" fillId="2" borderId="31" xfId="0" applyNumberFormat="1" applyFont="1" applyFill="1" applyBorder="1" applyAlignment="1">
      <alignment horizontal="right"/>
    </xf>
    <xf numFmtId="171" fontId="9" fillId="0" borderId="0" xfId="0" applyNumberFormat="1" applyFont="1"/>
    <xf numFmtId="168" fontId="2" fillId="5" borderId="34" xfId="0" applyNumberFormat="1" applyFont="1" applyFill="1" applyBorder="1" applyAlignment="1">
      <alignment horizontal="right" vertical="center"/>
    </xf>
    <xf numFmtId="168" fontId="11" fillId="5" borderId="34" xfId="0" applyNumberFormat="1" applyFont="1" applyFill="1" applyBorder="1" applyAlignment="1">
      <alignment horizontal="right" vertical="center"/>
    </xf>
    <xf numFmtId="0" fontId="38" fillId="0" borderId="31" xfId="1" applyBorder="1" applyAlignment="1">
      <alignment horizontal="center" vertical="center"/>
    </xf>
    <xf numFmtId="0" fontId="37" fillId="0" borderId="31" xfId="0" applyFont="1" applyBorder="1" applyAlignment="1">
      <alignment vertical="center"/>
    </xf>
    <xf numFmtId="172" fontId="2" fillId="2" borderId="31" xfId="0" applyNumberFormat="1" applyFont="1" applyFill="1" applyBorder="1" applyAlignment="1">
      <alignment horizontal="right" vertical="center"/>
    </xf>
    <xf numFmtId="172" fontId="11" fillId="2" borderId="31" xfId="0" applyNumberFormat="1" applyFont="1" applyFill="1" applyBorder="1" applyAlignment="1">
      <alignment horizontal="right" vertical="center"/>
    </xf>
    <xf numFmtId="171" fontId="2" fillId="0" borderId="31" xfId="0" applyNumberFormat="1" applyFont="1" applyBorder="1" applyAlignment="1">
      <alignment horizontal="right" vertical="center"/>
    </xf>
    <xf numFmtId="171" fontId="11" fillId="0" borderId="31" xfId="0" applyNumberFormat="1" applyFont="1" applyBorder="1" applyAlignment="1">
      <alignment horizontal="right" vertical="center"/>
    </xf>
    <xf numFmtId="171" fontId="2" fillId="9" borderId="31" xfId="0" applyNumberFormat="1" applyFont="1" applyFill="1" applyBorder="1" applyAlignment="1">
      <alignment horizontal="right" vertical="center"/>
    </xf>
    <xf numFmtId="171" fontId="11" fillId="3" borderId="31" xfId="0" applyNumberFormat="1" applyFont="1" applyFill="1" applyBorder="1" applyAlignment="1">
      <alignment horizontal="right" vertical="center"/>
    </xf>
    <xf numFmtId="0" fontId="49" fillId="0" borderId="30" xfId="0" applyFont="1" applyBorder="1" applyAlignment="1">
      <alignment vertical="center"/>
    </xf>
    <xf numFmtId="0" fontId="49" fillId="0" borderId="30" xfId="0" applyFont="1" applyBorder="1"/>
    <xf numFmtId="171" fontId="49" fillId="9" borderId="30" xfId="0" applyNumberFormat="1" applyFont="1" applyFill="1" applyBorder="1" applyAlignment="1">
      <alignment horizontal="right" vertical="center"/>
    </xf>
    <xf numFmtId="171" fontId="49" fillId="0" borderId="30" xfId="0" applyNumberFormat="1" applyFont="1" applyBorder="1" applyAlignment="1">
      <alignment horizontal="right" vertical="center"/>
    </xf>
    <xf numFmtId="171" fontId="57" fillId="0" borderId="30" xfId="0" applyNumberFormat="1" applyFont="1" applyBorder="1" applyAlignment="1">
      <alignment horizontal="right" vertical="center"/>
    </xf>
    <xf numFmtId="177" fontId="49" fillId="9" borderId="30" xfId="0" applyNumberFormat="1" applyFont="1" applyFill="1" applyBorder="1" applyAlignment="1">
      <alignment horizontal="right" vertical="center"/>
    </xf>
    <xf numFmtId="168" fontId="2" fillId="3" borderId="34" xfId="0" applyNumberFormat="1" applyFont="1" applyFill="1" applyBorder="1" applyAlignment="1">
      <alignment horizontal="right" vertical="center"/>
    </xf>
    <xf numFmtId="0" fontId="30" fillId="0" borderId="31" xfId="0" applyFont="1" applyBorder="1"/>
    <xf numFmtId="3" fontId="2" fillId="0" borderId="31" xfId="0" applyNumberFormat="1" applyFont="1" applyBorder="1"/>
    <xf numFmtId="3" fontId="11" fillId="0" borderId="31" xfId="0" applyNumberFormat="1" applyFont="1" applyBorder="1"/>
    <xf numFmtId="171" fontId="2" fillId="2" borderId="34" xfId="0" applyNumberFormat="1" applyFont="1" applyFill="1" applyBorder="1" applyAlignment="1">
      <alignment horizontal="right" vertical="center"/>
    </xf>
    <xf numFmtId="171" fontId="11" fillId="2" borderId="34" xfId="0" applyNumberFormat="1" applyFont="1" applyFill="1" applyBorder="1" applyAlignment="1">
      <alignment horizontal="right" vertical="center"/>
    </xf>
    <xf numFmtId="194" fontId="11" fillId="0" borderId="31" xfId="0" applyNumberFormat="1" applyFont="1" applyBorder="1"/>
    <xf numFmtId="0" fontId="30" fillId="10" borderId="31" xfId="0" applyFont="1" applyFill="1" applyBorder="1"/>
    <xf numFmtId="168" fontId="2" fillId="0" borderId="31" xfId="0" applyNumberFormat="1" applyFont="1" applyBorder="1"/>
    <xf numFmtId="168" fontId="11" fillId="0" borderId="31" xfId="0" applyNumberFormat="1" applyFont="1" applyBorder="1"/>
    <xf numFmtId="171" fontId="2" fillId="0" borderId="34" xfId="0" applyNumberFormat="1" applyFont="1" applyBorder="1" applyAlignment="1">
      <alignment horizontal="right" vertical="center"/>
    </xf>
    <xf numFmtId="171" fontId="11" fillId="0" borderId="34" xfId="0" applyNumberFormat="1" applyFont="1" applyBorder="1" applyAlignment="1">
      <alignment horizontal="right" vertical="center"/>
    </xf>
    <xf numFmtId="0" fontId="9" fillId="9" borderId="13" xfId="0" applyFont="1" applyFill="1" applyBorder="1"/>
    <xf numFmtId="168" fontId="49" fillId="9" borderId="31" xfId="0" applyNumberFormat="1" applyFont="1" applyFill="1" applyBorder="1" applyAlignment="1">
      <alignment horizontal="right" vertical="center"/>
    </xf>
    <xf numFmtId="168" fontId="57" fillId="9" borderId="31" xfId="0" applyNumberFormat="1" applyFont="1" applyFill="1" applyBorder="1" applyAlignment="1">
      <alignment horizontal="right" vertical="center"/>
    </xf>
    <xf numFmtId="168" fontId="49" fillId="9" borderId="34" xfId="0" applyNumberFormat="1" applyFont="1" applyFill="1" applyBorder="1" applyAlignment="1">
      <alignment horizontal="right" vertical="center"/>
    </xf>
    <xf numFmtId="168" fontId="57" fillId="9" borderId="34" xfId="0" applyNumberFormat="1" applyFont="1" applyFill="1" applyBorder="1" applyAlignment="1">
      <alignment horizontal="right" vertical="center"/>
    </xf>
    <xf numFmtId="0" fontId="31" fillId="0" borderId="31" xfId="0" applyFont="1" applyBorder="1"/>
    <xf numFmtId="167" fontId="11" fillId="2" borderId="31" xfId="0" applyNumberFormat="1" applyFont="1" applyFill="1" applyBorder="1" applyAlignment="1" applyProtection="1">
      <alignment horizontal="right" vertical="center" wrapText="1"/>
      <protection locked="0"/>
    </xf>
    <xf numFmtId="172" fontId="2" fillId="0" borderId="34" xfId="0" applyNumberFormat="1" applyFont="1" applyBorder="1" applyAlignment="1">
      <alignment horizontal="right" vertical="center"/>
    </xf>
    <xf numFmtId="172" fontId="11" fillId="0" borderId="34" xfId="0" applyNumberFormat="1" applyFont="1" applyBorder="1" applyAlignment="1">
      <alignment horizontal="right" vertical="center"/>
    </xf>
    <xf numFmtId="172" fontId="2" fillId="2" borderId="34" xfId="0" applyNumberFormat="1" applyFont="1" applyFill="1" applyBorder="1" applyAlignment="1" applyProtection="1">
      <alignment horizontal="right" vertical="center"/>
      <protection locked="0"/>
    </xf>
    <xf numFmtId="172" fontId="11" fillId="2" borderId="34" xfId="0" applyNumberFormat="1" applyFont="1" applyFill="1" applyBorder="1" applyAlignment="1" applyProtection="1">
      <alignment horizontal="right" vertical="center"/>
      <protection locked="0"/>
    </xf>
    <xf numFmtId="168" fontId="2" fillId="19" borderId="31" xfId="0" applyNumberFormat="1" applyFont="1" applyFill="1" applyBorder="1" applyAlignment="1">
      <alignment horizontal="right" vertical="center"/>
    </xf>
    <xf numFmtId="168" fontId="11" fillId="19" borderId="31" xfId="0" applyNumberFormat="1" applyFont="1" applyFill="1" applyBorder="1" applyAlignment="1">
      <alignment horizontal="right" vertical="center"/>
    </xf>
    <xf numFmtId="0" fontId="2" fillId="19" borderId="31" xfId="0" applyFont="1" applyFill="1" applyBorder="1" applyAlignment="1">
      <alignment vertical="center"/>
    </xf>
    <xf numFmtId="168" fontId="2" fillId="0" borderId="2" xfId="0" applyNumberFormat="1" applyFont="1" applyBorder="1" applyAlignment="1">
      <alignment horizontal="right" vertical="center"/>
    </xf>
    <xf numFmtId="168" fontId="11" fillId="0" borderId="2" xfId="0" applyNumberFormat="1" applyFont="1" applyBorder="1" applyAlignment="1">
      <alignment horizontal="right" vertical="center"/>
    </xf>
    <xf numFmtId="168" fontId="2" fillId="2" borderId="2" xfId="0" applyNumberFormat="1" applyFont="1" applyFill="1" applyBorder="1" applyAlignment="1">
      <alignment horizontal="right" vertical="center"/>
    </xf>
    <xf numFmtId="168" fontId="11" fillId="2" borderId="2" xfId="0" applyNumberFormat="1" applyFont="1" applyFill="1" applyBorder="1" applyAlignment="1">
      <alignment horizontal="right" vertical="center"/>
    </xf>
    <xf numFmtId="168" fontId="2" fillId="2" borderId="39" xfId="0" applyNumberFormat="1" applyFont="1" applyFill="1" applyBorder="1" applyAlignment="1">
      <alignment horizontal="right" vertical="center"/>
    </xf>
    <xf numFmtId="0" fontId="24" fillId="0" borderId="0" xfId="0" applyFont="1" applyAlignment="1">
      <alignment horizontal="right" vertical="center"/>
    </xf>
    <xf numFmtId="0" fontId="21" fillId="0" borderId="0" xfId="0" applyFont="1" applyAlignment="1">
      <alignment horizontal="right" vertical="center"/>
    </xf>
    <xf numFmtId="0" fontId="10" fillId="0" borderId="0" xfId="0" applyFont="1" applyAlignment="1">
      <alignment horizontal="right" vertical="center"/>
    </xf>
    <xf numFmtId="0" fontId="0" fillId="0" borderId="0" xfId="0" applyAlignment="1">
      <alignment horizontal="right" vertical="center"/>
    </xf>
    <xf numFmtId="0" fontId="43" fillId="0" borderId="0" xfId="0" applyFont="1" applyAlignment="1">
      <alignment horizontal="right" vertical="center"/>
    </xf>
    <xf numFmtId="0" fontId="11" fillId="0" borderId="0" xfId="0" applyFont="1" applyAlignment="1">
      <alignment horizontal="right" vertical="center"/>
    </xf>
    <xf numFmtId="0" fontId="14" fillId="0" borderId="0" xfId="0" applyFont="1" applyAlignment="1">
      <alignment horizontal="right" vertical="center"/>
    </xf>
    <xf numFmtId="0" fontId="2" fillId="0" borderId="0" xfId="0" applyFont="1" applyAlignment="1">
      <alignment horizontal="right" vertical="center"/>
    </xf>
    <xf numFmtId="0" fontId="45" fillId="0" borderId="0" xfId="0" applyFont="1" applyAlignment="1">
      <alignment horizontal="right" vertical="center"/>
    </xf>
    <xf numFmtId="168" fontId="10" fillId="0" borderId="0" xfId="0" applyNumberFormat="1" applyFont="1" applyAlignment="1">
      <alignment horizontal="right" vertical="center"/>
    </xf>
    <xf numFmtId="168" fontId="24" fillId="0" borderId="0" xfId="0" applyNumberFormat="1" applyFont="1" applyAlignment="1">
      <alignment horizontal="right" vertical="center"/>
    </xf>
    <xf numFmtId="0" fontId="0" fillId="0" borderId="0" xfId="0" applyAlignment="1">
      <alignment horizontal="center" vertical="center" wrapText="1"/>
    </xf>
    <xf numFmtId="0" fontId="28" fillId="0" borderId="0" xfId="0" applyFont="1" applyAlignment="1">
      <alignment horizontal="center" vertical="center"/>
    </xf>
    <xf numFmtId="0" fontId="2" fillId="0" borderId="0" xfId="0" applyFont="1" applyAlignment="1">
      <alignment horizontal="center" vertical="center" wrapText="1"/>
    </xf>
    <xf numFmtId="0" fontId="14" fillId="0" borderId="1" xfId="0" applyFont="1" applyBorder="1" applyAlignment="1">
      <alignment horizontal="center" vertical="center" wrapText="1"/>
    </xf>
    <xf numFmtId="0" fontId="38" fillId="0" borderId="0" xfId="1" applyAlignment="1">
      <alignment horizontal="center" vertical="center" wrapText="1"/>
    </xf>
    <xf numFmtId="0" fontId="2" fillId="19" borderId="31" xfId="0" applyFont="1" applyFill="1" applyBorder="1" applyAlignment="1">
      <alignment horizontal="center" vertical="center"/>
    </xf>
    <xf numFmtId="0" fontId="7" fillId="0" borderId="0" xfId="0" applyFont="1" applyAlignment="1">
      <alignment horizontal="center" vertical="center" wrapText="1"/>
    </xf>
    <xf numFmtId="0" fontId="2" fillId="0" borderId="0" xfId="0" applyFont="1" applyAlignment="1">
      <alignment vertical="top" wrapText="1"/>
    </xf>
    <xf numFmtId="0" fontId="78" fillId="13" borderId="40" xfId="0" applyFont="1" applyFill="1" applyBorder="1" applyAlignment="1">
      <alignment horizontal="right"/>
    </xf>
    <xf numFmtId="0" fontId="79" fillId="13" borderId="40" xfId="0" applyFont="1" applyFill="1" applyBorder="1" applyAlignment="1">
      <alignment horizontal="center"/>
    </xf>
    <xf numFmtId="0" fontId="79" fillId="13" borderId="40" xfId="0" applyFont="1" applyFill="1" applyBorder="1" applyAlignment="1">
      <alignment horizontal="right"/>
    </xf>
    <xf numFmtId="0" fontId="79" fillId="7" borderId="40" xfId="0" applyFont="1" applyFill="1" applyBorder="1" applyAlignment="1">
      <alignment horizontal="center"/>
    </xf>
    <xf numFmtId="168" fontId="2" fillId="0" borderId="0" xfId="0" applyNumberFormat="1" applyFont="1" applyAlignment="1">
      <alignment horizontal="left" vertical="center"/>
    </xf>
    <xf numFmtId="0" fontId="78" fillId="0" borderId="0" xfId="3" applyFont="1" applyAlignment="1">
      <alignment horizontal="center" vertical="center"/>
    </xf>
    <xf numFmtId="0" fontId="25" fillId="7" borderId="40" xfId="3" applyFont="1" applyFill="1" applyBorder="1" applyAlignment="1">
      <alignment horizontal="left"/>
    </xf>
    <xf numFmtId="0" fontId="78" fillId="0" borderId="0" xfId="3" applyFont="1"/>
    <xf numFmtId="0" fontId="79" fillId="13" borderId="0" xfId="3" applyFont="1" applyFill="1" applyAlignment="1">
      <alignment horizontal="center"/>
    </xf>
    <xf numFmtId="0" fontId="79" fillId="7" borderId="22" xfId="3" applyFont="1" applyFill="1" applyBorder="1" applyAlignment="1">
      <alignment horizontal="right"/>
    </xf>
    <xf numFmtId="0" fontId="79" fillId="7" borderId="22" xfId="3" applyFont="1" applyFill="1" applyBorder="1" applyAlignment="1">
      <alignment horizontal="center"/>
    </xf>
    <xf numFmtId="0" fontId="78" fillId="7" borderId="21" xfId="3" applyFont="1" applyFill="1" applyBorder="1"/>
    <xf numFmtId="0" fontId="79" fillId="13" borderId="0" xfId="3" applyFont="1" applyFill="1" applyAlignment="1">
      <alignment horizontal="right"/>
    </xf>
    <xf numFmtId="0" fontId="79" fillId="7" borderId="21" xfId="3" applyFont="1" applyFill="1" applyBorder="1" applyAlignment="1">
      <alignment horizontal="center"/>
    </xf>
    <xf numFmtId="0" fontId="78" fillId="13" borderId="22" xfId="3" applyFont="1" applyFill="1" applyBorder="1" applyAlignment="1">
      <alignment horizontal="right"/>
    </xf>
    <xf numFmtId="0" fontId="79" fillId="0" borderId="0" xfId="3" applyFont="1" applyAlignment="1">
      <alignment horizontal="right"/>
    </xf>
    <xf numFmtId="0" fontId="79" fillId="13" borderId="22" xfId="3" applyFont="1" applyFill="1" applyBorder="1" applyAlignment="1">
      <alignment horizontal="right"/>
    </xf>
    <xf numFmtId="0" fontId="78" fillId="13" borderId="0" xfId="3" applyFont="1" applyFill="1" applyAlignment="1">
      <alignment horizontal="right"/>
    </xf>
    <xf numFmtId="0" fontId="78" fillId="13" borderId="21" xfId="3" applyFont="1" applyFill="1" applyBorder="1" applyAlignment="1">
      <alignment horizontal="right"/>
    </xf>
    <xf numFmtId="0" fontId="78" fillId="0" borderId="0" xfId="3" applyFont="1" applyAlignment="1">
      <alignment horizontal="right"/>
    </xf>
    <xf numFmtId="0" fontId="79" fillId="13" borderId="21" xfId="3" applyFont="1" applyFill="1" applyBorder="1" applyAlignment="1">
      <alignment horizontal="right"/>
    </xf>
    <xf numFmtId="0" fontId="9" fillId="0" borderId="0" xfId="3" applyAlignment="1">
      <alignment horizontal="center" vertical="center"/>
    </xf>
    <xf numFmtId="0" fontId="11" fillId="0" borderId="0" xfId="3" applyFont="1" applyAlignment="1">
      <alignment horizontal="left"/>
    </xf>
    <xf numFmtId="0" fontId="9" fillId="0" borderId="0" xfId="3" applyAlignment="1">
      <alignment horizontal="right"/>
    </xf>
    <xf numFmtId="196" fontId="2" fillId="0" borderId="0" xfId="3" applyNumberFormat="1" applyFont="1" applyAlignment="1">
      <alignment horizontal="right"/>
    </xf>
    <xf numFmtId="0" fontId="8" fillId="0" borderId="0" xfId="4" applyAlignment="1">
      <alignment horizontal="center" vertical="center"/>
    </xf>
    <xf numFmtId="168" fontId="2" fillId="3" borderId="31" xfId="5" applyFont="1" applyFill="1" applyBorder="1" applyAlignment="1">
      <alignment horizontal="left" vertical="center"/>
    </xf>
    <xf numFmtId="168" fontId="2" fillId="0" borderId="0" xfId="5" applyFont="1" applyAlignment="1">
      <alignment horizontal="left" vertical="center"/>
    </xf>
    <xf numFmtId="168" fontId="2" fillId="3" borderId="31" xfId="5" applyFont="1" applyFill="1" applyBorder="1" applyAlignment="1">
      <alignment horizontal="center" vertical="center"/>
    </xf>
    <xf numFmtId="168" fontId="2" fillId="3" borderId="31" xfId="5" applyFont="1" applyFill="1" applyBorder="1">
      <alignment horizontal="right" vertical="center"/>
    </xf>
    <xf numFmtId="0" fontId="8" fillId="0" borderId="0" xfId="3" applyFont="1" applyAlignment="1">
      <alignment horizontal="center" vertical="center"/>
    </xf>
    <xf numFmtId="0" fontId="9" fillId="0" borderId="9" xfId="3" applyBorder="1"/>
    <xf numFmtId="0" fontId="25" fillId="13" borderId="40" xfId="3" applyFont="1" applyFill="1" applyBorder="1" applyAlignment="1">
      <alignment horizontal="left"/>
    </xf>
    <xf numFmtId="0" fontId="78" fillId="13" borderId="9" xfId="3" applyFont="1" applyFill="1" applyBorder="1" applyAlignment="1">
      <alignment horizontal="left"/>
    </xf>
    <xf numFmtId="0" fontId="78" fillId="0" borderId="9" xfId="3" applyFont="1" applyBorder="1"/>
    <xf numFmtId="0" fontId="78" fillId="13" borderId="0" xfId="3" applyFont="1" applyFill="1" applyAlignment="1">
      <alignment horizontal="left"/>
    </xf>
    <xf numFmtId="0" fontId="79" fillId="13" borderId="0" xfId="3" applyFont="1" applyFill="1" applyAlignment="1">
      <alignment horizontal="center" vertical="center"/>
    </xf>
    <xf numFmtId="0" fontId="2" fillId="0" borderId="9" xfId="0" applyFont="1" applyBorder="1"/>
    <xf numFmtId="0" fontId="78" fillId="13" borderId="22" xfId="3" applyFont="1" applyFill="1" applyBorder="1" applyAlignment="1">
      <alignment horizontal="left"/>
    </xf>
    <xf numFmtId="0" fontId="11" fillId="0" borderId="9" xfId="0" applyFont="1" applyBorder="1" applyAlignment="1">
      <alignment vertical="center"/>
    </xf>
    <xf numFmtId="0" fontId="25" fillId="7" borderId="40" xfId="0" applyFont="1" applyFill="1" applyBorder="1" applyAlignment="1">
      <alignment horizontal="left"/>
    </xf>
    <xf numFmtId="0" fontId="9" fillId="0" borderId="9" xfId="0" applyFont="1" applyBorder="1"/>
    <xf numFmtId="0" fontId="25" fillId="13" borderId="40" xfId="0" applyFont="1" applyFill="1" applyBorder="1" applyAlignment="1">
      <alignment horizontal="left"/>
    </xf>
    <xf numFmtId="0" fontId="78" fillId="13" borderId="0" xfId="0" applyFont="1" applyFill="1" applyAlignment="1">
      <alignment horizontal="left"/>
    </xf>
    <xf numFmtId="0" fontId="79" fillId="7" borderId="0" xfId="0" applyFont="1" applyFill="1" applyAlignment="1">
      <alignment horizontal="center"/>
    </xf>
    <xf numFmtId="198" fontId="2" fillId="0" borderId="0" xfId="0" applyNumberFormat="1" applyFont="1" applyAlignment="1">
      <alignment horizontal="right"/>
    </xf>
    <xf numFmtId="198" fontId="2" fillId="3" borderId="31" xfId="0" applyNumberFormat="1" applyFont="1" applyFill="1" applyBorder="1" applyAlignment="1">
      <alignment horizontal="right" vertical="center"/>
    </xf>
    <xf numFmtId="0" fontId="85" fillId="0" borderId="0" xfId="0" applyFont="1"/>
    <xf numFmtId="199" fontId="10" fillId="0" borderId="0" xfId="0" applyNumberFormat="1" applyFont="1"/>
    <xf numFmtId="200" fontId="10" fillId="0" borderId="0" xfId="0" applyNumberFormat="1" applyFont="1"/>
    <xf numFmtId="199" fontId="85" fillId="0" borderId="0" xfId="0" applyNumberFormat="1" applyFont="1"/>
    <xf numFmtId="200" fontId="9" fillId="0" borderId="0" xfId="0" applyNumberFormat="1" applyFont="1"/>
    <xf numFmtId="199" fontId="11" fillId="0" borderId="19" xfId="0" applyNumberFormat="1" applyFont="1" applyBorder="1" applyAlignment="1">
      <alignment vertical="center"/>
    </xf>
    <xf numFmtId="199" fontId="2" fillId="0" borderId="0" xfId="0" applyNumberFormat="1" applyFont="1" applyAlignment="1">
      <alignment horizontal="right"/>
    </xf>
    <xf numFmtId="200" fontId="11" fillId="0" borderId="0" xfId="0" applyNumberFormat="1" applyFont="1" applyAlignment="1">
      <alignment vertical="center"/>
    </xf>
    <xf numFmtId="199" fontId="11" fillId="7" borderId="20" xfId="0" applyNumberFormat="1" applyFont="1" applyFill="1" applyBorder="1" applyAlignment="1">
      <alignment horizontal="right" vertical="center"/>
    </xf>
    <xf numFmtId="167" fontId="11" fillId="7" borderId="0" xfId="0" applyNumberFormat="1" applyFont="1" applyFill="1" applyAlignment="1">
      <alignment horizontal="right" vertical="center"/>
    </xf>
    <xf numFmtId="167" fontId="8" fillId="0" borderId="0" xfId="0" applyNumberFormat="1" applyFont="1" applyAlignment="1">
      <alignment vertical="center"/>
    </xf>
    <xf numFmtId="184" fontId="11" fillId="7" borderId="20" xfId="2" applyNumberFormat="1" applyFont="1" applyFill="1" applyBorder="1" applyAlignment="1">
      <alignment horizontal="right" vertical="center"/>
    </xf>
    <xf numFmtId="200" fontId="2" fillId="0" borderId="0" xfId="0" applyNumberFormat="1" applyFont="1" applyAlignment="1">
      <alignment horizontal="right" vertical="center"/>
    </xf>
    <xf numFmtId="184" fontId="11" fillId="7" borderId="0" xfId="2" applyNumberFormat="1" applyFont="1" applyFill="1" applyAlignment="1">
      <alignment horizontal="right" vertical="center"/>
    </xf>
    <xf numFmtId="199" fontId="0" fillId="0" borderId="0" xfId="0" applyNumberFormat="1"/>
    <xf numFmtId="200" fontId="0" fillId="0" borderId="0" xfId="0" applyNumberFormat="1"/>
    <xf numFmtId="200" fontId="2" fillId="0" borderId="0" xfId="0" applyNumberFormat="1" applyFont="1"/>
    <xf numFmtId="199" fontId="0" fillId="0" borderId="0" xfId="0" applyNumberFormat="1" applyAlignment="1">
      <alignment vertical="top"/>
    </xf>
    <xf numFmtId="195" fontId="107" fillId="0" borderId="0" xfId="0" applyNumberFormat="1" applyFont="1" applyAlignment="1">
      <alignment horizontal="left" vertical="center"/>
    </xf>
    <xf numFmtId="196" fontId="11" fillId="0" borderId="0" xfId="3" applyNumberFormat="1" applyFont="1" applyAlignment="1">
      <alignment horizontal="right"/>
    </xf>
    <xf numFmtId="196" fontId="11" fillId="0" borderId="0" xfId="0" applyNumberFormat="1" applyFont="1" applyAlignment="1">
      <alignment horizontal="right"/>
    </xf>
    <xf numFmtId="196" fontId="11" fillId="0" borderId="21" xfId="3" applyNumberFormat="1" applyFont="1" applyBorder="1" applyAlignment="1">
      <alignment horizontal="right"/>
    </xf>
    <xf numFmtId="196" fontId="11" fillId="0" borderId="21" xfId="0" applyNumberFormat="1" applyFont="1" applyBorder="1" applyAlignment="1">
      <alignment horizontal="right"/>
    </xf>
    <xf numFmtId="0" fontId="11" fillId="5" borderId="0" xfId="0" applyFont="1" applyFill="1" applyAlignment="1">
      <alignment horizontal="left"/>
    </xf>
    <xf numFmtId="0" fontId="78" fillId="20" borderId="0" xfId="0" applyFont="1" applyFill="1" applyAlignment="1">
      <alignment horizontal="right"/>
    </xf>
    <xf numFmtId="0" fontId="78" fillId="5" borderId="0" xfId="0" applyFont="1" applyFill="1" applyAlignment="1">
      <alignment horizontal="right"/>
    </xf>
    <xf numFmtId="0" fontId="79" fillId="20" borderId="0" xfId="0" applyFont="1" applyFill="1" applyAlignment="1">
      <alignment horizontal="right"/>
    </xf>
    <xf numFmtId="0" fontId="2" fillId="5" borderId="0" xfId="0" applyFont="1" applyFill="1" applyAlignment="1">
      <alignment horizontal="left"/>
    </xf>
    <xf numFmtId="0" fontId="2" fillId="5" borderId="0" xfId="6" applyFill="1">
      <alignment vertical="center"/>
    </xf>
    <xf numFmtId="186" fontId="11" fillId="5" borderId="0" xfId="0" applyNumberFormat="1" applyFont="1" applyFill="1" applyAlignment="1">
      <alignment horizontal="right"/>
    </xf>
    <xf numFmtId="0" fontId="25" fillId="0" borderId="0" xfId="3" applyFont="1"/>
    <xf numFmtId="0" fontId="9" fillId="5" borderId="0" xfId="0" applyFont="1" applyFill="1"/>
    <xf numFmtId="165" fontId="11" fillId="7" borderId="21" xfId="3" applyNumberFormat="1" applyFont="1" applyFill="1" applyBorder="1" applyAlignment="1">
      <alignment horizontal="right"/>
    </xf>
    <xf numFmtId="165" fontId="2" fillId="0" borderId="0" xfId="0" applyNumberFormat="1" applyFont="1" applyAlignment="1">
      <alignment horizontal="right"/>
    </xf>
    <xf numFmtId="196" fontId="2" fillId="0" borderId="0" xfId="0" applyNumberFormat="1" applyFont="1" applyAlignment="1">
      <alignment horizontal="left"/>
    </xf>
    <xf numFmtId="196" fontId="2" fillId="0" borderId="21" xfId="0" applyNumberFormat="1" applyFont="1" applyBorder="1" applyAlignment="1">
      <alignment horizontal="left"/>
    </xf>
    <xf numFmtId="0" fontId="11" fillId="0" borderId="20" xfId="0" applyFont="1" applyBorder="1" applyAlignment="1">
      <alignment horizontal="right" vertical="center"/>
    </xf>
    <xf numFmtId="0" fontId="8" fillId="0" borderId="0" xfId="0" applyFont="1" applyAlignment="1">
      <alignment horizontal="left" vertical="top" wrapText="1"/>
    </xf>
    <xf numFmtId="195" fontId="108" fillId="0" borderId="0" xfId="0" applyNumberFormat="1" applyFont="1" applyAlignment="1">
      <alignment horizontal="left" vertical="center"/>
    </xf>
    <xf numFmtId="0" fontId="85" fillId="0" borderId="0" xfId="0" applyFont="1" applyAlignment="1">
      <alignment horizontal="right"/>
    </xf>
    <xf numFmtId="0" fontId="109" fillId="0" borderId="0" xfId="0" applyFont="1"/>
    <xf numFmtId="0" fontId="109" fillId="0" borderId="0" xfId="0" applyFont="1" applyAlignment="1">
      <alignment horizontal="right"/>
    </xf>
    <xf numFmtId="0" fontId="45" fillId="0" borderId="0" xfId="0" applyFont="1" applyAlignment="1">
      <alignment horizontal="right"/>
    </xf>
    <xf numFmtId="0" fontId="29" fillId="15" borderId="0" xfId="0" applyFont="1" applyFill="1" applyAlignment="1">
      <alignment horizontal="left" vertical="center"/>
    </xf>
    <xf numFmtId="165" fontId="11" fillId="0" borderId="0" xfId="0" applyNumberFormat="1" applyFont="1" applyAlignment="1">
      <alignment horizontal="right" vertical="center"/>
    </xf>
    <xf numFmtId="168" fontId="11" fillId="9" borderId="21" xfId="0" applyNumberFormat="1" applyFont="1" applyFill="1" applyBorder="1" applyAlignment="1">
      <alignment horizontal="right" vertical="center"/>
    </xf>
    <xf numFmtId="167" fontId="7" fillId="15" borderId="20" xfId="0" applyNumberFormat="1" applyFont="1" applyFill="1" applyBorder="1" applyAlignment="1">
      <alignment horizontal="right" vertical="center"/>
    </xf>
    <xf numFmtId="3" fontId="2" fillId="15" borderId="0" xfId="0" applyNumberFormat="1" applyFont="1" applyFill="1" applyAlignment="1">
      <alignment horizontal="right" vertical="center"/>
    </xf>
    <xf numFmtId="0" fontId="105" fillId="0" borderId="0" xfId="0" applyFont="1" applyAlignment="1">
      <alignment horizontal="center" vertical="center"/>
    </xf>
    <xf numFmtId="0" fontId="111" fillId="0" borderId="0" xfId="0" applyFont="1" applyAlignment="1">
      <alignment horizontal="center" vertical="top"/>
    </xf>
    <xf numFmtId="0" fontId="47" fillId="0" borderId="0" xfId="0" applyFont="1" applyAlignment="1">
      <alignment vertical="top"/>
    </xf>
    <xf numFmtId="0" fontId="40" fillId="0" borderId="0" xfId="0" applyFont="1" applyAlignment="1">
      <alignment vertical="center"/>
    </xf>
    <xf numFmtId="0" fontId="105" fillId="0" borderId="0" xfId="0" applyFont="1"/>
    <xf numFmtId="168" fontId="40" fillId="0" borderId="0" xfId="0" applyNumberFormat="1" applyFont="1" applyAlignment="1">
      <alignment horizontal="right" vertical="center"/>
    </xf>
    <xf numFmtId="168" fontId="105" fillId="0" borderId="0" xfId="0" applyNumberFormat="1" applyFont="1"/>
    <xf numFmtId="0" fontId="47" fillId="0" borderId="0" xfId="0" applyFont="1" applyAlignment="1">
      <alignment horizontal="center" vertical="center"/>
    </xf>
    <xf numFmtId="174" fontId="11" fillId="9" borderId="31" xfId="0" applyNumberFormat="1" applyFont="1" applyFill="1" applyBorder="1" applyAlignment="1">
      <alignment horizontal="right" vertical="center"/>
    </xf>
    <xf numFmtId="164" fontId="11" fillId="9" borderId="31" xfId="0" applyNumberFormat="1" applyFont="1" applyFill="1" applyBorder="1" applyAlignment="1">
      <alignment horizontal="right" vertical="center"/>
    </xf>
    <xf numFmtId="0" fontId="55" fillId="0" borderId="0" xfId="0" applyFont="1" applyAlignment="1">
      <alignment horizontal="left" wrapText="1"/>
    </xf>
    <xf numFmtId="0" fontId="42" fillId="0" borderId="0" xfId="0" applyFont="1" applyAlignment="1">
      <alignment vertical="top" wrapText="1"/>
    </xf>
    <xf numFmtId="0" fontId="0" fillId="0" borderId="0" xfId="0" applyAlignment="1">
      <alignment vertical="top"/>
    </xf>
    <xf numFmtId="0" fontId="42" fillId="0" borderId="0" xfId="0" applyFont="1" applyAlignment="1">
      <alignment horizontal="left" vertical="top" wrapText="1"/>
    </xf>
    <xf numFmtId="0" fontId="2" fillId="0" borderId="0" xfId="0" applyFont="1" applyAlignment="1">
      <alignment vertical="center"/>
    </xf>
    <xf numFmtId="0" fontId="7" fillId="0" borderId="0" xfId="0" applyFont="1" applyAlignment="1" applyProtection="1">
      <alignment horizontal="left" vertical="top" wrapText="1"/>
      <protection locked="0"/>
    </xf>
    <xf numFmtId="0" fontId="7" fillId="0" borderId="0" xfId="0" applyFont="1"/>
    <xf numFmtId="0" fontId="2" fillId="0" borderId="0" xfId="0" applyFont="1" applyAlignment="1" applyProtection="1">
      <alignment horizontal="left" vertical="top" wrapText="1"/>
      <protection locked="0"/>
    </xf>
    <xf numFmtId="0" fontId="2" fillId="0" borderId="0" xfId="0" applyFont="1"/>
    <xf numFmtId="0" fontId="0" fillId="0" borderId="0" xfId="0"/>
    <xf numFmtId="0" fontId="2" fillId="0" borderId="31" xfId="0" applyFont="1" applyBorder="1" applyAlignment="1">
      <alignment horizontal="left" wrapText="1"/>
    </xf>
    <xf numFmtId="0" fontId="2" fillId="3" borderId="31" xfId="0" applyFont="1" applyFill="1" applyBorder="1" applyAlignment="1">
      <alignment horizontal="left" vertical="center" wrapText="1"/>
    </xf>
    <xf numFmtId="0" fontId="7" fillId="0" borderId="0" xfId="0" applyFont="1" applyAlignment="1">
      <alignment vertical="top" wrapText="1"/>
    </xf>
    <xf numFmtId="0" fontId="7" fillId="0" borderId="0" xfId="0" applyFont="1" applyAlignment="1">
      <alignment horizontal="left" vertical="top" wrapText="1"/>
    </xf>
    <xf numFmtId="0" fontId="2" fillId="0" borderId="0" xfId="0" applyFont="1" applyAlignment="1">
      <alignment wrapText="1"/>
    </xf>
    <xf numFmtId="0" fontId="2" fillId="0" borderId="0" xfId="0" applyFont="1" applyAlignment="1">
      <alignment horizontal="left" vertical="top" wrapText="1"/>
    </xf>
    <xf numFmtId="0" fontId="0" fillId="0" borderId="0" xfId="0" applyAlignment="1">
      <alignment wrapText="1"/>
    </xf>
    <xf numFmtId="0" fontId="11" fillId="0" borderId="0" xfId="0" applyFont="1" applyAlignment="1">
      <alignment horizontal="left" vertical="top" wrapText="1"/>
    </xf>
    <xf numFmtId="49" fontId="2" fillId="0" borderId="0" xfId="0" applyNumberFormat="1" applyFont="1" applyAlignment="1">
      <alignment horizontal="left" vertical="top" wrapText="1"/>
    </xf>
    <xf numFmtId="0" fontId="59" fillId="0" borderId="0" xfId="0" applyFont="1" applyAlignment="1">
      <alignment horizontal="left"/>
    </xf>
    <xf numFmtId="0" fontId="69" fillId="0" borderId="0" xfId="0" applyFont="1" applyAlignment="1">
      <alignment wrapText="1"/>
    </xf>
    <xf numFmtId="0" fontId="79" fillId="13" borderId="0" xfId="0" applyFont="1" applyFill="1" applyAlignment="1">
      <alignment horizontal="center"/>
    </xf>
    <xf numFmtId="0" fontId="25" fillId="13" borderId="0" xfId="0" applyFont="1" applyFill="1" applyAlignment="1">
      <alignment horizontal="center"/>
    </xf>
    <xf numFmtId="0" fontId="2" fillId="0" borderId="0" xfId="0" applyFont="1" applyAlignment="1">
      <alignment vertical="top" wrapText="1"/>
    </xf>
    <xf numFmtId="0" fontId="2" fillId="0" borderId="0" xfId="0" applyFont="1" applyAlignment="1">
      <alignment vertical="top"/>
    </xf>
    <xf numFmtId="0" fontId="79" fillId="13" borderId="40" xfId="0" applyFont="1" applyFill="1" applyBorder="1" applyAlignment="1">
      <alignment horizontal="center"/>
    </xf>
    <xf numFmtId="0" fontId="25" fillId="13" borderId="40" xfId="0" applyFont="1" applyFill="1" applyBorder="1" applyAlignment="1">
      <alignment horizontal="center"/>
    </xf>
    <xf numFmtId="0" fontId="9" fillId="13" borderId="40" xfId="0" applyFont="1" applyFill="1" applyBorder="1"/>
    <xf numFmtId="0" fontId="2" fillId="0" borderId="0" xfId="0" applyFont="1" applyAlignment="1">
      <alignment horizontal="left" vertical="top"/>
    </xf>
    <xf numFmtId="0" fontId="2" fillId="0" borderId="0" xfId="0" applyFont="1" applyAlignment="1">
      <alignment horizontal="left" wrapText="1"/>
    </xf>
    <xf numFmtId="0" fontId="2" fillId="0" borderId="4" xfId="0" applyFont="1" applyBorder="1" applyAlignment="1">
      <alignment horizontal="left" wrapText="1"/>
    </xf>
    <xf numFmtId="0" fontId="79" fillId="13" borderId="0" xfId="3" applyFont="1" applyFill="1" applyAlignment="1">
      <alignment horizontal="center"/>
    </xf>
    <xf numFmtId="0" fontId="25" fillId="13" borderId="0" xfId="3" applyFont="1" applyFill="1" applyAlignment="1">
      <alignment horizontal="center"/>
    </xf>
    <xf numFmtId="0" fontId="2" fillId="0" borderId="0" xfId="0" applyFont="1" applyAlignment="1">
      <alignment horizontal="left" vertical="center" wrapText="1"/>
    </xf>
    <xf numFmtId="0" fontId="79" fillId="13" borderId="21" xfId="3" applyFont="1" applyFill="1" applyBorder="1" applyAlignment="1">
      <alignment horizontal="center"/>
    </xf>
    <xf numFmtId="0" fontId="0" fillId="0" borderId="0" xfId="0" applyAlignment="1">
      <alignment vertical="top" wrapText="1"/>
    </xf>
    <xf numFmtId="0" fontId="2" fillId="0" borderId="0" xfId="0" applyFont="1" applyAlignment="1">
      <alignment vertical="center" wrapText="1"/>
    </xf>
    <xf numFmtId="0" fontId="82" fillId="0" borderId="0" xfId="0" applyFont="1" applyAlignment="1">
      <alignment horizontal="left" vertical="top" wrapText="1"/>
    </xf>
    <xf numFmtId="0" fontId="9" fillId="13" borderId="0" xfId="0" applyFont="1" applyFill="1"/>
    <xf numFmtId="0" fontId="11" fillId="7" borderId="22" xfId="0" applyFont="1" applyFill="1" applyBorder="1" applyAlignment="1">
      <alignment horizontal="left"/>
    </xf>
    <xf numFmtId="0" fontId="2" fillId="0" borderId="22" xfId="0" applyFont="1" applyBorder="1" applyAlignment="1">
      <alignment horizontal="left"/>
    </xf>
    <xf numFmtId="0" fontId="79" fillId="7" borderId="22" xfId="0" applyFont="1" applyFill="1" applyBorder="1" applyAlignment="1">
      <alignment horizontal="center"/>
    </xf>
    <xf numFmtId="0" fontId="25" fillId="7" borderId="22" xfId="0" applyFont="1" applyFill="1" applyBorder="1" applyAlignment="1">
      <alignment horizontal="center"/>
    </xf>
    <xf numFmtId="0" fontId="9" fillId="7" borderId="22" xfId="0" applyFont="1" applyFill="1" applyBorder="1"/>
    <xf numFmtId="0" fontId="79" fillId="7" borderId="21" xfId="0" applyFont="1" applyFill="1" applyBorder="1" applyAlignment="1">
      <alignment horizontal="center"/>
    </xf>
    <xf numFmtId="0" fontId="25" fillId="7" borderId="21" xfId="0" applyFont="1" applyFill="1" applyBorder="1" applyAlignment="1">
      <alignment horizontal="center"/>
    </xf>
    <xf numFmtId="0" fontId="79" fillId="7" borderId="21" xfId="0" applyFont="1" applyFill="1" applyBorder="1" applyAlignment="1">
      <alignment horizontal="center" vertical="top"/>
    </xf>
    <xf numFmtId="0" fontId="66" fillId="0" borderId="0" xfId="0" applyFont="1" applyAlignment="1">
      <alignment horizontal="right"/>
    </xf>
    <xf numFmtId="0" fontId="61" fillId="0" borderId="0" xfId="0" applyFont="1"/>
    <xf numFmtId="0" fontId="7" fillId="0" borderId="0" xfId="0" applyFont="1" applyAlignment="1">
      <alignment wrapText="1"/>
    </xf>
    <xf numFmtId="0" fontId="10" fillId="0" borderId="0" xfId="0" applyFont="1" applyAlignment="1">
      <alignment horizontal="left"/>
    </xf>
    <xf numFmtId="0" fontId="10" fillId="0" borderId="0" xfId="0" applyFont="1"/>
    <xf numFmtId="0" fontId="2" fillId="0" borderId="0" xfId="0" applyFont="1" applyAlignment="1">
      <alignment horizontal="left" vertical="center"/>
    </xf>
    <xf numFmtId="0" fontId="11" fillId="7" borderId="19" xfId="0" applyFont="1" applyFill="1" applyBorder="1" applyAlignment="1">
      <alignment horizontal="left" vertical="center"/>
    </xf>
    <xf numFmtId="0" fontId="0" fillId="7" borderId="19" xfId="0" applyFill="1" applyBorder="1" applyAlignment="1">
      <alignment horizontal="left" vertical="center"/>
    </xf>
  </cellXfs>
  <cellStyles count="7">
    <cellStyle name="C08_Table text_FOI_2004_2008_p43-71_V2" xfId="6" xr:uid="{0C946F26-CDA6-4666-9A34-7661AF7FB10D}"/>
    <cellStyle name="C09_ Figs Dk Green" xfId="5" xr:uid="{D2B7D69D-5685-42AB-AD95-83C31CE7CF02}"/>
    <cellStyle name="C13_Annotation Superiors" xfId="4" xr:uid="{32960851-0E4B-4F67-A344-4F5BD61608E3}"/>
    <cellStyle name="Comma" xfId="2" builtinId="3"/>
    <cellStyle name="Hyperlink" xfId="1" builtinId="8"/>
    <cellStyle name="Normal" xfId="0" builtinId="0"/>
    <cellStyle name="Normal_ARA_Excel" xfId="3" xr:uid="{FBE9F0D5-A5DD-45DD-A4A5-7F8B3413C065}"/>
  </cellStyles>
  <dxfs count="2">
    <dxf>
      <font>
        <color rgb="FF006100"/>
      </font>
      <fill>
        <patternFill>
          <bgColor rgb="FFC6EFCE"/>
        </patternFill>
      </fill>
    </dxf>
    <dxf>
      <font>
        <color rgb="FFFF0000"/>
      </font>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006A51"/>
      <rgbColor rgb="007BC143"/>
      <rgbColor rgb="00EEF6E7"/>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ADF"/>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BC543"/>
      <color rgb="FF008080"/>
      <color rgb="FF7BC143"/>
      <color rgb="FFEEF6E7"/>
      <color rgb="FF0000FF"/>
      <color rgb="FFEAF4E3"/>
      <color rgb="FFFF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55"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56" Type="http://schemas.openxmlformats.org/officeDocument/2006/relationships/customXml" Target="../customXml/item5.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1</xdr:col>
      <xdr:colOff>123825</xdr:colOff>
      <xdr:row>7</xdr:row>
      <xdr:rowOff>28575</xdr:rowOff>
    </xdr:to>
    <xdr:sp macro="" textlink="">
      <xdr:nvSpPr>
        <xdr:cNvPr id="76098" name="Text Box 1">
          <a:extLst>
            <a:ext uri="{FF2B5EF4-FFF2-40B4-BE49-F238E27FC236}">
              <a16:creationId xmlns:a16="http://schemas.microsoft.com/office/drawing/2014/main" id="{00000000-0008-0000-1500-000042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099" name="Text Box 2">
          <a:extLst>
            <a:ext uri="{FF2B5EF4-FFF2-40B4-BE49-F238E27FC236}">
              <a16:creationId xmlns:a16="http://schemas.microsoft.com/office/drawing/2014/main" id="{00000000-0008-0000-1500-000043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00" name="Text Box 3">
          <a:extLst>
            <a:ext uri="{FF2B5EF4-FFF2-40B4-BE49-F238E27FC236}">
              <a16:creationId xmlns:a16="http://schemas.microsoft.com/office/drawing/2014/main" id="{00000000-0008-0000-1500-000044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01" name="Text Box 4">
          <a:extLst>
            <a:ext uri="{FF2B5EF4-FFF2-40B4-BE49-F238E27FC236}">
              <a16:creationId xmlns:a16="http://schemas.microsoft.com/office/drawing/2014/main" id="{00000000-0008-0000-1500-000045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02" name="Text Box 5">
          <a:extLst>
            <a:ext uri="{FF2B5EF4-FFF2-40B4-BE49-F238E27FC236}">
              <a16:creationId xmlns:a16="http://schemas.microsoft.com/office/drawing/2014/main" id="{00000000-0008-0000-1500-000046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03" name="Text Box 6">
          <a:extLst>
            <a:ext uri="{FF2B5EF4-FFF2-40B4-BE49-F238E27FC236}">
              <a16:creationId xmlns:a16="http://schemas.microsoft.com/office/drawing/2014/main" id="{00000000-0008-0000-1500-000047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04" name="Text Box 7">
          <a:extLst>
            <a:ext uri="{FF2B5EF4-FFF2-40B4-BE49-F238E27FC236}">
              <a16:creationId xmlns:a16="http://schemas.microsoft.com/office/drawing/2014/main" id="{00000000-0008-0000-1500-000048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05" name="Text Box 8">
          <a:extLst>
            <a:ext uri="{FF2B5EF4-FFF2-40B4-BE49-F238E27FC236}">
              <a16:creationId xmlns:a16="http://schemas.microsoft.com/office/drawing/2014/main" id="{00000000-0008-0000-1500-000049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06" name="Text Box 9">
          <a:extLst>
            <a:ext uri="{FF2B5EF4-FFF2-40B4-BE49-F238E27FC236}">
              <a16:creationId xmlns:a16="http://schemas.microsoft.com/office/drawing/2014/main" id="{00000000-0008-0000-1500-00004A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07" name="Text Box 10">
          <a:extLst>
            <a:ext uri="{FF2B5EF4-FFF2-40B4-BE49-F238E27FC236}">
              <a16:creationId xmlns:a16="http://schemas.microsoft.com/office/drawing/2014/main" id="{00000000-0008-0000-1500-00004B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08" name="Text Box 11">
          <a:extLst>
            <a:ext uri="{FF2B5EF4-FFF2-40B4-BE49-F238E27FC236}">
              <a16:creationId xmlns:a16="http://schemas.microsoft.com/office/drawing/2014/main" id="{00000000-0008-0000-1500-00004C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09" name="Text Box 12">
          <a:extLst>
            <a:ext uri="{FF2B5EF4-FFF2-40B4-BE49-F238E27FC236}">
              <a16:creationId xmlns:a16="http://schemas.microsoft.com/office/drawing/2014/main" id="{00000000-0008-0000-1500-00004D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10" name="Text Box 13">
          <a:extLst>
            <a:ext uri="{FF2B5EF4-FFF2-40B4-BE49-F238E27FC236}">
              <a16:creationId xmlns:a16="http://schemas.microsoft.com/office/drawing/2014/main" id="{00000000-0008-0000-1500-00004E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11" name="Text Box 14">
          <a:extLst>
            <a:ext uri="{FF2B5EF4-FFF2-40B4-BE49-F238E27FC236}">
              <a16:creationId xmlns:a16="http://schemas.microsoft.com/office/drawing/2014/main" id="{00000000-0008-0000-1500-00004F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12" name="Text Box 15">
          <a:extLst>
            <a:ext uri="{FF2B5EF4-FFF2-40B4-BE49-F238E27FC236}">
              <a16:creationId xmlns:a16="http://schemas.microsoft.com/office/drawing/2014/main" id="{00000000-0008-0000-1500-000050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13" name="Text Box 16">
          <a:extLst>
            <a:ext uri="{FF2B5EF4-FFF2-40B4-BE49-F238E27FC236}">
              <a16:creationId xmlns:a16="http://schemas.microsoft.com/office/drawing/2014/main" id="{00000000-0008-0000-1500-000051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14" name="Text Box 17">
          <a:extLst>
            <a:ext uri="{FF2B5EF4-FFF2-40B4-BE49-F238E27FC236}">
              <a16:creationId xmlns:a16="http://schemas.microsoft.com/office/drawing/2014/main" id="{00000000-0008-0000-1500-000052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15" name="Text Box 18">
          <a:extLst>
            <a:ext uri="{FF2B5EF4-FFF2-40B4-BE49-F238E27FC236}">
              <a16:creationId xmlns:a16="http://schemas.microsoft.com/office/drawing/2014/main" id="{00000000-0008-0000-1500-000053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16" name="Text Box 19">
          <a:extLst>
            <a:ext uri="{FF2B5EF4-FFF2-40B4-BE49-F238E27FC236}">
              <a16:creationId xmlns:a16="http://schemas.microsoft.com/office/drawing/2014/main" id="{00000000-0008-0000-1500-000054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17" name="Text Box 20">
          <a:extLst>
            <a:ext uri="{FF2B5EF4-FFF2-40B4-BE49-F238E27FC236}">
              <a16:creationId xmlns:a16="http://schemas.microsoft.com/office/drawing/2014/main" id="{00000000-0008-0000-1500-000055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18" name="Text Box 21">
          <a:extLst>
            <a:ext uri="{FF2B5EF4-FFF2-40B4-BE49-F238E27FC236}">
              <a16:creationId xmlns:a16="http://schemas.microsoft.com/office/drawing/2014/main" id="{00000000-0008-0000-1500-000056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19" name="Text Box 22">
          <a:extLst>
            <a:ext uri="{FF2B5EF4-FFF2-40B4-BE49-F238E27FC236}">
              <a16:creationId xmlns:a16="http://schemas.microsoft.com/office/drawing/2014/main" id="{00000000-0008-0000-1500-000057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20" name="Text Box 23">
          <a:extLst>
            <a:ext uri="{FF2B5EF4-FFF2-40B4-BE49-F238E27FC236}">
              <a16:creationId xmlns:a16="http://schemas.microsoft.com/office/drawing/2014/main" id="{00000000-0008-0000-1500-000058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21" name="Text Box 24">
          <a:extLst>
            <a:ext uri="{FF2B5EF4-FFF2-40B4-BE49-F238E27FC236}">
              <a16:creationId xmlns:a16="http://schemas.microsoft.com/office/drawing/2014/main" id="{00000000-0008-0000-1500-000059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22" name="Text Box 25">
          <a:extLst>
            <a:ext uri="{FF2B5EF4-FFF2-40B4-BE49-F238E27FC236}">
              <a16:creationId xmlns:a16="http://schemas.microsoft.com/office/drawing/2014/main" id="{00000000-0008-0000-1500-00005A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23" name="Text Box 26">
          <a:extLst>
            <a:ext uri="{FF2B5EF4-FFF2-40B4-BE49-F238E27FC236}">
              <a16:creationId xmlns:a16="http://schemas.microsoft.com/office/drawing/2014/main" id="{00000000-0008-0000-1500-00005B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24" name="Text Box 27">
          <a:extLst>
            <a:ext uri="{FF2B5EF4-FFF2-40B4-BE49-F238E27FC236}">
              <a16:creationId xmlns:a16="http://schemas.microsoft.com/office/drawing/2014/main" id="{00000000-0008-0000-1500-00005C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25" name="Text Box 28">
          <a:extLst>
            <a:ext uri="{FF2B5EF4-FFF2-40B4-BE49-F238E27FC236}">
              <a16:creationId xmlns:a16="http://schemas.microsoft.com/office/drawing/2014/main" id="{00000000-0008-0000-1500-00005D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26" name="Text Box 29">
          <a:extLst>
            <a:ext uri="{FF2B5EF4-FFF2-40B4-BE49-F238E27FC236}">
              <a16:creationId xmlns:a16="http://schemas.microsoft.com/office/drawing/2014/main" id="{00000000-0008-0000-1500-00005E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27" name="Text Box 30">
          <a:extLst>
            <a:ext uri="{FF2B5EF4-FFF2-40B4-BE49-F238E27FC236}">
              <a16:creationId xmlns:a16="http://schemas.microsoft.com/office/drawing/2014/main" id="{00000000-0008-0000-1500-00005F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28" name="Text Box 31">
          <a:extLst>
            <a:ext uri="{FF2B5EF4-FFF2-40B4-BE49-F238E27FC236}">
              <a16:creationId xmlns:a16="http://schemas.microsoft.com/office/drawing/2014/main" id="{00000000-0008-0000-1500-000060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29" name="Text Box 32">
          <a:extLst>
            <a:ext uri="{FF2B5EF4-FFF2-40B4-BE49-F238E27FC236}">
              <a16:creationId xmlns:a16="http://schemas.microsoft.com/office/drawing/2014/main" id="{00000000-0008-0000-1500-000061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30" name="Text Box 33">
          <a:extLst>
            <a:ext uri="{FF2B5EF4-FFF2-40B4-BE49-F238E27FC236}">
              <a16:creationId xmlns:a16="http://schemas.microsoft.com/office/drawing/2014/main" id="{00000000-0008-0000-1500-000062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31" name="Text Box 34">
          <a:extLst>
            <a:ext uri="{FF2B5EF4-FFF2-40B4-BE49-F238E27FC236}">
              <a16:creationId xmlns:a16="http://schemas.microsoft.com/office/drawing/2014/main" id="{00000000-0008-0000-1500-000063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32" name="Text Box 35">
          <a:extLst>
            <a:ext uri="{FF2B5EF4-FFF2-40B4-BE49-F238E27FC236}">
              <a16:creationId xmlns:a16="http://schemas.microsoft.com/office/drawing/2014/main" id="{00000000-0008-0000-1500-000064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33" name="Text Box 36">
          <a:extLst>
            <a:ext uri="{FF2B5EF4-FFF2-40B4-BE49-F238E27FC236}">
              <a16:creationId xmlns:a16="http://schemas.microsoft.com/office/drawing/2014/main" id="{00000000-0008-0000-1500-000065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34" name="Text Box 37">
          <a:extLst>
            <a:ext uri="{FF2B5EF4-FFF2-40B4-BE49-F238E27FC236}">
              <a16:creationId xmlns:a16="http://schemas.microsoft.com/office/drawing/2014/main" id="{00000000-0008-0000-1500-000066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35" name="Text Box 38">
          <a:extLst>
            <a:ext uri="{FF2B5EF4-FFF2-40B4-BE49-F238E27FC236}">
              <a16:creationId xmlns:a16="http://schemas.microsoft.com/office/drawing/2014/main" id="{00000000-0008-0000-1500-000067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36" name="Text Box 39">
          <a:extLst>
            <a:ext uri="{FF2B5EF4-FFF2-40B4-BE49-F238E27FC236}">
              <a16:creationId xmlns:a16="http://schemas.microsoft.com/office/drawing/2014/main" id="{00000000-0008-0000-1500-000068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37" name="Text Box 40">
          <a:extLst>
            <a:ext uri="{FF2B5EF4-FFF2-40B4-BE49-F238E27FC236}">
              <a16:creationId xmlns:a16="http://schemas.microsoft.com/office/drawing/2014/main" id="{00000000-0008-0000-1500-000069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38" name="Text Box 41">
          <a:extLst>
            <a:ext uri="{FF2B5EF4-FFF2-40B4-BE49-F238E27FC236}">
              <a16:creationId xmlns:a16="http://schemas.microsoft.com/office/drawing/2014/main" id="{00000000-0008-0000-1500-00006A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39" name="Text Box 42">
          <a:extLst>
            <a:ext uri="{FF2B5EF4-FFF2-40B4-BE49-F238E27FC236}">
              <a16:creationId xmlns:a16="http://schemas.microsoft.com/office/drawing/2014/main" id="{00000000-0008-0000-1500-00006B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40" name="Text Box 43">
          <a:extLst>
            <a:ext uri="{FF2B5EF4-FFF2-40B4-BE49-F238E27FC236}">
              <a16:creationId xmlns:a16="http://schemas.microsoft.com/office/drawing/2014/main" id="{00000000-0008-0000-1500-00006C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41" name="Text Box 44">
          <a:extLst>
            <a:ext uri="{FF2B5EF4-FFF2-40B4-BE49-F238E27FC236}">
              <a16:creationId xmlns:a16="http://schemas.microsoft.com/office/drawing/2014/main" id="{00000000-0008-0000-1500-00006D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42" name="Text Box 45">
          <a:extLst>
            <a:ext uri="{FF2B5EF4-FFF2-40B4-BE49-F238E27FC236}">
              <a16:creationId xmlns:a16="http://schemas.microsoft.com/office/drawing/2014/main" id="{00000000-0008-0000-1500-00006E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43" name="Text Box 46">
          <a:extLst>
            <a:ext uri="{FF2B5EF4-FFF2-40B4-BE49-F238E27FC236}">
              <a16:creationId xmlns:a16="http://schemas.microsoft.com/office/drawing/2014/main" id="{00000000-0008-0000-1500-00006F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44" name="Text Box 47">
          <a:extLst>
            <a:ext uri="{FF2B5EF4-FFF2-40B4-BE49-F238E27FC236}">
              <a16:creationId xmlns:a16="http://schemas.microsoft.com/office/drawing/2014/main" id="{00000000-0008-0000-1500-000070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45" name="Text Box 48">
          <a:extLst>
            <a:ext uri="{FF2B5EF4-FFF2-40B4-BE49-F238E27FC236}">
              <a16:creationId xmlns:a16="http://schemas.microsoft.com/office/drawing/2014/main" id="{00000000-0008-0000-1500-000071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46" name="Text Box 49">
          <a:extLst>
            <a:ext uri="{FF2B5EF4-FFF2-40B4-BE49-F238E27FC236}">
              <a16:creationId xmlns:a16="http://schemas.microsoft.com/office/drawing/2014/main" id="{00000000-0008-0000-1500-000072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47" name="Text Box 50">
          <a:extLst>
            <a:ext uri="{FF2B5EF4-FFF2-40B4-BE49-F238E27FC236}">
              <a16:creationId xmlns:a16="http://schemas.microsoft.com/office/drawing/2014/main" id="{00000000-0008-0000-1500-000073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48" name="Text Box 51">
          <a:extLst>
            <a:ext uri="{FF2B5EF4-FFF2-40B4-BE49-F238E27FC236}">
              <a16:creationId xmlns:a16="http://schemas.microsoft.com/office/drawing/2014/main" id="{00000000-0008-0000-1500-000074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49" name="Text Box 52">
          <a:extLst>
            <a:ext uri="{FF2B5EF4-FFF2-40B4-BE49-F238E27FC236}">
              <a16:creationId xmlns:a16="http://schemas.microsoft.com/office/drawing/2014/main" id="{00000000-0008-0000-1500-000075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50" name="Text Box 53">
          <a:extLst>
            <a:ext uri="{FF2B5EF4-FFF2-40B4-BE49-F238E27FC236}">
              <a16:creationId xmlns:a16="http://schemas.microsoft.com/office/drawing/2014/main" id="{00000000-0008-0000-1500-000076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51" name="Text Box 54">
          <a:extLst>
            <a:ext uri="{FF2B5EF4-FFF2-40B4-BE49-F238E27FC236}">
              <a16:creationId xmlns:a16="http://schemas.microsoft.com/office/drawing/2014/main" id="{00000000-0008-0000-1500-000077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52" name="Text Box 55">
          <a:extLst>
            <a:ext uri="{FF2B5EF4-FFF2-40B4-BE49-F238E27FC236}">
              <a16:creationId xmlns:a16="http://schemas.microsoft.com/office/drawing/2014/main" id="{00000000-0008-0000-1500-000078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53" name="Text Box 56">
          <a:extLst>
            <a:ext uri="{FF2B5EF4-FFF2-40B4-BE49-F238E27FC236}">
              <a16:creationId xmlns:a16="http://schemas.microsoft.com/office/drawing/2014/main" id="{00000000-0008-0000-1500-000079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54" name="Text Box 57">
          <a:extLst>
            <a:ext uri="{FF2B5EF4-FFF2-40B4-BE49-F238E27FC236}">
              <a16:creationId xmlns:a16="http://schemas.microsoft.com/office/drawing/2014/main" id="{00000000-0008-0000-1500-00007A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55" name="Text Box 58">
          <a:extLst>
            <a:ext uri="{FF2B5EF4-FFF2-40B4-BE49-F238E27FC236}">
              <a16:creationId xmlns:a16="http://schemas.microsoft.com/office/drawing/2014/main" id="{00000000-0008-0000-1500-00007B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56" name="Text Box 59">
          <a:extLst>
            <a:ext uri="{FF2B5EF4-FFF2-40B4-BE49-F238E27FC236}">
              <a16:creationId xmlns:a16="http://schemas.microsoft.com/office/drawing/2014/main" id="{00000000-0008-0000-1500-00007C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57" name="Text Box 60">
          <a:extLst>
            <a:ext uri="{FF2B5EF4-FFF2-40B4-BE49-F238E27FC236}">
              <a16:creationId xmlns:a16="http://schemas.microsoft.com/office/drawing/2014/main" id="{00000000-0008-0000-1500-00007D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58" name="Text Box 61">
          <a:extLst>
            <a:ext uri="{FF2B5EF4-FFF2-40B4-BE49-F238E27FC236}">
              <a16:creationId xmlns:a16="http://schemas.microsoft.com/office/drawing/2014/main" id="{00000000-0008-0000-1500-00007E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59" name="Text Box 62">
          <a:extLst>
            <a:ext uri="{FF2B5EF4-FFF2-40B4-BE49-F238E27FC236}">
              <a16:creationId xmlns:a16="http://schemas.microsoft.com/office/drawing/2014/main" id="{00000000-0008-0000-1500-00007F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60" name="Text Box 63">
          <a:extLst>
            <a:ext uri="{FF2B5EF4-FFF2-40B4-BE49-F238E27FC236}">
              <a16:creationId xmlns:a16="http://schemas.microsoft.com/office/drawing/2014/main" id="{00000000-0008-0000-1500-000080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61" name="Text Box 64">
          <a:extLst>
            <a:ext uri="{FF2B5EF4-FFF2-40B4-BE49-F238E27FC236}">
              <a16:creationId xmlns:a16="http://schemas.microsoft.com/office/drawing/2014/main" id="{00000000-0008-0000-1500-000081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62" name="Text Box 65">
          <a:extLst>
            <a:ext uri="{FF2B5EF4-FFF2-40B4-BE49-F238E27FC236}">
              <a16:creationId xmlns:a16="http://schemas.microsoft.com/office/drawing/2014/main" id="{00000000-0008-0000-1500-000082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63" name="Text Box 66">
          <a:extLst>
            <a:ext uri="{FF2B5EF4-FFF2-40B4-BE49-F238E27FC236}">
              <a16:creationId xmlns:a16="http://schemas.microsoft.com/office/drawing/2014/main" id="{00000000-0008-0000-1500-000083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64" name="Text Box 67">
          <a:extLst>
            <a:ext uri="{FF2B5EF4-FFF2-40B4-BE49-F238E27FC236}">
              <a16:creationId xmlns:a16="http://schemas.microsoft.com/office/drawing/2014/main" id="{00000000-0008-0000-1500-000084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65" name="Text Box 68">
          <a:extLst>
            <a:ext uri="{FF2B5EF4-FFF2-40B4-BE49-F238E27FC236}">
              <a16:creationId xmlns:a16="http://schemas.microsoft.com/office/drawing/2014/main" id="{00000000-0008-0000-1500-000085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66" name="Text Box 69">
          <a:extLst>
            <a:ext uri="{FF2B5EF4-FFF2-40B4-BE49-F238E27FC236}">
              <a16:creationId xmlns:a16="http://schemas.microsoft.com/office/drawing/2014/main" id="{00000000-0008-0000-1500-000086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67" name="Text Box 70">
          <a:extLst>
            <a:ext uri="{FF2B5EF4-FFF2-40B4-BE49-F238E27FC236}">
              <a16:creationId xmlns:a16="http://schemas.microsoft.com/office/drawing/2014/main" id="{00000000-0008-0000-1500-000087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68" name="Text Box 71">
          <a:extLst>
            <a:ext uri="{FF2B5EF4-FFF2-40B4-BE49-F238E27FC236}">
              <a16:creationId xmlns:a16="http://schemas.microsoft.com/office/drawing/2014/main" id="{00000000-0008-0000-1500-000088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69" name="Text Box 72">
          <a:extLst>
            <a:ext uri="{FF2B5EF4-FFF2-40B4-BE49-F238E27FC236}">
              <a16:creationId xmlns:a16="http://schemas.microsoft.com/office/drawing/2014/main" id="{00000000-0008-0000-1500-000089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70" name="Text Box 73">
          <a:extLst>
            <a:ext uri="{FF2B5EF4-FFF2-40B4-BE49-F238E27FC236}">
              <a16:creationId xmlns:a16="http://schemas.microsoft.com/office/drawing/2014/main" id="{00000000-0008-0000-1500-00008A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71" name="Text Box 74">
          <a:extLst>
            <a:ext uri="{FF2B5EF4-FFF2-40B4-BE49-F238E27FC236}">
              <a16:creationId xmlns:a16="http://schemas.microsoft.com/office/drawing/2014/main" id="{00000000-0008-0000-1500-00008B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72" name="Text Box 75">
          <a:extLst>
            <a:ext uri="{FF2B5EF4-FFF2-40B4-BE49-F238E27FC236}">
              <a16:creationId xmlns:a16="http://schemas.microsoft.com/office/drawing/2014/main" id="{00000000-0008-0000-1500-00008C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123825</xdr:colOff>
      <xdr:row>7</xdr:row>
      <xdr:rowOff>28575</xdr:rowOff>
    </xdr:to>
    <xdr:sp macro="" textlink="">
      <xdr:nvSpPr>
        <xdr:cNvPr id="76173" name="Text Box 76">
          <a:extLst>
            <a:ext uri="{FF2B5EF4-FFF2-40B4-BE49-F238E27FC236}">
              <a16:creationId xmlns:a16="http://schemas.microsoft.com/office/drawing/2014/main" id="{00000000-0008-0000-1500-00008D29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74" name="Text Box 77">
          <a:extLst>
            <a:ext uri="{FF2B5EF4-FFF2-40B4-BE49-F238E27FC236}">
              <a16:creationId xmlns:a16="http://schemas.microsoft.com/office/drawing/2014/main" id="{00000000-0008-0000-1500-00008E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75" name="Text Box 78">
          <a:extLst>
            <a:ext uri="{FF2B5EF4-FFF2-40B4-BE49-F238E27FC236}">
              <a16:creationId xmlns:a16="http://schemas.microsoft.com/office/drawing/2014/main" id="{00000000-0008-0000-1500-00008F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76" name="Text Box 79">
          <a:extLst>
            <a:ext uri="{FF2B5EF4-FFF2-40B4-BE49-F238E27FC236}">
              <a16:creationId xmlns:a16="http://schemas.microsoft.com/office/drawing/2014/main" id="{00000000-0008-0000-1500-000090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85725</xdr:colOff>
      <xdr:row>7</xdr:row>
      <xdr:rowOff>47625</xdr:rowOff>
    </xdr:to>
    <xdr:sp macro="" textlink="">
      <xdr:nvSpPr>
        <xdr:cNvPr id="76177" name="Text Box 80">
          <a:extLst>
            <a:ext uri="{FF2B5EF4-FFF2-40B4-BE49-F238E27FC236}">
              <a16:creationId xmlns:a16="http://schemas.microsoft.com/office/drawing/2014/main" id="{00000000-0008-0000-1500-00009129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123825</xdr:colOff>
      <xdr:row>4</xdr:row>
      <xdr:rowOff>180975</xdr:rowOff>
    </xdr:to>
    <xdr:sp macro="" textlink="">
      <xdr:nvSpPr>
        <xdr:cNvPr id="76962" name="Text Box 1">
          <a:extLst>
            <a:ext uri="{FF2B5EF4-FFF2-40B4-BE49-F238E27FC236}">
              <a16:creationId xmlns:a16="http://schemas.microsoft.com/office/drawing/2014/main" id="{00000000-0008-0000-1600-0000A22C0100}"/>
            </a:ext>
          </a:extLst>
        </xdr:cNvPr>
        <xdr:cNvSpPr txBox="1">
          <a:spLocks noChangeArrowheads="1"/>
        </xdr:cNvSpPr>
      </xdr:nvSpPr>
      <xdr:spPr bwMode="auto">
        <a:xfrm>
          <a:off x="1238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63" name="Text Box 2">
          <a:extLst>
            <a:ext uri="{FF2B5EF4-FFF2-40B4-BE49-F238E27FC236}">
              <a16:creationId xmlns:a16="http://schemas.microsoft.com/office/drawing/2014/main" id="{00000000-0008-0000-1600-0000A3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64" name="Text Box 3">
          <a:extLst>
            <a:ext uri="{FF2B5EF4-FFF2-40B4-BE49-F238E27FC236}">
              <a16:creationId xmlns:a16="http://schemas.microsoft.com/office/drawing/2014/main" id="{00000000-0008-0000-1600-0000A4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65" name="Text Box 4">
          <a:extLst>
            <a:ext uri="{FF2B5EF4-FFF2-40B4-BE49-F238E27FC236}">
              <a16:creationId xmlns:a16="http://schemas.microsoft.com/office/drawing/2014/main" id="{00000000-0008-0000-1600-0000A5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66" name="Text Box 5">
          <a:extLst>
            <a:ext uri="{FF2B5EF4-FFF2-40B4-BE49-F238E27FC236}">
              <a16:creationId xmlns:a16="http://schemas.microsoft.com/office/drawing/2014/main" id="{00000000-0008-0000-1600-0000A6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123825</xdr:colOff>
      <xdr:row>4</xdr:row>
      <xdr:rowOff>180975</xdr:rowOff>
    </xdr:to>
    <xdr:sp macro="" textlink="">
      <xdr:nvSpPr>
        <xdr:cNvPr id="76967" name="Text Box 6">
          <a:extLst>
            <a:ext uri="{FF2B5EF4-FFF2-40B4-BE49-F238E27FC236}">
              <a16:creationId xmlns:a16="http://schemas.microsoft.com/office/drawing/2014/main" id="{00000000-0008-0000-1600-0000A72C0100}"/>
            </a:ext>
          </a:extLst>
        </xdr:cNvPr>
        <xdr:cNvSpPr txBox="1">
          <a:spLocks noChangeArrowheads="1"/>
        </xdr:cNvSpPr>
      </xdr:nvSpPr>
      <xdr:spPr bwMode="auto">
        <a:xfrm>
          <a:off x="1238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68" name="Text Box 7">
          <a:extLst>
            <a:ext uri="{FF2B5EF4-FFF2-40B4-BE49-F238E27FC236}">
              <a16:creationId xmlns:a16="http://schemas.microsoft.com/office/drawing/2014/main" id="{00000000-0008-0000-1600-0000A8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69" name="Text Box 8">
          <a:extLst>
            <a:ext uri="{FF2B5EF4-FFF2-40B4-BE49-F238E27FC236}">
              <a16:creationId xmlns:a16="http://schemas.microsoft.com/office/drawing/2014/main" id="{00000000-0008-0000-1600-0000A9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70" name="Text Box 9">
          <a:extLst>
            <a:ext uri="{FF2B5EF4-FFF2-40B4-BE49-F238E27FC236}">
              <a16:creationId xmlns:a16="http://schemas.microsoft.com/office/drawing/2014/main" id="{00000000-0008-0000-1600-0000AA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71" name="Text Box 10">
          <a:extLst>
            <a:ext uri="{FF2B5EF4-FFF2-40B4-BE49-F238E27FC236}">
              <a16:creationId xmlns:a16="http://schemas.microsoft.com/office/drawing/2014/main" id="{00000000-0008-0000-1600-0000AB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123825</xdr:colOff>
      <xdr:row>4</xdr:row>
      <xdr:rowOff>180975</xdr:rowOff>
    </xdr:to>
    <xdr:sp macro="" textlink="">
      <xdr:nvSpPr>
        <xdr:cNvPr id="76972" name="Text Box 11">
          <a:extLst>
            <a:ext uri="{FF2B5EF4-FFF2-40B4-BE49-F238E27FC236}">
              <a16:creationId xmlns:a16="http://schemas.microsoft.com/office/drawing/2014/main" id="{00000000-0008-0000-1600-0000AC2C0100}"/>
            </a:ext>
          </a:extLst>
        </xdr:cNvPr>
        <xdr:cNvSpPr txBox="1">
          <a:spLocks noChangeArrowheads="1"/>
        </xdr:cNvSpPr>
      </xdr:nvSpPr>
      <xdr:spPr bwMode="auto">
        <a:xfrm>
          <a:off x="1238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73" name="Text Box 12">
          <a:extLst>
            <a:ext uri="{FF2B5EF4-FFF2-40B4-BE49-F238E27FC236}">
              <a16:creationId xmlns:a16="http://schemas.microsoft.com/office/drawing/2014/main" id="{00000000-0008-0000-1600-0000AD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74" name="Text Box 13">
          <a:extLst>
            <a:ext uri="{FF2B5EF4-FFF2-40B4-BE49-F238E27FC236}">
              <a16:creationId xmlns:a16="http://schemas.microsoft.com/office/drawing/2014/main" id="{00000000-0008-0000-1600-0000AE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75" name="Text Box 14">
          <a:extLst>
            <a:ext uri="{FF2B5EF4-FFF2-40B4-BE49-F238E27FC236}">
              <a16:creationId xmlns:a16="http://schemas.microsoft.com/office/drawing/2014/main" id="{00000000-0008-0000-1600-0000AF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76" name="Text Box 15">
          <a:extLst>
            <a:ext uri="{FF2B5EF4-FFF2-40B4-BE49-F238E27FC236}">
              <a16:creationId xmlns:a16="http://schemas.microsoft.com/office/drawing/2014/main" id="{00000000-0008-0000-1600-0000B0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123825</xdr:colOff>
      <xdr:row>4</xdr:row>
      <xdr:rowOff>180975</xdr:rowOff>
    </xdr:to>
    <xdr:sp macro="" textlink="">
      <xdr:nvSpPr>
        <xdr:cNvPr id="76977" name="Text Box 16">
          <a:extLst>
            <a:ext uri="{FF2B5EF4-FFF2-40B4-BE49-F238E27FC236}">
              <a16:creationId xmlns:a16="http://schemas.microsoft.com/office/drawing/2014/main" id="{00000000-0008-0000-1600-0000B12C0100}"/>
            </a:ext>
          </a:extLst>
        </xdr:cNvPr>
        <xdr:cNvSpPr txBox="1">
          <a:spLocks noChangeArrowheads="1"/>
        </xdr:cNvSpPr>
      </xdr:nvSpPr>
      <xdr:spPr bwMode="auto">
        <a:xfrm>
          <a:off x="1238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78" name="Text Box 17">
          <a:extLst>
            <a:ext uri="{FF2B5EF4-FFF2-40B4-BE49-F238E27FC236}">
              <a16:creationId xmlns:a16="http://schemas.microsoft.com/office/drawing/2014/main" id="{00000000-0008-0000-1600-0000B2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79" name="Text Box 18">
          <a:extLst>
            <a:ext uri="{FF2B5EF4-FFF2-40B4-BE49-F238E27FC236}">
              <a16:creationId xmlns:a16="http://schemas.microsoft.com/office/drawing/2014/main" id="{00000000-0008-0000-1600-0000B3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80" name="Text Box 19">
          <a:extLst>
            <a:ext uri="{FF2B5EF4-FFF2-40B4-BE49-F238E27FC236}">
              <a16:creationId xmlns:a16="http://schemas.microsoft.com/office/drawing/2014/main" id="{00000000-0008-0000-1600-0000B4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81" name="Text Box 20">
          <a:extLst>
            <a:ext uri="{FF2B5EF4-FFF2-40B4-BE49-F238E27FC236}">
              <a16:creationId xmlns:a16="http://schemas.microsoft.com/office/drawing/2014/main" id="{00000000-0008-0000-1600-0000B5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123825</xdr:colOff>
      <xdr:row>4</xdr:row>
      <xdr:rowOff>180975</xdr:rowOff>
    </xdr:to>
    <xdr:sp macro="" textlink="">
      <xdr:nvSpPr>
        <xdr:cNvPr id="76982" name="Text Box 21">
          <a:extLst>
            <a:ext uri="{FF2B5EF4-FFF2-40B4-BE49-F238E27FC236}">
              <a16:creationId xmlns:a16="http://schemas.microsoft.com/office/drawing/2014/main" id="{00000000-0008-0000-1600-0000B62C0100}"/>
            </a:ext>
          </a:extLst>
        </xdr:cNvPr>
        <xdr:cNvSpPr txBox="1">
          <a:spLocks noChangeArrowheads="1"/>
        </xdr:cNvSpPr>
      </xdr:nvSpPr>
      <xdr:spPr bwMode="auto">
        <a:xfrm>
          <a:off x="1238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83" name="Text Box 22">
          <a:extLst>
            <a:ext uri="{FF2B5EF4-FFF2-40B4-BE49-F238E27FC236}">
              <a16:creationId xmlns:a16="http://schemas.microsoft.com/office/drawing/2014/main" id="{00000000-0008-0000-1600-0000B7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84" name="Text Box 23">
          <a:extLst>
            <a:ext uri="{FF2B5EF4-FFF2-40B4-BE49-F238E27FC236}">
              <a16:creationId xmlns:a16="http://schemas.microsoft.com/office/drawing/2014/main" id="{00000000-0008-0000-1600-0000B8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85" name="Text Box 24">
          <a:extLst>
            <a:ext uri="{FF2B5EF4-FFF2-40B4-BE49-F238E27FC236}">
              <a16:creationId xmlns:a16="http://schemas.microsoft.com/office/drawing/2014/main" id="{00000000-0008-0000-1600-0000B9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86" name="Text Box 25">
          <a:extLst>
            <a:ext uri="{FF2B5EF4-FFF2-40B4-BE49-F238E27FC236}">
              <a16:creationId xmlns:a16="http://schemas.microsoft.com/office/drawing/2014/main" id="{00000000-0008-0000-1600-0000BA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123825</xdr:colOff>
      <xdr:row>4</xdr:row>
      <xdr:rowOff>180975</xdr:rowOff>
    </xdr:to>
    <xdr:sp macro="" textlink="">
      <xdr:nvSpPr>
        <xdr:cNvPr id="76987" name="Text Box 26">
          <a:extLst>
            <a:ext uri="{FF2B5EF4-FFF2-40B4-BE49-F238E27FC236}">
              <a16:creationId xmlns:a16="http://schemas.microsoft.com/office/drawing/2014/main" id="{00000000-0008-0000-1600-0000BB2C0100}"/>
            </a:ext>
          </a:extLst>
        </xdr:cNvPr>
        <xdr:cNvSpPr txBox="1">
          <a:spLocks noChangeArrowheads="1"/>
        </xdr:cNvSpPr>
      </xdr:nvSpPr>
      <xdr:spPr bwMode="auto">
        <a:xfrm>
          <a:off x="1238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88" name="Text Box 27">
          <a:extLst>
            <a:ext uri="{FF2B5EF4-FFF2-40B4-BE49-F238E27FC236}">
              <a16:creationId xmlns:a16="http://schemas.microsoft.com/office/drawing/2014/main" id="{00000000-0008-0000-1600-0000BC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89" name="Text Box 28">
          <a:extLst>
            <a:ext uri="{FF2B5EF4-FFF2-40B4-BE49-F238E27FC236}">
              <a16:creationId xmlns:a16="http://schemas.microsoft.com/office/drawing/2014/main" id="{00000000-0008-0000-1600-0000BD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90" name="Text Box 29">
          <a:extLst>
            <a:ext uri="{FF2B5EF4-FFF2-40B4-BE49-F238E27FC236}">
              <a16:creationId xmlns:a16="http://schemas.microsoft.com/office/drawing/2014/main" id="{00000000-0008-0000-1600-0000BE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91" name="Text Box 30">
          <a:extLst>
            <a:ext uri="{FF2B5EF4-FFF2-40B4-BE49-F238E27FC236}">
              <a16:creationId xmlns:a16="http://schemas.microsoft.com/office/drawing/2014/main" id="{00000000-0008-0000-1600-0000BF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93" name="Text Box 32">
          <a:extLst>
            <a:ext uri="{FF2B5EF4-FFF2-40B4-BE49-F238E27FC236}">
              <a16:creationId xmlns:a16="http://schemas.microsoft.com/office/drawing/2014/main" id="{00000000-0008-0000-1600-0000C1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94" name="Text Box 33">
          <a:extLst>
            <a:ext uri="{FF2B5EF4-FFF2-40B4-BE49-F238E27FC236}">
              <a16:creationId xmlns:a16="http://schemas.microsoft.com/office/drawing/2014/main" id="{00000000-0008-0000-1600-0000C2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95" name="Text Box 34">
          <a:extLst>
            <a:ext uri="{FF2B5EF4-FFF2-40B4-BE49-F238E27FC236}">
              <a16:creationId xmlns:a16="http://schemas.microsoft.com/office/drawing/2014/main" id="{00000000-0008-0000-1600-0000C3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4</xdr:row>
      <xdr:rowOff>0</xdr:rowOff>
    </xdr:from>
    <xdr:to>
      <xdr:col>2</xdr:col>
      <xdr:colOff>76200</xdr:colOff>
      <xdr:row>4</xdr:row>
      <xdr:rowOff>200025</xdr:rowOff>
    </xdr:to>
    <xdr:sp macro="" textlink="">
      <xdr:nvSpPr>
        <xdr:cNvPr id="76996" name="Text Box 35">
          <a:extLst>
            <a:ext uri="{FF2B5EF4-FFF2-40B4-BE49-F238E27FC236}">
              <a16:creationId xmlns:a16="http://schemas.microsoft.com/office/drawing/2014/main" id="{00000000-0008-0000-1600-0000C42C0100}"/>
            </a:ext>
          </a:extLst>
        </xdr:cNvPr>
        <xdr:cNvSpPr txBox="1">
          <a:spLocks noChangeArrowheads="1"/>
        </xdr:cNvSpPr>
      </xdr:nvSpPr>
      <xdr:spPr bwMode="auto">
        <a:xfrm>
          <a:off x="1238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4</xdr:row>
      <xdr:rowOff>0</xdr:rowOff>
    </xdr:from>
    <xdr:ext cx="123825" cy="180975"/>
    <xdr:sp macro="" textlink="">
      <xdr:nvSpPr>
        <xdr:cNvPr id="36" name="Text Box 1">
          <a:extLst>
            <a:ext uri="{FF2B5EF4-FFF2-40B4-BE49-F238E27FC236}">
              <a16:creationId xmlns:a16="http://schemas.microsoft.com/office/drawing/2014/main" id="{00000000-0008-0000-1600-000024000000}"/>
            </a:ext>
          </a:extLst>
        </xdr:cNvPr>
        <xdr:cNvSpPr txBox="1">
          <a:spLocks noChangeArrowheads="1"/>
        </xdr:cNvSpPr>
      </xdr:nvSpPr>
      <xdr:spPr bwMode="auto">
        <a:xfrm>
          <a:off x="6286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37" name="Text Box 2">
          <a:extLst>
            <a:ext uri="{FF2B5EF4-FFF2-40B4-BE49-F238E27FC236}">
              <a16:creationId xmlns:a16="http://schemas.microsoft.com/office/drawing/2014/main" id="{00000000-0008-0000-1600-000025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38" name="Text Box 3">
          <a:extLst>
            <a:ext uri="{FF2B5EF4-FFF2-40B4-BE49-F238E27FC236}">
              <a16:creationId xmlns:a16="http://schemas.microsoft.com/office/drawing/2014/main" id="{00000000-0008-0000-1600-000026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39" name="Text Box 4">
          <a:extLst>
            <a:ext uri="{FF2B5EF4-FFF2-40B4-BE49-F238E27FC236}">
              <a16:creationId xmlns:a16="http://schemas.microsoft.com/office/drawing/2014/main" id="{00000000-0008-0000-1600-000027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40" name="Text Box 5">
          <a:extLst>
            <a:ext uri="{FF2B5EF4-FFF2-40B4-BE49-F238E27FC236}">
              <a16:creationId xmlns:a16="http://schemas.microsoft.com/office/drawing/2014/main" id="{00000000-0008-0000-1600-000028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41" name="Text Box 6">
          <a:extLst>
            <a:ext uri="{FF2B5EF4-FFF2-40B4-BE49-F238E27FC236}">
              <a16:creationId xmlns:a16="http://schemas.microsoft.com/office/drawing/2014/main" id="{00000000-0008-0000-1600-000029000000}"/>
            </a:ext>
          </a:extLst>
        </xdr:cNvPr>
        <xdr:cNvSpPr txBox="1">
          <a:spLocks noChangeArrowheads="1"/>
        </xdr:cNvSpPr>
      </xdr:nvSpPr>
      <xdr:spPr bwMode="auto">
        <a:xfrm>
          <a:off x="6286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42" name="Text Box 7">
          <a:extLst>
            <a:ext uri="{FF2B5EF4-FFF2-40B4-BE49-F238E27FC236}">
              <a16:creationId xmlns:a16="http://schemas.microsoft.com/office/drawing/2014/main" id="{00000000-0008-0000-1600-00002A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43" name="Text Box 8">
          <a:extLst>
            <a:ext uri="{FF2B5EF4-FFF2-40B4-BE49-F238E27FC236}">
              <a16:creationId xmlns:a16="http://schemas.microsoft.com/office/drawing/2014/main" id="{00000000-0008-0000-1600-00002B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44" name="Text Box 9">
          <a:extLst>
            <a:ext uri="{FF2B5EF4-FFF2-40B4-BE49-F238E27FC236}">
              <a16:creationId xmlns:a16="http://schemas.microsoft.com/office/drawing/2014/main" id="{00000000-0008-0000-1600-00002C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45" name="Text Box 10">
          <a:extLst>
            <a:ext uri="{FF2B5EF4-FFF2-40B4-BE49-F238E27FC236}">
              <a16:creationId xmlns:a16="http://schemas.microsoft.com/office/drawing/2014/main" id="{00000000-0008-0000-1600-00002D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46" name="Text Box 11">
          <a:extLst>
            <a:ext uri="{FF2B5EF4-FFF2-40B4-BE49-F238E27FC236}">
              <a16:creationId xmlns:a16="http://schemas.microsoft.com/office/drawing/2014/main" id="{00000000-0008-0000-1600-00002E000000}"/>
            </a:ext>
          </a:extLst>
        </xdr:cNvPr>
        <xdr:cNvSpPr txBox="1">
          <a:spLocks noChangeArrowheads="1"/>
        </xdr:cNvSpPr>
      </xdr:nvSpPr>
      <xdr:spPr bwMode="auto">
        <a:xfrm>
          <a:off x="6286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47" name="Text Box 12">
          <a:extLst>
            <a:ext uri="{FF2B5EF4-FFF2-40B4-BE49-F238E27FC236}">
              <a16:creationId xmlns:a16="http://schemas.microsoft.com/office/drawing/2014/main" id="{00000000-0008-0000-1600-00002F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48" name="Text Box 13">
          <a:extLst>
            <a:ext uri="{FF2B5EF4-FFF2-40B4-BE49-F238E27FC236}">
              <a16:creationId xmlns:a16="http://schemas.microsoft.com/office/drawing/2014/main" id="{00000000-0008-0000-1600-000030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49" name="Text Box 14">
          <a:extLst>
            <a:ext uri="{FF2B5EF4-FFF2-40B4-BE49-F238E27FC236}">
              <a16:creationId xmlns:a16="http://schemas.microsoft.com/office/drawing/2014/main" id="{00000000-0008-0000-1600-000031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50" name="Text Box 15">
          <a:extLst>
            <a:ext uri="{FF2B5EF4-FFF2-40B4-BE49-F238E27FC236}">
              <a16:creationId xmlns:a16="http://schemas.microsoft.com/office/drawing/2014/main" id="{00000000-0008-0000-1600-000032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51" name="Text Box 16">
          <a:extLst>
            <a:ext uri="{FF2B5EF4-FFF2-40B4-BE49-F238E27FC236}">
              <a16:creationId xmlns:a16="http://schemas.microsoft.com/office/drawing/2014/main" id="{00000000-0008-0000-1600-000033000000}"/>
            </a:ext>
          </a:extLst>
        </xdr:cNvPr>
        <xdr:cNvSpPr txBox="1">
          <a:spLocks noChangeArrowheads="1"/>
        </xdr:cNvSpPr>
      </xdr:nvSpPr>
      <xdr:spPr bwMode="auto">
        <a:xfrm>
          <a:off x="6286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52" name="Text Box 17">
          <a:extLst>
            <a:ext uri="{FF2B5EF4-FFF2-40B4-BE49-F238E27FC236}">
              <a16:creationId xmlns:a16="http://schemas.microsoft.com/office/drawing/2014/main" id="{00000000-0008-0000-1600-000034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53" name="Text Box 18">
          <a:extLst>
            <a:ext uri="{FF2B5EF4-FFF2-40B4-BE49-F238E27FC236}">
              <a16:creationId xmlns:a16="http://schemas.microsoft.com/office/drawing/2014/main" id="{00000000-0008-0000-1600-000035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54" name="Text Box 19">
          <a:extLst>
            <a:ext uri="{FF2B5EF4-FFF2-40B4-BE49-F238E27FC236}">
              <a16:creationId xmlns:a16="http://schemas.microsoft.com/office/drawing/2014/main" id="{00000000-0008-0000-1600-000036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55" name="Text Box 20">
          <a:extLst>
            <a:ext uri="{FF2B5EF4-FFF2-40B4-BE49-F238E27FC236}">
              <a16:creationId xmlns:a16="http://schemas.microsoft.com/office/drawing/2014/main" id="{00000000-0008-0000-1600-000037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56" name="Text Box 21">
          <a:extLst>
            <a:ext uri="{FF2B5EF4-FFF2-40B4-BE49-F238E27FC236}">
              <a16:creationId xmlns:a16="http://schemas.microsoft.com/office/drawing/2014/main" id="{00000000-0008-0000-1600-000038000000}"/>
            </a:ext>
          </a:extLst>
        </xdr:cNvPr>
        <xdr:cNvSpPr txBox="1">
          <a:spLocks noChangeArrowheads="1"/>
        </xdr:cNvSpPr>
      </xdr:nvSpPr>
      <xdr:spPr bwMode="auto">
        <a:xfrm>
          <a:off x="6286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57" name="Text Box 22">
          <a:extLst>
            <a:ext uri="{FF2B5EF4-FFF2-40B4-BE49-F238E27FC236}">
              <a16:creationId xmlns:a16="http://schemas.microsoft.com/office/drawing/2014/main" id="{00000000-0008-0000-1600-000039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58" name="Text Box 23">
          <a:extLst>
            <a:ext uri="{FF2B5EF4-FFF2-40B4-BE49-F238E27FC236}">
              <a16:creationId xmlns:a16="http://schemas.microsoft.com/office/drawing/2014/main" id="{00000000-0008-0000-1600-00003A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59" name="Text Box 24">
          <a:extLst>
            <a:ext uri="{FF2B5EF4-FFF2-40B4-BE49-F238E27FC236}">
              <a16:creationId xmlns:a16="http://schemas.microsoft.com/office/drawing/2014/main" id="{00000000-0008-0000-1600-00003B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0" name="Text Box 25">
          <a:extLst>
            <a:ext uri="{FF2B5EF4-FFF2-40B4-BE49-F238E27FC236}">
              <a16:creationId xmlns:a16="http://schemas.microsoft.com/office/drawing/2014/main" id="{00000000-0008-0000-1600-00003C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61" name="Text Box 26">
          <a:extLst>
            <a:ext uri="{FF2B5EF4-FFF2-40B4-BE49-F238E27FC236}">
              <a16:creationId xmlns:a16="http://schemas.microsoft.com/office/drawing/2014/main" id="{00000000-0008-0000-1600-00003D000000}"/>
            </a:ext>
          </a:extLst>
        </xdr:cNvPr>
        <xdr:cNvSpPr txBox="1">
          <a:spLocks noChangeArrowheads="1"/>
        </xdr:cNvSpPr>
      </xdr:nvSpPr>
      <xdr:spPr bwMode="auto">
        <a:xfrm>
          <a:off x="6286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2" name="Text Box 27">
          <a:extLst>
            <a:ext uri="{FF2B5EF4-FFF2-40B4-BE49-F238E27FC236}">
              <a16:creationId xmlns:a16="http://schemas.microsoft.com/office/drawing/2014/main" id="{00000000-0008-0000-1600-00003E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3" name="Text Box 28">
          <a:extLst>
            <a:ext uri="{FF2B5EF4-FFF2-40B4-BE49-F238E27FC236}">
              <a16:creationId xmlns:a16="http://schemas.microsoft.com/office/drawing/2014/main" id="{00000000-0008-0000-1600-00003F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4" name="Text Box 29">
          <a:extLst>
            <a:ext uri="{FF2B5EF4-FFF2-40B4-BE49-F238E27FC236}">
              <a16:creationId xmlns:a16="http://schemas.microsoft.com/office/drawing/2014/main" id="{00000000-0008-0000-1600-000040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5" name="Text Box 30">
          <a:extLst>
            <a:ext uri="{FF2B5EF4-FFF2-40B4-BE49-F238E27FC236}">
              <a16:creationId xmlns:a16="http://schemas.microsoft.com/office/drawing/2014/main" id="{00000000-0008-0000-1600-000041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6" name="Text Box 32">
          <a:extLst>
            <a:ext uri="{FF2B5EF4-FFF2-40B4-BE49-F238E27FC236}">
              <a16:creationId xmlns:a16="http://schemas.microsoft.com/office/drawing/2014/main" id="{00000000-0008-0000-1600-000042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7" name="Text Box 33">
          <a:extLst>
            <a:ext uri="{FF2B5EF4-FFF2-40B4-BE49-F238E27FC236}">
              <a16:creationId xmlns:a16="http://schemas.microsoft.com/office/drawing/2014/main" id="{00000000-0008-0000-1600-000043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8" name="Text Box 34">
          <a:extLst>
            <a:ext uri="{FF2B5EF4-FFF2-40B4-BE49-F238E27FC236}">
              <a16:creationId xmlns:a16="http://schemas.microsoft.com/office/drawing/2014/main" id="{00000000-0008-0000-1600-000044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69" name="Text Box 35">
          <a:extLst>
            <a:ext uri="{FF2B5EF4-FFF2-40B4-BE49-F238E27FC236}">
              <a16:creationId xmlns:a16="http://schemas.microsoft.com/office/drawing/2014/main" id="{00000000-0008-0000-1600-000045000000}"/>
            </a:ext>
          </a:extLst>
        </xdr:cNvPr>
        <xdr:cNvSpPr txBox="1">
          <a:spLocks noChangeArrowheads="1"/>
        </xdr:cNvSpPr>
      </xdr:nvSpPr>
      <xdr:spPr bwMode="auto">
        <a:xfrm>
          <a:off x="6286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123825" cy="180975"/>
    <xdr:sp macro="" textlink="">
      <xdr:nvSpPr>
        <xdr:cNvPr id="70" name="Text Box 1">
          <a:extLst>
            <a:ext uri="{FF2B5EF4-FFF2-40B4-BE49-F238E27FC236}">
              <a16:creationId xmlns:a16="http://schemas.microsoft.com/office/drawing/2014/main" id="{E7BC7AE6-50FF-463A-BB9E-6AC26604745F}"/>
            </a:ext>
          </a:extLst>
        </xdr:cNvPr>
        <xdr:cNvSpPr txBox="1">
          <a:spLocks noChangeArrowheads="1"/>
        </xdr:cNvSpPr>
      </xdr:nvSpPr>
      <xdr:spPr bwMode="auto">
        <a:xfrm>
          <a:off x="3619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71" name="Text Box 2">
          <a:extLst>
            <a:ext uri="{FF2B5EF4-FFF2-40B4-BE49-F238E27FC236}">
              <a16:creationId xmlns:a16="http://schemas.microsoft.com/office/drawing/2014/main" id="{B7AFAAED-E37F-45B5-8F0B-623CDB4F45EC}"/>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72" name="Text Box 3">
          <a:extLst>
            <a:ext uri="{FF2B5EF4-FFF2-40B4-BE49-F238E27FC236}">
              <a16:creationId xmlns:a16="http://schemas.microsoft.com/office/drawing/2014/main" id="{C5DCE773-B19E-4DE9-A90A-E82990DC6478}"/>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73" name="Text Box 4">
          <a:extLst>
            <a:ext uri="{FF2B5EF4-FFF2-40B4-BE49-F238E27FC236}">
              <a16:creationId xmlns:a16="http://schemas.microsoft.com/office/drawing/2014/main" id="{3A7B7E28-32E7-4868-BC4E-3D0375E5AE27}"/>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74" name="Text Box 5">
          <a:extLst>
            <a:ext uri="{FF2B5EF4-FFF2-40B4-BE49-F238E27FC236}">
              <a16:creationId xmlns:a16="http://schemas.microsoft.com/office/drawing/2014/main" id="{8FCFD980-6D16-4A62-8834-B8205CA050C8}"/>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123825" cy="180975"/>
    <xdr:sp macro="" textlink="">
      <xdr:nvSpPr>
        <xdr:cNvPr id="75" name="Text Box 6">
          <a:extLst>
            <a:ext uri="{FF2B5EF4-FFF2-40B4-BE49-F238E27FC236}">
              <a16:creationId xmlns:a16="http://schemas.microsoft.com/office/drawing/2014/main" id="{DA0F4828-4C9A-44C5-AB37-1916A1A70CA9}"/>
            </a:ext>
          </a:extLst>
        </xdr:cNvPr>
        <xdr:cNvSpPr txBox="1">
          <a:spLocks noChangeArrowheads="1"/>
        </xdr:cNvSpPr>
      </xdr:nvSpPr>
      <xdr:spPr bwMode="auto">
        <a:xfrm>
          <a:off x="3619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76" name="Text Box 7">
          <a:extLst>
            <a:ext uri="{FF2B5EF4-FFF2-40B4-BE49-F238E27FC236}">
              <a16:creationId xmlns:a16="http://schemas.microsoft.com/office/drawing/2014/main" id="{CABBEEA9-D691-4A97-B479-A2E932B27171}"/>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77" name="Text Box 8">
          <a:extLst>
            <a:ext uri="{FF2B5EF4-FFF2-40B4-BE49-F238E27FC236}">
              <a16:creationId xmlns:a16="http://schemas.microsoft.com/office/drawing/2014/main" id="{D8F316AC-56FC-4B77-9ED0-0754C7A0D48E}"/>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78" name="Text Box 9">
          <a:extLst>
            <a:ext uri="{FF2B5EF4-FFF2-40B4-BE49-F238E27FC236}">
              <a16:creationId xmlns:a16="http://schemas.microsoft.com/office/drawing/2014/main" id="{CB8D0594-6F8D-426E-8690-CE596E54DB80}"/>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79" name="Text Box 10">
          <a:extLst>
            <a:ext uri="{FF2B5EF4-FFF2-40B4-BE49-F238E27FC236}">
              <a16:creationId xmlns:a16="http://schemas.microsoft.com/office/drawing/2014/main" id="{9A0EBE1A-E0B2-4F58-8CA0-1921E5BC4264}"/>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123825" cy="180975"/>
    <xdr:sp macro="" textlink="">
      <xdr:nvSpPr>
        <xdr:cNvPr id="80" name="Text Box 11">
          <a:extLst>
            <a:ext uri="{FF2B5EF4-FFF2-40B4-BE49-F238E27FC236}">
              <a16:creationId xmlns:a16="http://schemas.microsoft.com/office/drawing/2014/main" id="{A3C64C98-A225-44E0-8BE5-712786A9B9CE}"/>
            </a:ext>
          </a:extLst>
        </xdr:cNvPr>
        <xdr:cNvSpPr txBox="1">
          <a:spLocks noChangeArrowheads="1"/>
        </xdr:cNvSpPr>
      </xdr:nvSpPr>
      <xdr:spPr bwMode="auto">
        <a:xfrm>
          <a:off x="3619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81" name="Text Box 12">
          <a:extLst>
            <a:ext uri="{FF2B5EF4-FFF2-40B4-BE49-F238E27FC236}">
              <a16:creationId xmlns:a16="http://schemas.microsoft.com/office/drawing/2014/main" id="{1FCF358F-5386-4BE5-844F-C989555A6A84}"/>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82" name="Text Box 13">
          <a:extLst>
            <a:ext uri="{FF2B5EF4-FFF2-40B4-BE49-F238E27FC236}">
              <a16:creationId xmlns:a16="http://schemas.microsoft.com/office/drawing/2014/main" id="{CE15B698-82D2-48EA-8507-628B69CDE477}"/>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83" name="Text Box 14">
          <a:extLst>
            <a:ext uri="{FF2B5EF4-FFF2-40B4-BE49-F238E27FC236}">
              <a16:creationId xmlns:a16="http://schemas.microsoft.com/office/drawing/2014/main" id="{B1A44023-2967-4282-9837-080B97645A00}"/>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84" name="Text Box 15">
          <a:extLst>
            <a:ext uri="{FF2B5EF4-FFF2-40B4-BE49-F238E27FC236}">
              <a16:creationId xmlns:a16="http://schemas.microsoft.com/office/drawing/2014/main" id="{AA292336-7711-489E-8921-61A461117BDC}"/>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123825" cy="180975"/>
    <xdr:sp macro="" textlink="">
      <xdr:nvSpPr>
        <xdr:cNvPr id="85" name="Text Box 16">
          <a:extLst>
            <a:ext uri="{FF2B5EF4-FFF2-40B4-BE49-F238E27FC236}">
              <a16:creationId xmlns:a16="http://schemas.microsoft.com/office/drawing/2014/main" id="{A8FE98C3-3AE7-4FCE-8ECE-22F4C56EAE69}"/>
            </a:ext>
          </a:extLst>
        </xdr:cNvPr>
        <xdr:cNvSpPr txBox="1">
          <a:spLocks noChangeArrowheads="1"/>
        </xdr:cNvSpPr>
      </xdr:nvSpPr>
      <xdr:spPr bwMode="auto">
        <a:xfrm>
          <a:off x="3619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86" name="Text Box 17">
          <a:extLst>
            <a:ext uri="{FF2B5EF4-FFF2-40B4-BE49-F238E27FC236}">
              <a16:creationId xmlns:a16="http://schemas.microsoft.com/office/drawing/2014/main" id="{34F163BE-E2D0-4A4B-B710-F308046A58F0}"/>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87" name="Text Box 18">
          <a:extLst>
            <a:ext uri="{FF2B5EF4-FFF2-40B4-BE49-F238E27FC236}">
              <a16:creationId xmlns:a16="http://schemas.microsoft.com/office/drawing/2014/main" id="{9143DAEF-0194-4EF6-80DF-323BEF9F1375}"/>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88" name="Text Box 19">
          <a:extLst>
            <a:ext uri="{FF2B5EF4-FFF2-40B4-BE49-F238E27FC236}">
              <a16:creationId xmlns:a16="http://schemas.microsoft.com/office/drawing/2014/main" id="{54192C41-55BF-48B0-B74B-D4D2340B3D56}"/>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89" name="Text Box 20">
          <a:extLst>
            <a:ext uri="{FF2B5EF4-FFF2-40B4-BE49-F238E27FC236}">
              <a16:creationId xmlns:a16="http://schemas.microsoft.com/office/drawing/2014/main" id="{16D67C71-99D0-498F-B75D-A2076A808F21}"/>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123825" cy="180975"/>
    <xdr:sp macro="" textlink="">
      <xdr:nvSpPr>
        <xdr:cNvPr id="90" name="Text Box 21">
          <a:extLst>
            <a:ext uri="{FF2B5EF4-FFF2-40B4-BE49-F238E27FC236}">
              <a16:creationId xmlns:a16="http://schemas.microsoft.com/office/drawing/2014/main" id="{8C11201D-5968-415D-9572-0401DABC35A6}"/>
            </a:ext>
          </a:extLst>
        </xdr:cNvPr>
        <xdr:cNvSpPr txBox="1">
          <a:spLocks noChangeArrowheads="1"/>
        </xdr:cNvSpPr>
      </xdr:nvSpPr>
      <xdr:spPr bwMode="auto">
        <a:xfrm>
          <a:off x="3619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91" name="Text Box 22">
          <a:extLst>
            <a:ext uri="{FF2B5EF4-FFF2-40B4-BE49-F238E27FC236}">
              <a16:creationId xmlns:a16="http://schemas.microsoft.com/office/drawing/2014/main" id="{5FEE2192-A3E7-4E1C-ABF7-CCDD45E83182}"/>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92" name="Text Box 23">
          <a:extLst>
            <a:ext uri="{FF2B5EF4-FFF2-40B4-BE49-F238E27FC236}">
              <a16:creationId xmlns:a16="http://schemas.microsoft.com/office/drawing/2014/main" id="{516326F5-D7AE-4D73-AE82-1D4A4AE2F79C}"/>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93" name="Text Box 24">
          <a:extLst>
            <a:ext uri="{FF2B5EF4-FFF2-40B4-BE49-F238E27FC236}">
              <a16:creationId xmlns:a16="http://schemas.microsoft.com/office/drawing/2014/main" id="{294A6BB8-AE43-4B90-8EC8-92B14E9DBD65}"/>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94" name="Text Box 25">
          <a:extLst>
            <a:ext uri="{FF2B5EF4-FFF2-40B4-BE49-F238E27FC236}">
              <a16:creationId xmlns:a16="http://schemas.microsoft.com/office/drawing/2014/main" id="{B2702F01-57BD-4403-A180-8097EED74983}"/>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123825" cy="180975"/>
    <xdr:sp macro="" textlink="">
      <xdr:nvSpPr>
        <xdr:cNvPr id="95" name="Text Box 26">
          <a:extLst>
            <a:ext uri="{FF2B5EF4-FFF2-40B4-BE49-F238E27FC236}">
              <a16:creationId xmlns:a16="http://schemas.microsoft.com/office/drawing/2014/main" id="{61EC0D9E-BDF3-4B29-8A1E-00FDC4AC37EF}"/>
            </a:ext>
          </a:extLst>
        </xdr:cNvPr>
        <xdr:cNvSpPr txBox="1">
          <a:spLocks noChangeArrowheads="1"/>
        </xdr:cNvSpPr>
      </xdr:nvSpPr>
      <xdr:spPr bwMode="auto">
        <a:xfrm>
          <a:off x="361950"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96" name="Text Box 27">
          <a:extLst>
            <a:ext uri="{FF2B5EF4-FFF2-40B4-BE49-F238E27FC236}">
              <a16:creationId xmlns:a16="http://schemas.microsoft.com/office/drawing/2014/main" id="{994A92CD-05D9-4474-BBCF-1322F1520646}"/>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97" name="Text Box 28">
          <a:extLst>
            <a:ext uri="{FF2B5EF4-FFF2-40B4-BE49-F238E27FC236}">
              <a16:creationId xmlns:a16="http://schemas.microsoft.com/office/drawing/2014/main" id="{2E0296A2-22AD-49F4-9D6F-FE5EB75CE0F8}"/>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98" name="Text Box 29">
          <a:extLst>
            <a:ext uri="{FF2B5EF4-FFF2-40B4-BE49-F238E27FC236}">
              <a16:creationId xmlns:a16="http://schemas.microsoft.com/office/drawing/2014/main" id="{194B409B-C442-46EF-BC0C-A16386F6796B}"/>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99" name="Text Box 30">
          <a:extLst>
            <a:ext uri="{FF2B5EF4-FFF2-40B4-BE49-F238E27FC236}">
              <a16:creationId xmlns:a16="http://schemas.microsoft.com/office/drawing/2014/main" id="{5DCB2B3F-54D0-495E-9A58-B25C866F618A}"/>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100" name="Text Box 32">
          <a:extLst>
            <a:ext uri="{FF2B5EF4-FFF2-40B4-BE49-F238E27FC236}">
              <a16:creationId xmlns:a16="http://schemas.microsoft.com/office/drawing/2014/main" id="{2B1E94F2-E0F0-4A60-BF64-804B7F6DD045}"/>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101" name="Text Box 33">
          <a:extLst>
            <a:ext uri="{FF2B5EF4-FFF2-40B4-BE49-F238E27FC236}">
              <a16:creationId xmlns:a16="http://schemas.microsoft.com/office/drawing/2014/main" id="{C6B8B705-926B-4DB8-B033-A44D8847811A}"/>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102" name="Text Box 34">
          <a:extLst>
            <a:ext uri="{FF2B5EF4-FFF2-40B4-BE49-F238E27FC236}">
              <a16:creationId xmlns:a16="http://schemas.microsoft.com/office/drawing/2014/main" id="{2BB813B4-38F0-4858-B106-99646B697AFE}"/>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76200" cy="200025"/>
    <xdr:sp macro="" textlink="">
      <xdr:nvSpPr>
        <xdr:cNvPr id="103" name="Text Box 35">
          <a:extLst>
            <a:ext uri="{FF2B5EF4-FFF2-40B4-BE49-F238E27FC236}">
              <a16:creationId xmlns:a16="http://schemas.microsoft.com/office/drawing/2014/main" id="{97990340-7276-4719-A523-F783ECE3D1EC}"/>
            </a:ext>
          </a:extLst>
        </xdr:cNvPr>
        <xdr:cNvSpPr txBox="1">
          <a:spLocks noChangeArrowheads="1"/>
        </xdr:cNvSpPr>
      </xdr:nvSpPr>
      <xdr:spPr bwMode="auto">
        <a:xfrm>
          <a:off x="361950"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104" name="Text Box 1">
          <a:extLst>
            <a:ext uri="{FF2B5EF4-FFF2-40B4-BE49-F238E27FC236}">
              <a16:creationId xmlns:a16="http://schemas.microsoft.com/office/drawing/2014/main" id="{6EF33E0C-51E2-414E-BC8E-AF829BCA987F}"/>
            </a:ext>
          </a:extLst>
        </xdr:cNvPr>
        <xdr:cNvSpPr txBox="1">
          <a:spLocks noChangeArrowheads="1"/>
        </xdr:cNvSpPr>
      </xdr:nvSpPr>
      <xdr:spPr bwMode="auto">
        <a:xfrm>
          <a:off x="2000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05" name="Text Box 2">
          <a:extLst>
            <a:ext uri="{FF2B5EF4-FFF2-40B4-BE49-F238E27FC236}">
              <a16:creationId xmlns:a16="http://schemas.microsoft.com/office/drawing/2014/main" id="{32E92DBE-C5E4-4D7B-8235-43AB3CE5F4CA}"/>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06" name="Text Box 3">
          <a:extLst>
            <a:ext uri="{FF2B5EF4-FFF2-40B4-BE49-F238E27FC236}">
              <a16:creationId xmlns:a16="http://schemas.microsoft.com/office/drawing/2014/main" id="{7BF3A147-381F-4695-8994-FDCF0B8EDF49}"/>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07" name="Text Box 4">
          <a:extLst>
            <a:ext uri="{FF2B5EF4-FFF2-40B4-BE49-F238E27FC236}">
              <a16:creationId xmlns:a16="http://schemas.microsoft.com/office/drawing/2014/main" id="{03C40503-B48E-4643-BFE0-8A9089C82FA0}"/>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08" name="Text Box 5">
          <a:extLst>
            <a:ext uri="{FF2B5EF4-FFF2-40B4-BE49-F238E27FC236}">
              <a16:creationId xmlns:a16="http://schemas.microsoft.com/office/drawing/2014/main" id="{C2AAA55A-C83C-477C-9A79-8F2DDBAA3E31}"/>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109" name="Text Box 6">
          <a:extLst>
            <a:ext uri="{FF2B5EF4-FFF2-40B4-BE49-F238E27FC236}">
              <a16:creationId xmlns:a16="http://schemas.microsoft.com/office/drawing/2014/main" id="{99776ABB-C5B0-404A-A8C2-73C09D883C7B}"/>
            </a:ext>
          </a:extLst>
        </xdr:cNvPr>
        <xdr:cNvSpPr txBox="1">
          <a:spLocks noChangeArrowheads="1"/>
        </xdr:cNvSpPr>
      </xdr:nvSpPr>
      <xdr:spPr bwMode="auto">
        <a:xfrm>
          <a:off x="2000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10" name="Text Box 7">
          <a:extLst>
            <a:ext uri="{FF2B5EF4-FFF2-40B4-BE49-F238E27FC236}">
              <a16:creationId xmlns:a16="http://schemas.microsoft.com/office/drawing/2014/main" id="{DE6C489D-2250-4113-837C-C3BDCE2709A9}"/>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11" name="Text Box 8">
          <a:extLst>
            <a:ext uri="{FF2B5EF4-FFF2-40B4-BE49-F238E27FC236}">
              <a16:creationId xmlns:a16="http://schemas.microsoft.com/office/drawing/2014/main" id="{9E44F074-7673-44CB-85CB-C991097BB094}"/>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12" name="Text Box 9">
          <a:extLst>
            <a:ext uri="{FF2B5EF4-FFF2-40B4-BE49-F238E27FC236}">
              <a16:creationId xmlns:a16="http://schemas.microsoft.com/office/drawing/2014/main" id="{2FC06ED6-13C3-450A-8085-1D8EA7698075}"/>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13" name="Text Box 10">
          <a:extLst>
            <a:ext uri="{FF2B5EF4-FFF2-40B4-BE49-F238E27FC236}">
              <a16:creationId xmlns:a16="http://schemas.microsoft.com/office/drawing/2014/main" id="{FC71DF7B-4A98-4C8D-B024-33F0EFF1F966}"/>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114" name="Text Box 11">
          <a:extLst>
            <a:ext uri="{FF2B5EF4-FFF2-40B4-BE49-F238E27FC236}">
              <a16:creationId xmlns:a16="http://schemas.microsoft.com/office/drawing/2014/main" id="{91993F7F-BE04-45E6-B187-103E9993372A}"/>
            </a:ext>
          </a:extLst>
        </xdr:cNvPr>
        <xdr:cNvSpPr txBox="1">
          <a:spLocks noChangeArrowheads="1"/>
        </xdr:cNvSpPr>
      </xdr:nvSpPr>
      <xdr:spPr bwMode="auto">
        <a:xfrm>
          <a:off x="2000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15" name="Text Box 12">
          <a:extLst>
            <a:ext uri="{FF2B5EF4-FFF2-40B4-BE49-F238E27FC236}">
              <a16:creationId xmlns:a16="http://schemas.microsoft.com/office/drawing/2014/main" id="{70F6E3B2-72E4-4C3F-82AB-B1167853C9B5}"/>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16" name="Text Box 13">
          <a:extLst>
            <a:ext uri="{FF2B5EF4-FFF2-40B4-BE49-F238E27FC236}">
              <a16:creationId xmlns:a16="http://schemas.microsoft.com/office/drawing/2014/main" id="{24004086-6448-4247-9D7E-84D79DB4E6A6}"/>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17" name="Text Box 14">
          <a:extLst>
            <a:ext uri="{FF2B5EF4-FFF2-40B4-BE49-F238E27FC236}">
              <a16:creationId xmlns:a16="http://schemas.microsoft.com/office/drawing/2014/main" id="{DEF67EF1-0C3D-40C1-909F-B398F7D42E6B}"/>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18" name="Text Box 15">
          <a:extLst>
            <a:ext uri="{FF2B5EF4-FFF2-40B4-BE49-F238E27FC236}">
              <a16:creationId xmlns:a16="http://schemas.microsoft.com/office/drawing/2014/main" id="{7097621B-817C-4ED4-9436-4216262DD2DF}"/>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119" name="Text Box 16">
          <a:extLst>
            <a:ext uri="{FF2B5EF4-FFF2-40B4-BE49-F238E27FC236}">
              <a16:creationId xmlns:a16="http://schemas.microsoft.com/office/drawing/2014/main" id="{9772BA70-EB75-4BF6-A46D-6AD9BCF880F6}"/>
            </a:ext>
          </a:extLst>
        </xdr:cNvPr>
        <xdr:cNvSpPr txBox="1">
          <a:spLocks noChangeArrowheads="1"/>
        </xdr:cNvSpPr>
      </xdr:nvSpPr>
      <xdr:spPr bwMode="auto">
        <a:xfrm>
          <a:off x="2000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20" name="Text Box 17">
          <a:extLst>
            <a:ext uri="{FF2B5EF4-FFF2-40B4-BE49-F238E27FC236}">
              <a16:creationId xmlns:a16="http://schemas.microsoft.com/office/drawing/2014/main" id="{0809D5E5-525C-40E2-8DCD-DA1097407FF7}"/>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21" name="Text Box 18">
          <a:extLst>
            <a:ext uri="{FF2B5EF4-FFF2-40B4-BE49-F238E27FC236}">
              <a16:creationId xmlns:a16="http://schemas.microsoft.com/office/drawing/2014/main" id="{C0B0FC8F-886F-4602-8CE3-8D07E251E5DA}"/>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22" name="Text Box 19">
          <a:extLst>
            <a:ext uri="{FF2B5EF4-FFF2-40B4-BE49-F238E27FC236}">
              <a16:creationId xmlns:a16="http://schemas.microsoft.com/office/drawing/2014/main" id="{4CB3CC81-DC69-44E7-81C9-A68B5B3AE997}"/>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23" name="Text Box 20">
          <a:extLst>
            <a:ext uri="{FF2B5EF4-FFF2-40B4-BE49-F238E27FC236}">
              <a16:creationId xmlns:a16="http://schemas.microsoft.com/office/drawing/2014/main" id="{8F62BEB8-18DE-4119-8E96-A21F01B9D13C}"/>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124" name="Text Box 21">
          <a:extLst>
            <a:ext uri="{FF2B5EF4-FFF2-40B4-BE49-F238E27FC236}">
              <a16:creationId xmlns:a16="http://schemas.microsoft.com/office/drawing/2014/main" id="{32F3D450-0D86-43D1-85AD-7E9E50F52A00}"/>
            </a:ext>
          </a:extLst>
        </xdr:cNvPr>
        <xdr:cNvSpPr txBox="1">
          <a:spLocks noChangeArrowheads="1"/>
        </xdr:cNvSpPr>
      </xdr:nvSpPr>
      <xdr:spPr bwMode="auto">
        <a:xfrm>
          <a:off x="2000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25" name="Text Box 22">
          <a:extLst>
            <a:ext uri="{FF2B5EF4-FFF2-40B4-BE49-F238E27FC236}">
              <a16:creationId xmlns:a16="http://schemas.microsoft.com/office/drawing/2014/main" id="{2B7780A8-DBFB-4CDD-85D2-BF5069C8E023}"/>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26" name="Text Box 23">
          <a:extLst>
            <a:ext uri="{FF2B5EF4-FFF2-40B4-BE49-F238E27FC236}">
              <a16:creationId xmlns:a16="http://schemas.microsoft.com/office/drawing/2014/main" id="{850A55C0-C653-4450-B7C7-5FEAD536FDE7}"/>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27" name="Text Box 24">
          <a:extLst>
            <a:ext uri="{FF2B5EF4-FFF2-40B4-BE49-F238E27FC236}">
              <a16:creationId xmlns:a16="http://schemas.microsoft.com/office/drawing/2014/main" id="{1EC36A62-43CB-442A-8E26-8CB9B3CE73C6}"/>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28" name="Text Box 25">
          <a:extLst>
            <a:ext uri="{FF2B5EF4-FFF2-40B4-BE49-F238E27FC236}">
              <a16:creationId xmlns:a16="http://schemas.microsoft.com/office/drawing/2014/main" id="{1CAD53DA-59E6-4C93-ABEC-EA9EBD5E5910}"/>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123825" cy="180975"/>
    <xdr:sp macro="" textlink="">
      <xdr:nvSpPr>
        <xdr:cNvPr id="129" name="Text Box 26">
          <a:extLst>
            <a:ext uri="{FF2B5EF4-FFF2-40B4-BE49-F238E27FC236}">
              <a16:creationId xmlns:a16="http://schemas.microsoft.com/office/drawing/2014/main" id="{755615B7-334B-46CA-B309-4FA49225369A}"/>
            </a:ext>
          </a:extLst>
        </xdr:cNvPr>
        <xdr:cNvSpPr txBox="1">
          <a:spLocks noChangeArrowheads="1"/>
        </xdr:cNvSpPr>
      </xdr:nvSpPr>
      <xdr:spPr bwMode="auto">
        <a:xfrm>
          <a:off x="200025" y="6096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30" name="Text Box 27">
          <a:extLst>
            <a:ext uri="{FF2B5EF4-FFF2-40B4-BE49-F238E27FC236}">
              <a16:creationId xmlns:a16="http://schemas.microsoft.com/office/drawing/2014/main" id="{90D31019-653F-4BB8-B268-E2421368863C}"/>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31" name="Text Box 28">
          <a:extLst>
            <a:ext uri="{FF2B5EF4-FFF2-40B4-BE49-F238E27FC236}">
              <a16:creationId xmlns:a16="http://schemas.microsoft.com/office/drawing/2014/main" id="{D52E9276-05EB-43FD-9A52-43D4805ED1B2}"/>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32" name="Text Box 29">
          <a:extLst>
            <a:ext uri="{FF2B5EF4-FFF2-40B4-BE49-F238E27FC236}">
              <a16:creationId xmlns:a16="http://schemas.microsoft.com/office/drawing/2014/main" id="{E37169DD-2C54-49C2-9848-079A799544CC}"/>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33" name="Text Box 30">
          <a:extLst>
            <a:ext uri="{FF2B5EF4-FFF2-40B4-BE49-F238E27FC236}">
              <a16:creationId xmlns:a16="http://schemas.microsoft.com/office/drawing/2014/main" id="{E3AC6158-D85F-48DE-8049-E8F0A526FF4E}"/>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34" name="Text Box 32">
          <a:extLst>
            <a:ext uri="{FF2B5EF4-FFF2-40B4-BE49-F238E27FC236}">
              <a16:creationId xmlns:a16="http://schemas.microsoft.com/office/drawing/2014/main" id="{5CD31520-A4CC-4501-9BEE-6DF8C1F4DB5E}"/>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35" name="Text Box 33">
          <a:extLst>
            <a:ext uri="{FF2B5EF4-FFF2-40B4-BE49-F238E27FC236}">
              <a16:creationId xmlns:a16="http://schemas.microsoft.com/office/drawing/2014/main" id="{656F3974-958E-49AA-8A5B-F795FFB2B572}"/>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36" name="Text Box 34">
          <a:extLst>
            <a:ext uri="{FF2B5EF4-FFF2-40B4-BE49-F238E27FC236}">
              <a16:creationId xmlns:a16="http://schemas.microsoft.com/office/drawing/2014/main" id="{F7A913F6-AC31-4473-A52E-704E66799EBC}"/>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76200" cy="200025"/>
    <xdr:sp macro="" textlink="">
      <xdr:nvSpPr>
        <xdr:cNvPr id="137" name="Text Box 35">
          <a:extLst>
            <a:ext uri="{FF2B5EF4-FFF2-40B4-BE49-F238E27FC236}">
              <a16:creationId xmlns:a16="http://schemas.microsoft.com/office/drawing/2014/main" id="{F1242AC8-2E36-45DE-9B7A-AC45A98DF0FE}"/>
            </a:ext>
          </a:extLst>
        </xdr:cNvPr>
        <xdr:cNvSpPr txBox="1">
          <a:spLocks noChangeArrowheads="1"/>
        </xdr:cNvSpPr>
      </xdr:nvSpPr>
      <xdr:spPr bwMode="auto">
        <a:xfrm>
          <a:off x="200025" y="609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120650</xdr:colOff>
      <xdr:row>7</xdr:row>
      <xdr:rowOff>25400</xdr:rowOff>
    </xdr:to>
    <xdr:sp macro="" textlink="">
      <xdr:nvSpPr>
        <xdr:cNvPr id="75074" name="Text Box 1">
          <a:extLst>
            <a:ext uri="{FF2B5EF4-FFF2-40B4-BE49-F238E27FC236}">
              <a16:creationId xmlns:a16="http://schemas.microsoft.com/office/drawing/2014/main" id="{00000000-0008-0000-1400-000042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75" name="Text Box 2">
          <a:extLst>
            <a:ext uri="{FF2B5EF4-FFF2-40B4-BE49-F238E27FC236}">
              <a16:creationId xmlns:a16="http://schemas.microsoft.com/office/drawing/2014/main" id="{00000000-0008-0000-1400-000043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76" name="Text Box 3">
          <a:extLst>
            <a:ext uri="{FF2B5EF4-FFF2-40B4-BE49-F238E27FC236}">
              <a16:creationId xmlns:a16="http://schemas.microsoft.com/office/drawing/2014/main" id="{00000000-0008-0000-1400-000044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77" name="Text Box 4">
          <a:extLst>
            <a:ext uri="{FF2B5EF4-FFF2-40B4-BE49-F238E27FC236}">
              <a16:creationId xmlns:a16="http://schemas.microsoft.com/office/drawing/2014/main" id="{00000000-0008-0000-1400-000045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78" name="Text Box 5">
          <a:extLst>
            <a:ext uri="{FF2B5EF4-FFF2-40B4-BE49-F238E27FC236}">
              <a16:creationId xmlns:a16="http://schemas.microsoft.com/office/drawing/2014/main" id="{00000000-0008-0000-1400-000046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079" name="Text Box 6">
          <a:extLst>
            <a:ext uri="{FF2B5EF4-FFF2-40B4-BE49-F238E27FC236}">
              <a16:creationId xmlns:a16="http://schemas.microsoft.com/office/drawing/2014/main" id="{00000000-0008-0000-1400-000047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80" name="Text Box 7">
          <a:extLst>
            <a:ext uri="{FF2B5EF4-FFF2-40B4-BE49-F238E27FC236}">
              <a16:creationId xmlns:a16="http://schemas.microsoft.com/office/drawing/2014/main" id="{00000000-0008-0000-1400-000048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81" name="Text Box 8">
          <a:extLst>
            <a:ext uri="{FF2B5EF4-FFF2-40B4-BE49-F238E27FC236}">
              <a16:creationId xmlns:a16="http://schemas.microsoft.com/office/drawing/2014/main" id="{00000000-0008-0000-1400-000049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82" name="Text Box 9">
          <a:extLst>
            <a:ext uri="{FF2B5EF4-FFF2-40B4-BE49-F238E27FC236}">
              <a16:creationId xmlns:a16="http://schemas.microsoft.com/office/drawing/2014/main" id="{00000000-0008-0000-1400-00004A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83" name="Text Box 10">
          <a:extLst>
            <a:ext uri="{FF2B5EF4-FFF2-40B4-BE49-F238E27FC236}">
              <a16:creationId xmlns:a16="http://schemas.microsoft.com/office/drawing/2014/main" id="{00000000-0008-0000-1400-00004B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084" name="Text Box 11">
          <a:extLst>
            <a:ext uri="{FF2B5EF4-FFF2-40B4-BE49-F238E27FC236}">
              <a16:creationId xmlns:a16="http://schemas.microsoft.com/office/drawing/2014/main" id="{00000000-0008-0000-1400-00004C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85" name="Text Box 12">
          <a:extLst>
            <a:ext uri="{FF2B5EF4-FFF2-40B4-BE49-F238E27FC236}">
              <a16:creationId xmlns:a16="http://schemas.microsoft.com/office/drawing/2014/main" id="{00000000-0008-0000-1400-00004D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86" name="Text Box 13">
          <a:extLst>
            <a:ext uri="{FF2B5EF4-FFF2-40B4-BE49-F238E27FC236}">
              <a16:creationId xmlns:a16="http://schemas.microsoft.com/office/drawing/2014/main" id="{00000000-0008-0000-1400-00004E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87" name="Text Box 14">
          <a:extLst>
            <a:ext uri="{FF2B5EF4-FFF2-40B4-BE49-F238E27FC236}">
              <a16:creationId xmlns:a16="http://schemas.microsoft.com/office/drawing/2014/main" id="{00000000-0008-0000-1400-00004F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88" name="Text Box 15">
          <a:extLst>
            <a:ext uri="{FF2B5EF4-FFF2-40B4-BE49-F238E27FC236}">
              <a16:creationId xmlns:a16="http://schemas.microsoft.com/office/drawing/2014/main" id="{00000000-0008-0000-1400-000050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089" name="Text Box 16">
          <a:extLst>
            <a:ext uri="{FF2B5EF4-FFF2-40B4-BE49-F238E27FC236}">
              <a16:creationId xmlns:a16="http://schemas.microsoft.com/office/drawing/2014/main" id="{00000000-0008-0000-1400-000051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90" name="Text Box 17">
          <a:extLst>
            <a:ext uri="{FF2B5EF4-FFF2-40B4-BE49-F238E27FC236}">
              <a16:creationId xmlns:a16="http://schemas.microsoft.com/office/drawing/2014/main" id="{00000000-0008-0000-1400-000052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91" name="Text Box 18">
          <a:extLst>
            <a:ext uri="{FF2B5EF4-FFF2-40B4-BE49-F238E27FC236}">
              <a16:creationId xmlns:a16="http://schemas.microsoft.com/office/drawing/2014/main" id="{00000000-0008-0000-1400-000053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92" name="Text Box 19">
          <a:extLst>
            <a:ext uri="{FF2B5EF4-FFF2-40B4-BE49-F238E27FC236}">
              <a16:creationId xmlns:a16="http://schemas.microsoft.com/office/drawing/2014/main" id="{00000000-0008-0000-1400-000054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93" name="Text Box 20">
          <a:extLst>
            <a:ext uri="{FF2B5EF4-FFF2-40B4-BE49-F238E27FC236}">
              <a16:creationId xmlns:a16="http://schemas.microsoft.com/office/drawing/2014/main" id="{00000000-0008-0000-1400-000055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094" name="Text Box 21">
          <a:extLst>
            <a:ext uri="{FF2B5EF4-FFF2-40B4-BE49-F238E27FC236}">
              <a16:creationId xmlns:a16="http://schemas.microsoft.com/office/drawing/2014/main" id="{00000000-0008-0000-1400-000056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95" name="Text Box 22">
          <a:extLst>
            <a:ext uri="{FF2B5EF4-FFF2-40B4-BE49-F238E27FC236}">
              <a16:creationId xmlns:a16="http://schemas.microsoft.com/office/drawing/2014/main" id="{00000000-0008-0000-1400-000057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96" name="Text Box 23">
          <a:extLst>
            <a:ext uri="{FF2B5EF4-FFF2-40B4-BE49-F238E27FC236}">
              <a16:creationId xmlns:a16="http://schemas.microsoft.com/office/drawing/2014/main" id="{00000000-0008-0000-1400-000058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97" name="Text Box 24">
          <a:extLst>
            <a:ext uri="{FF2B5EF4-FFF2-40B4-BE49-F238E27FC236}">
              <a16:creationId xmlns:a16="http://schemas.microsoft.com/office/drawing/2014/main" id="{00000000-0008-0000-1400-000059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098" name="Text Box 25">
          <a:extLst>
            <a:ext uri="{FF2B5EF4-FFF2-40B4-BE49-F238E27FC236}">
              <a16:creationId xmlns:a16="http://schemas.microsoft.com/office/drawing/2014/main" id="{00000000-0008-0000-1400-00005A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099" name="Text Box 26">
          <a:extLst>
            <a:ext uri="{FF2B5EF4-FFF2-40B4-BE49-F238E27FC236}">
              <a16:creationId xmlns:a16="http://schemas.microsoft.com/office/drawing/2014/main" id="{00000000-0008-0000-1400-00005B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00" name="Text Box 27">
          <a:extLst>
            <a:ext uri="{FF2B5EF4-FFF2-40B4-BE49-F238E27FC236}">
              <a16:creationId xmlns:a16="http://schemas.microsoft.com/office/drawing/2014/main" id="{00000000-0008-0000-1400-00005C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01" name="Text Box 28">
          <a:extLst>
            <a:ext uri="{FF2B5EF4-FFF2-40B4-BE49-F238E27FC236}">
              <a16:creationId xmlns:a16="http://schemas.microsoft.com/office/drawing/2014/main" id="{00000000-0008-0000-1400-00005D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02" name="Text Box 29">
          <a:extLst>
            <a:ext uri="{FF2B5EF4-FFF2-40B4-BE49-F238E27FC236}">
              <a16:creationId xmlns:a16="http://schemas.microsoft.com/office/drawing/2014/main" id="{00000000-0008-0000-1400-00005E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03" name="Text Box 30">
          <a:extLst>
            <a:ext uri="{FF2B5EF4-FFF2-40B4-BE49-F238E27FC236}">
              <a16:creationId xmlns:a16="http://schemas.microsoft.com/office/drawing/2014/main" id="{00000000-0008-0000-1400-00005F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04" name="Text Box 31">
          <a:extLst>
            <a:ext uri="{FF2B5EF4-FFF2-40B4-BE49-F238E27FC236}">
              <a16:creationId xmlns:a16="http://schemas.microsoft.com/office/drawing/2014/main" id="{00000000-0008-0000-1400-000060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05" name="Text Box 32">
          <a:extLst>
            <a:ext uri="{FF2B5EF4-FFF2-40B4-BE49-F238E27FC236}">
              <a16:creationId xmlns:a16="http://schemas.microsoft.com/office/drawing/2014/main" id="{00000000-0008-0000-1400-000061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06" name="Text Box 33">
          <a:extLst>
            <a:ext uri="{FF2B5EF4-FFF2-40B4-BE49-F238E27FC236}">
              <a16:creationId xmlns:a16="http://schemas.microsoft.com/office/drawing/2014/main" id="{00000000-0008-0000-1400-000062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07" name="Text Box 34">
          <a:extLst>
            <a:ext uri="{FF2B5EF4-FFF2-40B4-BE49-F238E27FC236}">
              <a16:creationId xmlns:a16="http://schemas.microsoft.com/office/drawing/2014/main" id="{00000000-0008-0000-1400-000063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08" name="Text Box 35">
          <a:extLst>
            <a:ext uri="{FF2B5EF4-FFF2-40B4-BE49-F238E27FC236}">
              <a16:creationId xmlns:a16="http://schemas.microsoft.com/office/drawing/2014/main" id="{00000000-0008-0000-1400-000064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09" name="Text Box 36">
          <a:extLst>
            <a:ext uri="{FF2B5EF4-FFF2-40B4-BE49-F238E27FC236}">
              <a16:creationId xmlns:a16="http://schemas.microsoft.com/office/drawing/2014/main" id="{00000000-0008-0000-1400-000065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10" name="Text Box 37">
          <a:extLst>
            <a:ext uri="{FF2B5EF4-FFF2-40B4-BE49-F238E27FC236}">
              <a16:creationId xmlns:a16="http://schemas.microsoft.com/office/drawing/2014/main" id="{00000000-0008-0000-1400-000066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11" name="Text Box 38">
          <a:extLst>
            <a:ext uri="{FF2B5EF4-FFF2-40B4-BE49-F238E27FC236}">
              <a16:creationId xmlns:a16="http://schemas.microsoft.com/office/drawing/2014/main" id="{00000000-0008-0000-1400-000067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12" name="Text Box 39">
          <a:extLst>
            <a:ext uri="{FF2B5EF4-FFF2-40B4-BE49-F238E27FC236}">
              <a16:creationId xmlns:a16="http://schemas.microsoft.com/office/drawing/2014/main" id="{00000000-0008-0000-1400-000068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13" name="Text Box 40">
          <a:extLst>
            <a:ext uri="{FF2B5EF4-FFF2-40B4-BE49-F238E27FC236}">
              <a16:creationId xmlns:a16="http://schemas.microsoft.com/office/drawing/2014/main" id="{00000000-0008-0000-1400-000069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14" name="Text Box 41">
          <a:extLst>
            <a:ext uri="{FF2B5EF4-FFF2-40B4-BE49-F238E27FC236}">
              <a16:creationId xmlns:a16="http://schemas.microsoft.com/office/drawing/2014/main" id="{00000000-0008-0000-1400-00006A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15" name="Text Box 42">
          <a:extLst>
            <a:ext uri="{FF2B5EF4-FFF2-40B4-BE49-F238E27FC236}">
              <a16:creationId xmlns:a16="http://schemas.microsoft.com/office/drawing/2014/main" id="{00000000-0008-0000-1400-00006B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16" name="Text Box 43">
          <a:extLst>
            <a:ext uri="{FF2B5EF4-FFF2-40B4-BE49-F238E27FC236}">
              <a16:creationId xmlns:a16="http://schemas.microsoft.com/office/drawing/2014/main" id="{00000000-0008-0000-1400-00006C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17" name="Text Box 44">
          <a:extLst>
            <a:ext uri="{FF2B5EF4-FFF2-40B4-BE49-F238E27FC236}">
              <a16:creationId xmlns:a16="http://schemas.microsoft.com/office/drawing/2014/main" id="{00000000-0008-0000-1400-00006D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18" name="Text Box 45">
          <a:extLst>
            <a:ext uri="{FF2B5EF4-FFF2-40B4-BE49-F238E27FC236}">
              <a16:creationId xmlns:a16="http://schemas.microsoft.com/office/drawing/2014/main" id="{00000000-0008-0000-1400-00006E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19" name="Text Box 46">
          <a:extLst>
            <a:ext uri="{FF2B5EF4-FFF2-40B4-BE49-F238E27FC236}">
              <a16:creationId xmlns:a16="http://schemas.microsoft.com/office/drawing/2014/main" id="{00000000-0008-0000-1400-00006F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20" name="Text Box 47">
          <a:extLst>
            <a:ext uri="{FF2B5EF4-FFF2-40B4-BE49-F238E27FC236}">
              <a16:creationId xmlns:a16="http://schemas.microsoft.com/office/drawing/2014/main" id="{00000000-0008-0000-1400-000070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21" name="Text Box 48">
          <a:extLst>
            <a:ext uri="{FF2B5EF4-FFF2-40B4-BE49-F238E27FC236}">
              <a16:creationId xmlns:a16="http://schemas.microsoft.com/office/drawing/2014/main" id="{00000000-0008-0000-1400-000071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22" name="Text Box 49">
          <a:extLst>
            <a:ext uri="{FF2B5EF4-FFF2-40B4-BE49-F238E27FC236}">
              <a16:creationId xmlns:a16="http://schemas.microsoft.com/office/drawing/2014/main" id="{00000000-0008-0000-1400-000072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23" name="Text Box 50">
          <a:extLst>
            <a:ext uri="{FF2B5EF4-FFF2-40B4-BE49-F238E27FC236}">
              <a16:creationId xmlns:a16="http://schemas.microsoft.com/office/drawing/2014/main" id="{00000000-0008-0000-1400-000073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24" name="Text Box 51">
          <a:extLst>
            <a:ext uri="{FF2B5EF4-FFF2-40B4-BE49-F238E27FC236}">
              <a16:creationId xmlns:a16="http://schemas.microsoft.com/office/drawing/2014/main" id="{00000000-0008-0000-1400-000074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25" name="Text Box 52">
          <a:extLst>
            <a:ext uri="{FF2B5EF4-FFF2-40B4-BE49-F238E27FC236}">
              <a16:creationId xmlns:a16="http://schemas.microsoft.com/office/drawing/2014/main" id="{00000000-0008-0000-1400-000075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26" name="Text Box 53">
          <a:extLst>
            <a:ext uri="{FF2B5EF4-FFF2-40B4-BE49-F238E27FC236}">
              <a16:creationId xmlns:a16="http://schemas.microsoft.com/office/drawing/2014/main" id="{00000000-0008-0000-1400-000076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27" name="Text Box 54">
          <a:extLst>
            <a:ext uri="{FF2B5EF4-FFF2-40B4-BE49-F238E27FC236}">
              <a16:creationId xmlns:a16="http://schemas.microsoft.com/office/drawing/2014/main" id="{00000000-0008-0000-1400-000077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28" name="Text Box 55">
          <a:extLst>
            <a:ext uri="{FF2B5EF4-FFF2-40B4-BE49-F238E27FC236}">
              <a16:creationId xmlns:a16="http://schemas.microsoft.com/office/drawing/2014/main" id="{00000000-0008-0000-1400-000078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29" name="Text Box 56">
          <a:extLst>
            <a:ext uri="{FF2B5EF4-FFF2-40B4-BE49-F238E27FC236}">
              <a16:creationId xmlns:a16="http://schemas.microsoft.com/office/drawing/2014/main" id="{00000000-0008-0000-1400-000079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30" name="Text Box 57">
          <a:extLst>
            <a:ext uri="{FF2B5EF4-FFF2-40B4-BE49-F238E27FC236}">
              <a16:creationId xmlns:a16="http://schemas.microsoft.com/office/drawing/2014/main" id="{00000000-0008-0000-1400-00007A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31" name="Text Box 58">
          <a:extLst>
            <a:ext uri="{FF2B5EF4-FFF2-40B4-BE49-F238E27FC236}">
              <a16:creationId xmlns:a16="http://schemas.microsoft.com/office/drawing/2014/main" id="{00000000-0008-0000-1400-00007B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32" name="Text Box 59">
          <a:extLst>
            <a:ext uri="{FF2B5EF4-FFF2-40B4-BE49-F238E27FC236}">
              <a16:creationId xmlns:a16="http://schemas.microsoft.com/office/drawing/2014/main" id="{00000000-0008-0000-1400-00007C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33" name="Text Box 60">
          <a:extLst>
            <a:ext uri="{FF2B5EF4-FFF2-40B4-BE49-F238E27FC236}">
              <a16:creationId xmlns:a16="http://schemas.microsoft.com/office/drawing/2014/main" id="{00000000-0008-0000-1400-00007D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34" name="Text Box 61">
          <a:extLst>
            <a:ext uri="{FF2B5EF4-FFF2-40B4-BE49-F238E27FC236}">
              <a16:creationId xmlns:a16="http://schemas.microsoft.com/office/drawing/2014/main" id="{00000000-0008-0000-1400-00007E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35" name="Text Box 62">
          <a:extLst>
            <a:ext uri="{FF2B5EF4-FFF2-40B4-BE49-F238E27FC236}">
              <a16:creationId xmlns:a16="http://schemas.microsoft.com/office/drawing/2014/main" id="{00000000-0008-0000-1400-00007F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36" name="Text Box 63">
          <a:extLst>
            <a:ext uri="{FF2B5EF4-FFF2-40B4-BE49-F238E27FC236}">
              <a16:creationId xmlns:a16="http://schemas.microsoft.com/office/drawing/2014/main" id="{00000000-0008-0000-1400-000080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37" name="Text Box 64">
          <a:extLst>
            <a:ext uri="{FF2B5EF4-FFF2-40B4-BE49-F238E27FC236}">
              <a16:creationId xmlns:a16="http://schemas.microsoft.com/office/drawing/2014/main" id="{00000000-0008-0000-1400-000081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38" name="Text Box 65">
          <a:extLst>
            <a:ext uri="{FF2B5EF4-FFF2-40B4-BE49-F238E27FC236}">
              <a16:creationId xmlns:a16="http://schemas.microsoft.com/office/drawing/2014/main" id="{00000000-0008-0000-1400-000082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39" name="Text Box 66">
          <a:extLst>
            <a:ext uri="{FF2B5EF4-FFF2-40B4-BE49-F238E27FC236}">
              <a16:creationId xmlns:a16="http://schemas.microsoft.com/office/drawing/2014/main" id="{00000000-0008-0000-1400-000083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40" name="Text Box 67">
          <a:extLst>
            <a:ext uri="{FF2B5EF4-FFF2-40B4-BE49-F238E27FC236}">
              <a16:creationId xmlns:a16="http://schemas.microsoft.com/office/drawing/2014/main" id="{00000000-0008-0000-1400-000084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41" name="Text Box 68">
          <a:extLst>
            <a:ext uri="{FF2B5EF4-FFF2-40B4-BE49-F238E27FC236}">
              <a16:creationId xmlns:a16="http://schemas.microsoft.com/office/drawing/2014/main" id="{00000000-0008-0000-1400-000085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42" name="Text Box 69">
          <a:extLst>
            <a:ext uri="{FF2B5EF4-FFF2-40B4-BE49-F238E27FC236}">
              <a16:creationId xmlns:a16="http://schemas.microsoft.com/office/drawing/2014/main" id="{00000000-0008-0000-1400-000086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43" name="Text Box 70">
          <a:extLst>
            <a:ext uri="{FF2B5EF4-FFF2-40B4-BE49-F238E27FC236}">
              <a16:creationId xmlns:a16="http://schemas.microsoft.com/office/drawing/2014/main" id="{00000000-0008-0000-1400-000087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5144" name="Text Box 71">
          <a:extLst>
            <a:ext uri="{FF2B5EF4-FFF2-40B4-BE49-F238E27FC236}">
              <a16:creationId xmlns:a16="http://schemas.microsoft.com/office/drawing/2014/main" id="{00000000-0008-0000-1400-000088250100}"/>
            </a:ext>
          </a:extLst>
        </xdr:cNvPr>
        <xdr:cNvSpPr txBox="1">
          <a:spLocks noChangeArrowheads="1"/>
        </xdr:cNvSpPr>
      </xdr:nvSpPr>
      <xdr:spPr bwMode="auto">
        <a:xfrm>
          <a:off x="0" y="10001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45" name="Text Box 72">
          <a:extLst>
            <a:ext uri="{FF2B5EF4-FFF2-40B4-BE49-F238E27FC236}">
              <a16:creationId xmlns:a16="http://schemas.microsoft.com/office/drawing/2014/main" id="{00000000-0008-0000-1400-000089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46" name="Text Box 73">
          <a:extLst>
            <a:ext uri="{FF2B5EF4-FFF2-40B4-BE49-F238E27FC236}">
              <a16:creationId xmlns:a16="http://schemas.microsoft.com/office/drawing/2014/main" id="{00000000-0008-0000-1400-00008A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47" name="Text Box 74">
          <a:extLst>
            <a:ext uri="{FF2B5EF4-FFF2-40B4-BE49-F238E27FC236}">
              <a16:creationId xmlns:a16="http://schemas.microsoft.com/office/drawing/2014/main" id="{00000000-0008-0000-1400-00008B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48" name="Text Box 75">
          <a:extLst>
            <a:ext uri="{FF2B5EF4-FFF2-40B4-BE49-F238E27FC236}">
              <a16:creationId xmlns:a16="http://schemas.microsoft.com/office/drawing/2014/main" id="{00000000-0008-0000-1400-00008C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57150</xdr:colOff>
      <xdr:row>6</xdr:row>
      <xdr:rowOff>0</xdr:rowOff>
    </xdr:from>
    <xdr:to>
      <xdr:col>1</xdr:col>
      <xdr:colOff>0</xdr:colOff>
      <xdr:row>7</xdr:row>
      <xdr:rowOff>25400</xdr:rowOff>
    </xdr:to>
    <xdr:sp macro="" textlink="">
      <xdr:nvSpPr>
        <xdr:cNvPr id="75149" name="Text Box 76">
          <a:extLst>
            <a:ext uri="{FF2B5EF4-FFF2-40B4-BE49-F238E27FC236}">
              <a16:creationId xmlns:a16="http://schemas.microsoft.com/office/drawing/2014/main" id="{00000000-0008-0000-1400-00008D250100}"/>
            </a:ext>
          </a:extLst>
        </xdr:cNvPr>
        <xdr:cNvSpPr txBox="1">
          <a:spLocks noChangeArrowheads="1"/>
        </xdr:cNvSpPr>
      </xdr:nvSpPr>
      <xdr:spPr bwMode="auto">
        <a:xfrm>
          <a:off x="57150" y="4848225"/>
          <a:ext cx="123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50" name="Text Box 77">
          <a:extLst>
            <a:ext uri="{FF2B5EF4-FFF2-40B4-BE49-F238E27FC236}">
              <a16:creationId xmlns:a16="http://schemas.microsoft.com/office/drawing/2014/main" id="{00000000-0008-0000-1400-00008E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51" name="Text Box 78">
          <a:extLst>
            <a:ext uri="{FF2B5EF4-FFF2-40B4-BE49-F238E27FC236}">
              <a16:creationId xmlns:a16="http://schemas.microsoft.com/office/drawing/2014/main" id="{00000000-0008-0000-1400-00008F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52" name="Text Box 79">
          <a:extLst>
            <a:ext uri="{FF2B5EF4-FFF2-40B4-BE49-F238E27FC236}">
              <a16:creationId xmlns:a16="http://schemas.microsoft.com/office/drawing/2014/main" id="{00000000-0008-0000-1400-000090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38100</xdr:rowOff>
    </xdr:to>
    <xdr:sp macro="" textlink="">
      <xdr:nvSpPr>
        <xdr:cNvPr id="75153" name="Text Box 80">
          <a:extLst>
            <a:ext uri="{FF2B5EF4-FFF2-40B4-BE49-F238E27FC236}">
              <a16:creationId xmlns:a16="http://schemas.microsoft.com/office/drawing/2014/main" id="{00000000-0008-0000-1400-000091250100}"/>
            </a:ext>
          </a:extLst>
        </xdr:cNvPr>
        <xdr:cNvSpPr txBox="1">
          <a:spLocks noChangeArrowheads="1"/>
        </xdr:cNvSpPr>
      </xdr:nvSpPr>
      <xdr:spPr bwMode="auto">
        <a:xfrm>
          <a:off x="0" y="10001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123825</xdr:colOff>
      <xdr:row>8</xdr:row>
      <xdr:rowOff>28575</xdr:rowOff>
    </xdr:to>
    <xdr:sp macro="" textlink="">
      <xdr:nvSpPr>
        <xdr:cNvPr id="2" name="Text Box 1">
          <a:extLst>
            <a:ext uri="{FF2B5EF4-FFF2-40B4-BE49-F238E27FC236}">
              <a16:creationId xmlns:a16="http://schemas.microsoft.com/office/drawing/2014/main" id="{3FE08277-E787-4ED2-880F-0FE3F621E3F8}"/>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 name="Text Box 2">
          <a:extLst>
            <a:ext uri="{FF2B5EF4-FFF2-40B4-BE49-F238E27FC236}">
              <a16:creationId xmlns:a16="http://schemas.microsoft.com/office/drawing/2014/main" id="{5BCE35B2-4F0A-45D3-BE52-0FBED67191D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 name="Text Box 3">
          <a:extLst>
            <a:ext uri="{FF2B5EF4-FFF2-40B4-BE49-F238E27FC236}">
              <a16:creationId xmlns:a16="http://schemas.microsoft.com/office/drawing/2014/main" id="{24AD4D8E-1B95-43D7-9B47-99F49D645E1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 name="Text Box 4">
          <a:extLst>
            <a:ext uri="{FF2B5EF4-FFF2-40B4-BE49-F238E27FC236}">
              <a16:creationId xmlns:a16="http://schemas.microsoft.com/office/drawing/2014/main" id="{31430775-6841-40D8-B2D1-B7E5D31287D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 name="Text Box 5">
          <a:extLst>
            <a:ext uri="{FF2B5EF4-FFF2-40B4-BE49-F238E27FC236}">
              <a16:creationId xmlns:a16="http://schemas.microsoft.com/office/drawing/2014/main" id="{05C188FB-AE58-4111-80E7-97386E77381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7" name="Text Box 6">
          <a:extLst>
            <a:ext uri="{FF2B5EF4-FFF2-40B4-BE49-F238E27FC236}">
              <a16:creationId xmlns:a16="http://schemas.microsoft.com/office/drawing/2014/main" id="{2799A306-670B-4FD4-9EEB-959C9502B1F2}"/>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 name="Text Box 7">
          <a:extLst>
            <a:ext uri="{FF2B5EF4-FFF2-40B4-BE49-F238E27FC236}">
              <a16:creationId xmlns:a16="http://schemas.microsoft.com/office/drawing/2014/main" id="{8FF6C423-7FF1-4BD5-931D-34691F66D1C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 name="Text Box 8">
          <a:extLst>
            <a:ext uri="{FF2B5EF4-FFF2-40B4-BE49-F238E27FC236}">
              <a16:creationId xmlns:a16="http://schemas.microsoft.com/office/drawing/2014/main" id="{5988C418-6101-45BA-B37D-5EF2F2948FA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 name="Text Box 9">
          <a:extLst>
            <a:ext uri="{FF2B5EF4-FFF2-40B4-BE49-F238E27FC236}">
              <a16:creationId xmlns:a16="http://schemas.microsoft.com/office/drawing/2014/main" id="{ABD8E6C1-DF61-4E77-9C17-F6B16398E47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 name="Text Box 10">
          <a:extLst>
            <a:ext uri="{FF2B5EF4-FFF2-40B4-BE49-F238E27FC236}">
              <a16:creationId xmlns:a16="http://schemas.microsoft.com/office/drawing/2014/main" id="{B88C40B7-8DF1-4EA3-832E-6A792C4DA95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2" name="Text Box 11">
          <a:extLst>
            <a:ext uri="{FF2B5EF4-FFF2-40B4-BE49-F238E27FC236}">
              <a16:creationId xmlns:a16="http://schemas.microsoft.com/office/drawing/2014/main" id="{D782111A-9170-4F10-8EE1-769541C4803F}"/>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 name="Text Box 12">
          <a:extLst>
            <a:ext uri="{FF2B5EF4-FFF2-40B4-BE49-F238E27FC236}">
              <a16:creationId xmlns:a16="http://schemas.microsoft.com/office/drawing/2014/main" id="{DA78DD0A-C3E6-47A8-8887-A850964AF90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 name="Text Box 13">
          <a:extLst>
            <a:ext uri="{FF2B5EF4-FFF2-40B4-BE49-F238E27FC236}">
              <a16:creationId xmlns:a16="http://schemas.microsoft.com/office/drawing/2014/main" id="{53056D0B-EF9A-4464-9778-678CA152BA1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5" name="Text Box 14">
          <a:extLst>
            <a:ext uri="{FF2B5EF4-FFF2-40B4-BE49-F238E27FC236}">
              <a16:creationId xmlns:a16="http://schemas.microsoft.com/office/drawing/2014/main" id="{80B75F59-158B-43C5-9800-066BA0B7D3C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6" name="Text Box 15">
          <a:extLst>
            <a:ext uri="{FF2B5EF4-FFF2-40B4-BE49-F238E27FC236}">
              <a16:creationId xmlns:a16="http://schemas.microsoft.com/office/drawing/2014/main" id="{7BEFC28E-0849-4F53-8793-0F74D046C1E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7" name="Text Box 16">
          <a:extLst>
            <a:ext uri="{FF2B5EF4-FFF2-40B4-BE49-F238E27FC236}">
              <a16:creationId xmlns:a16="http://schemas.microsoft.com/office/drawing/2014/main" id="{F8AD8D46-9874-400D-A246-245ECAD17189}"/>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8" name="Text Box 17">
          <a:extLst>
            <a:ext uri="{FF2B5EF4-FFF2-40B4-BE49-F238E27FC236}">
              <a16:creationId xmlns:a16="http://schemas.microsoft.com/office/drawing/2014/main" id="{DF083533-3FA6-4745-815E-595D620923A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9" name="Text Box 18">
          <a:extLst>
            <a:ext uri="{FF2B5EF4-FFF2-40B4-BE49-F238E27FC236}">
              <a16:creationId xmlns:a16="http://schemas.microsoft.com/office/drawing/2014/main" id="{6A81254B-9368-4EE3-A164-B7FFA0C3884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20" name="Text Box 19">
          <a:extLst>
            <a:ext uri="{FF2B5EF4-FFF2-40B4-BE49-F238E27FC236}">
              <a16:creationId xmlns:a16="http://schemas.microsoft.com/office/drawing/2014/main" id="{3473A8D1-2DD8-497B-901D-8B75067212B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21" name="Text Box 20">
          <a:extLst>
            <a:ext uri="{FF2B5EF4-FFF2-40B4-BE49-F238E27FC236}">
              <a16:creationId xmlns:a16="http://schemas.microsoft.com/office/drawing/2014/main" id="{46D6FD5C-BE22-490A-B753-D6DC10D5B91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22" name="Text Box 21">
          <a:extLst>
            <a:ext uri="{FF2B5EF4-FFF2-40B4-BE49-F238E27FC236}">
              <a16:creationId xmlns:a16="http://schemas.microsoft.com/office/drawing/2014/main" id="{19D53C43-6476-4F0D-AC2C-BF34133F2895}"/>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23" name="Text Box 22">
          <a:extLst>
            <a:ext uri="{FF2B5EF4-FFF2-40B4-BE49-F238E27FC236}">
              <a16:creationId xmlns:a16="http://schemas.microsoft.com/office/drawing/2014/main" id="{51945867-6092-44A5-8419-F5F059D454F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24" name="Text Box 23">
          <a:extLst>
            <a:ext uri="{FF2B5EF4-FFF2-40B4-BE49-F238E27FC236}">
              <a16:creationId xmlns:a16="http://schemas.microsoft.com/office/drawing/2014/main" id="{39C5EF06-DCF0-4913-9860-58B0DC35D46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25" name="Text Box 24">
          <a:extLst>
            <a:ext uri="{FF2B5EF4-FFF2-40B4-BE49-F238E27FC236}">
              <a16:creationId xmlns:a16="http://schemas.microsoft.com/office/drawing/2014/main" id="{1E8F50D6-A5EB-4B12-AED8-EF66EBFFB70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26" name="Text Box 25">
          <a:extLst>
            <a:ext uri="{FF2B5EF4-FFF2-40B4-BE49-F238E27FC236}">
              <a16:creationId xmlns:a16="http://schemas.microsoft.com/office/drawing/2014/main" id="{1E456B15-7358-4E14-8D5D-CC03331AE4D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27" name="Text Box 26">
          <a:extLst>
            <a:ext uri="{FF2B5EF4-FFF2-40B4-BE49-F238E27FC236}">
              <a16:creationId xmlns:a16="http://schemas.microsoft.com/office/drawing/2014/main" id="{9D7A139D-7C8F-4C1F-8694-615E1287189A}"/>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28" name="Text Box 27">
          <a:extLst>
            <a:ext uri="{FF2B5EF4-FFF2-40B4-BE49-F238E27FC236}">
              <a16:creationId xmlns:a16="http://schemas.microsoft.com/office/drawing/2014/main" id="{F6485123-A61A-4E61-B7AC-A19FA831731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29" name="Text Box 28">
          <a:extLst>
            <a:ext uri="{FF2B5EF4-FFF2-40B4-BE49-F238E27FC236}">
              <a16:creationId xmlns:a16="http://schemas.microsoft.com/office/drawing/2014/main" id="{FA4C137C-73D3-4AD9-9736-83B804384DE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0" name="Text Box 29">
          <a:extLst>
            <a:ext uri="{FF2B5EF4-FFF2-40B4-BE49-F238E27FC236}">
              <a16:creationId xmlns:a16="http://schemas.microsoft.com/office/drawing/2014/main" id="{A73D61EC-AA8B-43F4-A957-43B5C20CAB6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1" name="Text Box 30">
          <a:extLst>
            <a:ext uri="{FF2B5EF4-FFF2-40B4-BE49-F238E27FC236}">
              <a16:creationId xmlns:a16="http://schemas.microsoft.com/office/drawing/2014/main" id="{160E2933-9060-4D5D-9363-B93001B5FC4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32" name="Text Box 31">
          <a:extLst>
            <a:ext uri="{FF2B5EF4-FFF2-40B4-BE49-F238E27FC236}">
              <a16:creationId xmlns:a16="http://schemas.microsoft.com/office/drawing/2014/main" id="{EBCB33AB-13FE-4F4C-A9AF-5584E03C217F}"/>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3" name="Text Box 32">
          <a:extLst>
            <a:ext uri="{FF2B5EF4-FFF2-40B4-BE49-F238E27FC236}">
              <a16:creationId xmlns:a16="http://schemas.microsoft.com/office/drawing/2014/main" id="{CD4A49AE-87F6-4EB4-BF05-35E7C81FC23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4" name="Text Box 33">
          <a:extLst>
            <a:ext uri="{FF2B5EF4-FFF2-40B4-BE49-F238E27FC236}">
              <a16:creationId xmlns:a16="http://schemas.microsoft.com/office/drawing/2014/main" id="{B927EC40-5FC6-4553-AF30-0D152519F68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5" name="Text Box 34">
          <a:extLst>
            <a:ext uri="{FF2B5EF4-FFF2-40B4-BE49-F238E27FC236}">
              <a16:creationId xmlns:a16="http://schemas.microsoft.com/office/drawing/2014/main" id="{3B83895F-6266-4FCA-9B71-969296128A4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6" name="Text Box 35">
          <a:extLst>
            <a:ext uri="{FF2B5EF4-FFF2-40B4-BE49-F238E27FC236}">
              <a16:creationId xmlns:a16="http://schemas.microsoft.com/office/drawing/2014/main" id="{54E79DC1-E84C-4149-927E-F3B318203CB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37" name="Text Box 36">
          <a:extLst>
            <a:ext uri="{FF2B5EF4-FFF2-40B4-BE49-F238E27FC236}">
              <a16:creationId xmlns:a16="http://schemas.microsoft.com/office/drawing/2014/main" id="{A7D76051-ADF3-4BB8-B34D-6B3C2B9E194A}"/>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8" name="Text Box 37">
          <a:extLst>
            <a:ext uri="{FF2B5EF4-FFF2-40B4-BE49-F238E27FC236}">
              <a16:creationId xmlns:a16="http://schemas.microsoft.com/office/drawing/2014/main" id="{81B6C972-D059-4A96-B8DE-37908D08332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39" name="Text Box 38">
          <a:extLst>
            <a:ext uri="{FF2B5EF4-FFF2-40B4-BE49-F238E27FC236}">
              <a16:creationId xmlns:a16="http://schemas.microsoft.com/office/drawing/2014/main" id="{5AD3458B-3760-4197-8B21-569932405A9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0" name="Text Box 39">
          <a:extLst>
            <a:ext uri="{FF2B5EF4-FFF2-40B4-BE49-F238E27FC236}">
              <a16:creationId xmlns:a16="http://schemas.microsoft.com/office/drawing/2014/main" id="{0B1A1D17-FA01-469F-B6A2-AA892C04B4F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1" name="Text Box 40">
          <a:extLst>
            <a:ext uri="{FF2B5EF4-FFF2-40B4-BE49-F238E27FC236}">
              <a16:creationId xmlns:a16="http://schemas.microsoft.com/office/drawing/2014/main" id="{2A9D3A01-0950-4719-AF9C-E03B7EEC000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42" name="Text Box 41">
          <a:extLst>
            <a:ext uri="{FF2B5EF4-FFF2-40B4-BE49-F238E27FC236}">
              <a16:creationId xmlns:a16="http://schemas.microsoft.com/office/drawing/2014/main" id="{9AEAE5F5-A963-4F6C-AE79-898E3BD093D7}"/>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3" name="Text Box 42">
          <a:extLst>
            <a:ext uri="{FF2B5EF4-FFF2-40B4-BE49-F238E27FC236}">
              <a16:creationId xmlns:a16="http://schemas.microsoft.com/office/drawing/2014/main" id="{82A76DA1-21DF-4DF9-89CF-9792B843223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4" name="Text Box 43">
          <a:extLst>
            <a:ext uri="{FF2B5EF4-FFF2-40B4-BE49-F238E27FC236}">
              <a16:creationId xmlns:a16="http://schemas.microsoft.com/office/drawing/2014/main" id="{5E855D15-0EFE-47BA-A5D9-3583B94B63F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5" name="Text Box 44">
          <a:extLst>
            <a:ext uri="{FF2B5EF4-FFF2-40B4-BE49-F238E27FC236}">
              <a16:creationId xmlns:a16="http://schemas.microsoft.com/office/drawing/2014/main" id="{85661435-3721-4F4D-97F9-41C993922A8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6" name="Text Box 45">
          <a:extLst>
            <a:ext uri="{FF2B5EF4-FFF2-40B4-BE49-F238E27FC236}">
              <a16:creationId xmlns:a16="http://schemas.microsoft.com/office/drawing/2014/main" id="{44095408-26AA-4B3C-A44A-662E7A6462E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47" name="Text Box 46">
          <a:extLst>
            <a:ext uri="{FF2B5EF4-FFF2-40B4-BE49-F238E27FC236}">
              <a16:creationId xmlns:a16="http://schemas.microsoft.com/office/drawing/2014/main" id="{25149D4B-3BB6-4554-A517-E54B87DA5C41}"/>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8" name="Text Box 47">
          <a:extLst>
            <a:ext uri="{FF2B5EF4-FFF2-40B4-BE49-F238E27FC236}">
              <a16:creationId xmlns:a16="http://schemas.microsoft.com/office/drawing/2014/main" id="{B0CE64BB-7497-4FD8-B707-683EF8EFE68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49" name="Text Box 48">
          <a:extLst>
            <a:ext uri="{FF2B5EF4-FFF2-40B4-BE49-F238E27FC236}">
              <a16:creationId xmlns:a16="http://schemas.microsoft.com/office/drawing/2014/main" id="{2257F0E1-D61B-4ADB-B2B1-ADB05AFC8CA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0" name="Text Box 49">
          <a:extLst>
            <a:ext uri="{FF2B5EF4-FFF2-40B4-BE49-F238E27FC236}">
              <a16:creationId xmlns:a16="http://schemas.microsoft.com/office/drawing/2014/main" id="{3D5AB809-F889-4840-9315-4E6BE743266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1" name="Text Box 50">
          <a:extLst>
            <a:ext uri="{FF2B5EF4-FFF2-40B4-BE49-F238E27FC236}">
              <a16:creationId xmlns:a16="http://schemas.microsoft.com/office/drawing/2014/main" id="{8660BA89-3174-4452-828B-4B1B7651E23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52" name="Text Box 51">
          <a:extLst>
            <a:ext uri="{FF2B5EF4-FFF2-40B4-BE49-F238E27FC236}">
              <a16:creationId xmlns:a16="http://schemas.microsoft.com/office/drawing/2014/main" id="{E6FF72E5-57E7-4F64-B576-B0CC61B03D3E}"/>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3" name="Text Box 52">
          <a:extLst>
            <a:ext uri="{FF2B5EF4-FFF2-40B4-BE49-F238E27FC236}">
              <a16:creationId xmlns:a16="http://schemas.microsoft.com/office/drawing/2014/main" id="{1610750C-605C-4FF6-95B0-15F3CAE8353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4" name="Text Box 53">
          <a:extLst>
            <a:ext uri="{FF2B5EF4-FFF2-40B4-BE49-F238E27FC236}">
              <a16:creationId xmlns:a16="http://schemas.microsoft.com/office/drawing/2014/main" id="{CA6670D7-EF65-4D23-BE58-640E53804CB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5" name="Text Box 54">
          <a:extLst>
            <a:ext uri="{FF2B5EF4-FFF2-40B4-BE49-F238E27FC236}">
              <a16:creationId xmlns:a16="http://schemas.microsoft.com/office/drawing/2014/main" id="{525FD746-5421-4DF1-B7D1-06B0251928C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6" name="Text Box 55">
          <a:extLst>
            <a:ext uri="{FF2B5EF4-FFF2-40B4-BE49-F238E27FC236}">
              <a16:creationId xmlns:a16="http://schemas.microsoft.com/office/drawing/2014/main" id="{EE6FDA1C-E2BB-401A-A74E-C918E74B7EF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57" name="Text Box 56">
          <a:extLst>
            <a:ext uri="{FF2B5EF4-FFF2-40B4-BE49-F238E27FC236}">
              <a16:creationId xmlns:a16="http://schemas.microsoft.com/office/drawing/2014/main" id="{2DB0BE79-E263-4CFC-8523-445F9CB73476}"/>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8" name="Text Box 57">
          <a:extLst>
            <a:ext uri="{FF2B5EF4-FFF2-40B4-BE49-F238E27FC236}">
              <a16:creationId xmlns:a16="http://schemas.microsoft.com/office/drawing/2014/main" id="{C391111C-F92E-4B5C-9098-7F152979054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59" name="Text Box 58">
          <a:extLst>
            <a:ext uri="{FF2B5EF4-FFF2-40B4-BE49-F238E27FC236}">
              <a16:creationId xmlns:a16="http://schemas.microsoft.com/office/drawing/2014/main" id="{E5993CEB-3C4D-4E6D-9F54-C338D9EE536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0" name="Text Box 59">
          <a:extLst>
            <a:ext uri="{FF2B5EF4-FFF2-40B4-BE49-F238E27FC236}">
              <a16:creationId xmlns:a16="http://schemas.microsoft.com/office/drawing/2014/main" id="{1BD36F45-B54D-4882-9A0D-C83909B45B4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1" name="Text Box 60">
          <a:extLst>
            <a:ext uri="{FF2B5EF4-FFF2-40B4-BE49-F238E27FC236}">
              <a16:creationId xmlns:a16="http://schemas.microsoft.com/office/drawing/2014/main" id="{E98EBDF7-DA6F-4CC9-B795-B7926856C40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62" name="Text Box 61">
          <a:extLst>
            <a:ext uri="{FF2B5EF4-FFF2-40B4-BE49-F238E27FC236}">
              <a16:creationId xmlns:a16="http://schemas.microsoft.com/office/drawing/2014/main" id="{EB17E277-5D57-4892-B879-FB2AE32D91A0}"/>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3" name="Text Box 62">
          <a:extLst>
            <a:ext uri="{FF2B5EF4-FFF2-40B4-BE49-F238E27FC236}">
              <a16:creationId xmlns:a16="http://schemas.microsoft.com/office/drawing/2014/main" id="{80F8D107-B8A6-434D-ADE7-2CA3811873A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4" name="Text Box 63">
          <a:extLst>
            <a:ext uri="{FF2B5EF4-FFF2-40B4-BE49-F238E27FC236}">
              <a16:creationId xmlns:a16="http://schemas.microsoft.com/office/drawing/2014/main" id="{AFA56724-FB1B-46F9-829B-9A9E82D644B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5" name="Text Box 64">
          <a:extLst>
            <a:ext uri="{FF2B5EF4-FFF2-40B4-BE49-F238E27FC236}">
              <a16:creationId xmlns:a16="http://schemas.microsoft.com/office/drawing/2014/main" id="{30CCA7A0-D4B0-4B06-A678-2B1832B8CC0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6" name="Text Box 65">
          <a:extLst>
            <a:ext uri="{FF2B5EF4-FFF2-40B4-BE49-F238E27FC236}">
              <a16:creationId xmlns:a16="http://schemas.microsoft.com/office/drawing/2014/main" id="{64F335F8-D8A4-455F-BBE4-7FF9B80D15F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2</xdr:col>
      <xdr:colOff>115358</xdr:colOff>
      <xdr:row>8</xdr:row>
      <xdr:rowOff>28575</xdr:rowOff>
    </xdr:to>
    <xdr:sp macro="" textlink="">
      <xdr:nvSpPr>
        <xdr:cNvPr id="67" name="Text Box 66">
          <a:extLst>
            <a:ext uri="{FF2B5EF4-FFF2-40B4-BE49-F238E27FC236}">
              <a16:creationId xmlns:a16="http://schemas.microsoft.com/office/drawing/2014/main" id="{37C21A78-27A9-4AD6-817E-25069402E611}"/>
            </a:ext>
          </a:extLst>
        </xdr:cNvPr>
        <xdr:cNvSpPr txBox="1">
          <a:spLocks noChangeArrowheads="1"/>
        </xdr:cNvSpPr>
      </xdr:nvSpPr>
      <xdr:spPr bwMode="auto">
        <a:xfrm>
          <a:off x="285750" y="1047750"/>
          <a:ext cx="11535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8" name="Text Box 67">
          <a:extLst>
            <a:ext uri="{FF2B5EF4-FFF2-40B4-BE49-F238E27FC236}">
              <a16:creationId xmlns:a16="http://schemas.microsoft.com/office/drawing/2014/main" id="{8298DD30-73DC-4CAF-B53F-15C72D50729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69" name="Text Box 68">
          <a:extLst>
            <a:ext uri="{FF2B5EF4-FFF2-40B4-BE49-F238E27FC236}">
              <a16:creationId xmlns:a16="http://schemas.microsoft.com/office/drawing/2014/main" id="{660D3ECD-1851-4D63-A8D4-15AD6CC7964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0" name="Text Box 69">
          <a:extLst>
            <a:ext uri="{FF2B5EF4-FFF2-40B4-BE49-F238E27FC236}">
              <a16:creationId xmlns:a16="http://schemas.microsoft.com/office/drawing/2014/main" id="{D86C3052-2E04-4D86-91CE-0D277D7A26B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1" name="Text Box 70">
          <a:extLst>
            <a:ext uri="{FF2B5EF4-FFF2-40B4-BE49-F238E27FC236}">
              <a16:creationId xmlns:a16="http://schemas.microsoft.com/office/drawing/2014/main" id="{968D184A-629A-4A29-909D-601A4E6F2C1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2" name="Text Box 72">
          <a:extLst>
            <a:ext uri="{FF2B5EF4-FFF2-40B4-BE49-F238E27FC236}">
              <a16:creationId xmlns:a16="http://schemas.microsoft.com/office/drawing/2014/main" id="{E076B1CA-3C3F-427C-BE99-C901B1F9396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3" name="Text Box 73">
          <a:extLst>
            <a:ext uri="{FF2B5EF4-FFF2-40B4-BE49-F238E27FC236}">
              <a16:creationId xmlns:a16="http://schemas.microsoft.com/office/drawing/2014/main" id="{BDDA8030-619B-452C-BC76-4E2F22C7FAE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4" name="Text Box 74">
          <a:extLst>
            <a:ext uri="{FF2B5EF4-FFF2-40B4-BE49-F238E27FC236}">
              <a16:creationId xmlns:a16="http://schemas.microsoft.com/office/drawing/2014/main" id="{84D86A1D-F551-4D0B-8AC5-BEE5C762994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5" name="Text Box 75">
          <a:extLst>
            <a:ext uri="{FF2B5EF4-FFF2-40B4-BE49-F238E27FC236}">
              <a16:creationId xmlns:a16="http://schemas.microsoft.com/office/drawing/2014/main" id="{44A68FF7-4612-4564-8B2C-D2C008F0AB7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6" name="Text Box 76">
          <a:extLst>
            <a:ext uri="{FF2B5EF4-FFF2-40B4-BE49-F238E27FC236}">
              <a16:creationId xmlns:a16="http://schemas.microsoft.com/office/drawing/2014/main" id="{ACC9A93F-09EA-443B-BE2A-ED7914CB68C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7" name="Text Box 77">
          <a:extLst>
            <a:ext uri="{FF2B5EF4-FFF2-40B4-BE49-F238E27FC236}">
              <a16:creationId xmlns:a16="http://schemas.microsoft.com/office/drawing/2014/main" id="{7A9B0688-D790-4578-B5DA-5D78BD0B9BE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78" name="Text Box 78">
          <a:extLst>
            <a:ext uri="{FF2B5EF4-FFF2-40B4-BE49-F238E27FC236}">
              <a16:creationId xmlns:a16="http://schemas.microsoft.com/office/drawing/2014/main" id="{99CACE5F-717D-497B-A22F-B7B3384C809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xdr:colOff>
      <xdr:row>7</xdr:row>
      <xdr:rowOff>0</xdr:rowOff>
    </xdr:from>
    <xdr:to>
      <xdr:col>0</xdr:col>
      <xdr:colOff>95250</xdr:colOff>
      <xdr:row>8</xdr:row>
      <xdr:rowOff>47625</xdr:rowOff>
    </xdr:to>
    <xdr:sp macro="" textlink="">
      <xdr:nvSpPr>
        <xdr:cNvPr id="79" name="Text Box 79">
          <a:extLst>
            <a:ext uri="{FF2B5EF4-FFF2-40B4-BE49-F238E27FC236}">
              <a16:creationId xmlns:a16="http://schemas.microsoft.com/office/drawing/2014/main" id="{C20A7688-1E23-40A0-9DE2-230F569E9CA6}"/>
            </a:ext>
          </a:extLst>
        </xdr:cNvPr>
        <xdr:cNvSpPr txBox="1">
          <a:spLocks noChangeArrowheads="1"/>
        </xdr:cNvSpPr>
      </xdr:nvSpPr>
      <xdr:spPr bwMode="auto">
        <a:xfrm>
          <a:off x="9525"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80" name="Text Box 80">
          <a:extLst>
            <a:ext uri="{FF2B5EF4-FFF2-40B4-BE49-F238E27FC236}">
              <a16:creationId xmlns:a16="http://schemas.microsoft.com/office/drawing/2014/main" id="{8F28398E-D33D-48AC-9520-6AF6285DB8C3}"/>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1" name="Text Box 81">
          <a:extLst>
            <a:ext uri="{FF2B5EF4-FFF2-40B4-BE49-F238E27FC236}">
              <a16:creationId xmlns:a16="http://schemas.microsoft.com/office/drawing/2014/main" id="{30E7DA18-7089-44FA-982F-7E6D20F9D3D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2" name="Text Box 82">
          <a:extLst>
            <a:ext uri="{FF2B5EF4-FFF2-40B4-BE49-F238E27FC236}">
              <a16:creationId xmlns:a16="http://schemas.microsoft.com/office/drawing/2014/main" id="{2833D862-A5F9-4E99-9327-44B3520417A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3" name="Text Box 83">
          <a:extLst>
            <a:ext uri="{FF2B5EF4-FFF2-40B4-BE49-F238E27FC236}">
              <a16:creationId xmlns:a16="http://schemas.microsoft.com/office/drawing/2014/main" id="{E38873F9-F65E-426B-8143-3310543F878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4" name="Text Box 84">
          <a:extLst>
            <a:ext uri="{FF2B5EF4-FFF2-40B4-BE49-F238E27FC236}">
              <a16:creationId xmlns:a16="http://schemas.microsoft.com/office/drawing/2014/main" id="{E20092E9-012E-4D51-8A8A-A361538927E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85" name="Text Box 85">
          <a:extLst>
            <a:ext uri="{FF2B5EF4-FFF2-40B4-BE49-F238E27FC236}">
              <a16:creationId xmlns:a16="http://schemas.microsoft.com/office/drawing/2014/main" id="{092673E7-4E39-449F-9FDA-D6140B6E693A}"/>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6" name="Text Box 86">
          <a:extLst>
            <a:ext uri="{FF2B5EF4-FFF2-40B4-BE49-F238E27FC236}">
              <a16:creationId xmlns:a16="http://schemas.microsoft.com/office/drawing/2014/main" id="{436F2ED6-8D40-449C-A600-F7ACE8D0E6E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7" name="Text Box 87">
          <a:extLst>
            <a:ext uri="{FF2B5EF4-FFF2-40B4-BE49-F238E27FC236}">
              <a16:creationId xmlns:a16="http://schemas.microsoft.com/office/drawing/2014/main" id="{E1FDCF56-5811-4CA8-9632-5DBD0F37B9E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8" name="Text Box 88">
          <a:extLst>
            <a:ext uri="{FF2B5EF4-FFF2-40B4-BE49-F238E27FC236}">
              <a16:creationId xmlns:a16="http://schemas.microsoft.com/office/drawing/2014/main" id="{827BED94-D74B-4060-84B5-DCA0D4BC459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89" name="Text Box 89">
          <a:extLst>
            <a:ext uri="{FF2B5EF4-FFF2-40B4-BE49-F238E27FC236}">
              <a16:creationId xmlns:a16="http://schemas.microsoft.com/office/drawing/2014/main" id="{BE6C5941-3651-4F00-B54C-5E84787E93C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90" name="Text Box 90">
          <a:extLst>
            <a:ext uri="{FF2B5EF4-FFF2-40B4-BE49-F238E27FC236}">
              <a16:creationId xmlns:a16="http://schemas.microsoft.com/office/drawing/2014/main" id="{69A1B4F2-CD03-48B2-9CB9-5F2E0F6E500F}"/>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1" name="Text Box 91">
          <a:extLst>
            <a:ext uri="{FF2B5EF4-FFF2-40B4-BE49-F238E27FC236}">
              <a16:creationId xmlns:a16="http://schemas.microsoft.com/office/drawing/2014/main" id="{3E31E30D-91AF-46E4-AECD-361D8B4EC3C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2" name="Text Box 92">
          <a:extLst>
            <a:ext uri="{FF2B5EF4-FFF2-40B4-BE49-F238E27FC236}">
              <a16:creationId xmlns:a16="http://schemas.microsoft.com/office/drawing/2014/main" id="{B8799B5D-74AB-490A-A348-9EC6C96EBD0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3" name="Text Box 93">
          <a:extLst>
            <a:ext uri="{FF2B5EF4-FFF2-40B4-BE49-F238E27FC236}">
              <a16:creationId xmlns:a16="http://schemas.microsoft.com/office/drawing/2014/main" id="{32DA9A7B-9D7C-4C91-B46F-A0E0E467E35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4" name="Text Box 94">
          <a:extLst>
            <a:ext uri="{FF2B5EF4-FFF2-40B4-BE49-F238E27FC236}">
              <a16:creationId xmlns:a16="http://schemas.microsoft.com/office/drawing/2014/main" id="{87647D1B-4068-4216-A25D-7DEC0E30E90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95" name="Text Box 95">
          <a:extLst>
            <a:ext uri="{FF2B5EF4-FFF2-40B4-BE49-F238E27FC236}">
              <a16:creationId xmlns:a16="http://schemas.microsoft.com/office/drawing/2014/main" id="{A446E65E-DAB1-4A33-A654-C9AB2E6703DE}"/>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6" name="Text Box 96">
          <a:extLst>
            <a:ext uri="{FF2B5EF4-FFF2-40B4-BE49-F238E27FC236}">
              <a16:creationId xmlns:a16="http://schemas.microsoft.com/office/drawing/2014/main" id="{71485C50-CD3F-4084-B4BA-A589EF23C70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7" name="Text Box 97">
          <a:extLst>
            <a:ext uri="{FF2B5EF4-FFF2-40B4-BE49-F238E27FC236}">
              <a16:creationId xmlns:a16="http://schemas.microsoft.com/office/drawing/2014/main" id="{C27C30E7-A95B-4BF4-B0ED-1AAACA42CE3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8" name="Text Box 98">
          <a:extLst>
            <a:ext uri="{FF2B5EF4-FFF2-40B4-BE49-F238E27FC236}">
              <a16:creationId xmlns:a16="http://schemas.microsoft.com/office/drawing/2014/main" id="{912E3D60-5295-46C4-9055-26582513031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99" name="Text Box 99">
          <a:extLst>
            <a:ext uri="{FF2B5EF4-FFF2-40B4-BE49-F238E27FC236}">
              <a16:creationId xmlns:a16="http://schemas.microsoft.com/office/drawing/2014/main" id="{ADCD6663-3A3E-438D-8208-490527539D8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00" name="Text Box 100">
          <a:extLst>
            <a:ext uri="{FF2B5EF4-FFF2-40B4-BE49-F238E27FC236}">
              <a16:creationId xmlns:a16="http://schemas.microsoft.com/office/drawing/2014/main" id="{7390FDC2-5925-4A29-B079-9E734F071BBB}"/>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1" name="Text Box 101">
          <a:extLst>
            <a:ext uri="{FF2B5EF4-FFF2-40B4-BE49-F238E27FC236}">
              <a16:creationId xmlns:a16="http://schemas.microsoft.com/office/drawing/2014/main" id="{1BD73D5A-9F00-4C19-A324-DF6CA78CF3C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2" name="Text Box 102">
          <a:extLst>
            <a:ext uri="{FF2B5EF4-FFF2-40B4-BE49-F238E27FC236}">
              <a16:creationId xmlns:a16="http://schemas.microsoft.com/office/drawing/2014/main" id="{BF0CF08E-7FAC-4F2B-96A1-20F56D43525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3" name="Text Box 103">
          <a:extLst>
            <a:ext uri="{FF2B5EF4-FFF2-40B4-BE49-F238E27FC236}">
              <a16:creationId xmlns:a16="http://schemas.microsoft.com/office/drawing/2014/main" id="{10B23C2E-A947-4ACD-AE9E-B46061CC28F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4" name="Text Box 104">
          <a:extLst>
            <a:ext uri="{FF2B5EF4-FFF2-40B4-BE49-F238E27FC236}">
              <a16:creationId xmlns:a16="http://schemas.microsoft.com/office/drawing/2014/main" id="{784E1C8F-5578-4D88-A90A-280C15CA9B8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05" name="Text Box 105">
          <a:extLst>
            <a:ext uri="{FF2B5EF4-FFF2-40B4-BE49-F238E27FC236}">
              <a16:creationId xmlns:a16="http://schemas.microsoft.com/office/drawing/2014/main" id="{5075D7B5-324F-4B9B-9FB1-48CF4CD057F0}"/>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6" name="Text Box 106">
          <a:extLst>
            <a:ext uri="{FF2B5EF4-FFF2-40B4-BE49-F238E27FC236}">
              <a16:creationId xmlns:a16="http://schemas.microsoft.com/office/drawing/2014/main" id="{3904DB45-6677-432A-91C9-23EC7BA3D4B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7" name="Text Box 107">
          <a:extLst>
            <a:ext uri="{FF2B5EF4-FFF2-40B4-BE49-F238E27FC236}">
              <a16:creationId xmlns:a16="http://schemas.microsoft.com/office/drawing/2014/main" id="{C89D2F32-EC15-4532-8309-0B6A5F0239C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8" name="Text Box 108">
          <a:extLst>
            <a:ext uri="{FF2B5EF4-FFF2-40B4-BE49-F238E27FC236}">
              <a16:creationId xmlns:a16="http://schemas.microsoft.com/office/drawing/2014/main" id="{8D729F2D-679A-4871-80FB-500043CF286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09" name="Text Box 109">
          <a:extLst>
            <a:ext uri="{FF2B5EF4-FFF2-40B4-BE49-F238E27FC236}">
              <a16:creationId xmlns:a16="http://schemas.microsoft.com/office/drawing/2014/main" id="{76B6546A-9C9B-4117-93E5-99ABD2F464E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10" name="Text Box 110">
          <a:extLst>
            <a:ext uri="{FF2B5EF4-FFF2-40B4-BE49-F238E27FC236}">
              <a16:creationId xmlns:a16="http://schemas.microsoft.com/office/drawing/2014/main" id="{101241D2-ADFE-47E8-B2B4-987FA8234F41}"/>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1" name="Text Box 111">
          <a:extLst>
            <a:ext uri="{FF2B5EF4-FFF2-40B4-BE49-F238E27FC236}">
              <a16:creationId xmlns:a16="http://schemas.microsoft.com/office/drawing/2014/main" id="{38B13CD2-6650-46D6-A117-C556CE251EB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2" name="Text Box 112">
          <a:extLst>
            <a:ext uri="{FF2B5EF4-FFF2-40B4-BE49-F238E27FC236}">
              <a16:creationId xmlns:a16="http://schemas.microsoft.com/office/drawing/2014/main" id="{47E2FA91-E86C-4F0B-AE2D-1647D97961E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3" name="Text Box 113">
          <a:extLst>
            <a:ext uri="{FF2B5EF4-FFF2-40B4-BE49-F238E27FC236}">
              <a16:creationId xmlns:a16="http://schemas.microsoft.com/office/drawing/2014/main" id="{27E3E480-C1A6-4C35-B063-6911C161D97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4" name="Text Box 114">
          <a:extLst>
            <a:ext uri="{FF2B5EF4-FFF2-40B4-BE49-F238E27FC236}">
              <a16:creationId xmlns:a16="http://schemas.microsoft.com/office/drawing/2014/main" id="{AF9A0045-1181-4B95-BCF6-B2B97C4F0FD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15" name="Text Box 115">
          <a:extLst>
            <a:ext uri="{FF2B5EF4-FFF2-40B4-BE49-F238E27FC236}">
              <a16:creationId xmlns:a16="http://schemas.microsoft.com/office/drawing/2014/main" id="{36D31166-24A4-4588-B6A1-39F61F0EB296}"/>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6" name="Text Box 116">
          <a:extLst>
            <a:ext uri="{FF2B5EF4-FFF2-40B4-BE49-F238E27FC236}">
              <a16:creationId xmlns:a16="http://schemas.microsoft.com/office/drawing/2014/main" id="{DEB59F1C-5CE8-4478-96A5-26731928D4B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7" name="Text Box 117">
          <a:extLst>
            <a:ext uri="{FF2B5EF4-FFF2-40B4-BE49-F238E27FC236}">
              <a16:creationId xmlns:a16="http://schemas.microsoft.com/office/drawing/2014/main" id="{C6EE9F2C-A40B-43F2-AD9B-14B42915E50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8" name="Text Box 118">
          <a:extLst>
            <a:ext uri="{FF2B5EF4-FFF2-40B4-BE49-F238E27FC236}">
              <a16:creationId xmlns:a16="http://schemas.microsoft.com/office/drawing/2014/main" id="{B8D2A166-5615-41EE-AC4B-23C80621EAD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19" name="Text Box 119">
          <a:extLst>
            <a:ext uri="{FF2B5EF4-FFF2-40B4-BE49-F238E27FC236}">
              <a16:creationId xmlns:a16="http://schemas.microsoft.com/office/drawing/2014/main" id="{86671C42-51C2-4BE2-A8C6-3C342CD38FA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20" name="Text Box 120">
          <a:extLst>
            <a:ext uri="{FF2B5EF4-FFF2-40B4-BE49-F238E27FC236}">
              <a16:creationId xmlns:a16="http://schemas.microsoft.com/office/drawing/2014/main" id="{70A3718A-33EB-4915-992F-50B8C4467ECC}"/>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21" name="Text Box 121">
          <a:extLst>
            <a:ext uri="{FF2B5EF4-FFF2-40B4-BE49-F238E27FC236}">
              <a16:creationId xmlns:a16="http://schemas.microsoft.com/office/drawing/2014/main" id="{576F8B4B-CB4E-411D-9087-58D2AB8E432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22" name="Text Box 122">
          <a:extLst>
            <a:ext uri="{FF2B5EF4-FFF2-40B4-BE49-F238E27FC236}">
              <a16:creationId xmlns:a16="http://schemas.microsoft.com/office/drawing/2014/main" id="{3C770D5A-0CB2-4B67-B0C7-47FD4AFBAF4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23" name="Text Box 123">
          <a:extLst>
            <a:ext uri="{FF2B5EF4-FFF2-40B4-BE49-F238E27FC236}">
              <a16:creationId xmlns:a16="http://schemas.microsoft.com/office/drawing/2014/main" id="{F766A1CE-8421-4FA4-B5B3-37A2C03CD6C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24" name="Text Box 124">
          <a:extLst>
            <a:ext uri="{FF2B5EF4-FFF2-40B4-BE49-F238E27FC236}">
              <a16:creationId xmlns:a16="http://schemas.microsoft.com/office/drawing/2014/main" id="{565059D6-6746-401B-8DE9-FE8F1758360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25" name="Text Box 125">
          <a:extLst>
            <a:ext uri="{FF2B5EF4-FFF2-40B4-BE49-F238E27FC236}">
              <a16:creationId xmlns:a16="http://schemas.microsoft.com/office/drawing/2014/main" id="{0638E25C-22C4-4F95-AC30-4BD4548FF88D}"/>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26" name="Text Box 126">
          <a:extLst>
            <a:ext uri="{FF2B5EF4-FFF2-40B4-BE49-F238E27FC236}">
              <a16:creationId xmlns:a16="http://schemas.microsoft.com/office/drawing/2014/main" id="{9CB66F6E-8C3B-4300-B01E-42C85A89024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27" name="Text Box 127">
          <a:extLst>
            <a:ext uri="{FF2B5EF4-FFF2-40B4-BE49-F238E27FC236}">
              <a16:creationId xmlns:a16="http://schemas.microsoft.com/office/drawing/2014/main" id="{74E42B11-4530-47DE-B894-51823084584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28" name="Text Box 128">
          <a:extLst>
            <a:ext uri="{FF2B5EF4-FFF2-40B4-BE49-F238E27FC236}">
              <a16:creationId xmlns:a16="http://schemas.microsoft.com/office/drawing/2014/main" id="{598F1DCF-57D3-4F80-AB6A-8040E540FF1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29" name="Text Box 129">
          <a:extLst>
            <a:ext uri="{FF2B5EF4-FFF2-40B4-BE49-F238E27FC236}">
              <a16:creationId xmlns:a16="http://schemas.microsoft.com/office/drawing/2014/main" id="{D304DF2E-B71E-4887-BC96-DC91C77EF85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30" name="Text Box 130">
          <a:extLst>
            <a:ext uri="{FF2B5EF4-FFF2-40B4-BE49-F238E27FC236}">
              <a16:creationId xmlns:a16="http://schemas.microsoft.com/office/drawing/2014/main" id="{6D199601-8583-43EB-99CA-7F776C22B538}"/>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1" name="Text Box 131">
          <a:extLst>
            <a:ext uri="{FF2B5EF4-FFF2-40B4-BE49-F238E27FC236}">
              <a16:creationId xmlns:a16="http://schemas.microsoft.com/office/drawing/2014/main" id="{51875278-ABD2-43E5-BD10-7D3287DEFBD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2" name="Text Box 132">
          <a:extLst>
            <a:ext uri="{FF2B5EF4-FFF2-40B4-BE49-F238E27FC236}">
              <a16:creationId xmlns:a16="http://schemas.microsoft.com/office/drawing/2014/main" id="{3250EB1E-7D03-42FB-89CB-7F47499D8F7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3" name="Text Box 133">
          <a:extLst>
            <a:ext uri="{FF2B5EF4-FFF2-40B4-BE49-F238E27FC236}">
              <a16:creationId xmlns:a16="http://schemas.microsoft.com/office/drawing/2014/main" id="{DDB9AF9E-91DB-47A2-915E-A18E22EC946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4" name="Text Box 134">
          <a:extLst>
            <a:ext uri="{FF2B5EF4-FFF2-40B4-BE49-F238E27FC236}">
              <a16:creationId xmlns:a16="http://schemas.microsoft.com/office/drawing/2014/main" id="{B4DCBAD3-06F8-411C-B52C-692C299728B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35" name="Text Box 135">
          <a:extLst>
            <a:ext uri="{FF2B5EF4-FFF2-40B4-BE49-F238E27FC236}">
              <a16:creationId xmlns:a16="http://schemas.microsoft.com/office/drawing/2014/main" id="{3291097C-8C59-4A98-A5DB-1DB51F5C3C7C}"/>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6" name="Text Box 136">
          <a:extLst>
            <a:ext uri="{FF2B5EF4-FFF2-40B4-BE49-F238E27FC236}">
              <a16:creationId xmlns:a16="http://schemas.microsoft.com/office/drawing/2014/main" id="{DAE4ACC6-FDCB-4595-92DF-E82FCB9F88C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7" name="Text Box 137">
          <a:extLst>
            <a:ext uri="{FF2B5EF4-FFF2-40B4-BE49-F238E27FC236}">
              <a16:creationId xmlns:a16="http://schemas.microsoft.com/office/drawing/2014/main" id="{EBD840FD-D086-4ABC-B46F-AE98DB3F470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8" name="Text Box 138">
          <a:extLst>
            <a:ext uri="{FF2B5EF4-FFF2-40B4-BE49-F238E27FC236}">
              <a16:creationId xmlns:a16="http://schemas.microsoft.com/office/drawing/2014/main" id="{2A9EC7CB-EDEF-4293-81FE-F7482D6B3D5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39" name="Text Box 139">
          <a:extLst>
            <a:ext uri="{FF2B5EF4-FFF2-40B4-BE49-F238E27FC236}">
              <a16:creationId xmlns:a16="http://schemas.microsoft.com/office/drawing/2014/main" id="{26B45A09-B04B-4D0E-AB42-B58902ABB89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123825</xdr:colOff>
      <xdr:row>8</xdr:row>
      <xdr:rowOff>28575</xdr:rowOff>
    </xdr:to>
    <xdr:sp macro="" textlink="">
      <xdr:nvSpPr>
        <xdr:cNvPr id="140" name="Text Box 140">
          <a:extLst>
            <a:ext uri="{FF2B5EF4-FFF2-40B4-BE49-F238E27FC236}">
              <a16:creationId xmlns:a16="http://schemas.microsoft.com/office/drawing/2014/main" id="{1F9422EB-D42B-4B4D-A549-BB6EADF1586F}"/>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1" name="Text Box 141">
          <a:extLst>
            <a:ext uri="{FF2B5EF4-FFF2-40B4-BE49-F238E27FC236}">
              <a16:creationId xmlns:a16="http://schemas.microsoft.com/office/drawing/2014/main" id="{0EAD258A-9654-4E0A-8A4F-B2256EED524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2" name="Text Box 142">
          <a:extLst>
            <a:ext uri="{FF2B5EF4-FFF2-40B4-BE49-F238E27FC236}">
              <a16:creationId xmlns:a16="http://schemas.microsoft.com/office/drawing/2014/main" id="{A93896DB-E32B-4E07-9FAA-C7EE2A0B0E7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3" name="Text Box 143">
          <a:extLst>
            <a:ext uri="{FF2B5EF4-FFF2-40B4-BE49-F238E27FC236}">
              <a16:creationId xmlns:a16="http://schemas.microsoft.com/office/drawing/2014/main" id="{5759E24C-F2B4-4E94-BEF1-C1669A8FA0E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4" name="Text Box 144">
          <a:extLst>
            <a:ext uri="{FF2B5EF4-FFF2-40B4-BE49-F238E27FC236}">
              <a16:creationId xmlns:a16="http://schemas.microsoft.com/office/drawing/2014/main" id="{617D3962-35E1-4364-8B3E-1AA62DC0AA3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21</xdr:row>
      <xdr:rowOff>104775</xdr:rowOff>
    </xdr:from>
    <xdr:to>
      <xdr:col>31</xdr:col>
      <xdr:colOff>123825</xdr:colOff>
      <xdr:row>22</xdr:row>
      <xdr:rowOff>123825</xdr:rowOff>
    </xdr:to>
    <xdr:sp macro="" textlink="">
      <xdr:nvSpPr>
        <xdr:cNvPr id="145" name="Text Box 145">
          <a:extLst>
            <a:ext uri="{FF2B5EF4-FFF2-40B4-BE49-F238E27FC236}">
              <a16:creationId xmlns:a16="http://schemas.microsoft.com/office/drawing/2014/main" id="{5AB4A326-4481-42AF-8FD3-8CBBDF5EB9AE}"/>
            </a:ext>
          </a:extLst>
        </xdr:cNvPr>
        <xdr:cNvSpPr txBox="1">
          <a:spLocks noChangeArrowheads="1"/>
        </xdr:cNvSpPr>
      </xdr:nvSpPr>
      <xdr:spPr bwMode="auto">
        <a:xfrm>
          <a:off x="23221950" y="3133725"/>
          <a:ext cx="1238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6" name="Text Box 146">
          <a:extLst>
            <a:ext uri="{FF2B5EF4-FFF2-40B4-BE49-F238E27FC236}">
              <a16:creationId xmlns:a16="http://schemas.microsoft.com/office/drawing/2014/main" id="{E802F897-FD33-4D75-B515-759E3BDC133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7" name="Text Box 147">
          <a:extLst>
            <a:ext uri="{FF2B5EF4-FFF2-40B4-BE49-F238E27FC236}">
              <a16:creationId xmlns:a16="http://schemas.microsoft.com/office/drawing/2014/main" id="{C87C9047-1989-459C-9FFB-7584922961C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8" name="Text Box 148">
          <a:extLst>
            <a:ext uri="{FF2B5EF4-FFF2-40B4-BE49-F238E27FC236}">
              <a16:creationId xmlns:a16="http://schemas.microsoft.com/office/drawing/2014/main" id="{78A04179-2638-4E8B-8B59-E50E0228C3A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49" name="Text Box 149">
          <a:extLst>
            <a:ext uri="{FF2B5EF4-FFF2-40B4-BE49-F238E27FC236}">
              <a16:creationId xmlns:a16="http://schemas.microsoft.com/office/drawing/2014/main" id="{DA0B81FB-44BE-4A0B-8CEC-F8B87A90483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50" name="Text Box 151">
          <a:extLst>
            <a:ext uri="{FF2B5EF4-FFF2-40B4-BE49-F238E27FC236}">
              <a16:creationId xmlns:a16="http://schemas.microsoft.com/office/drawing/2014/main" id="{AEE92492-6F35-4A32-BA06-51C33C227B9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85725</xdr:colOff>
      <xdr:row>8</xdr:row>
      <xdr:rowOff>47625</xdr:rowOff>
    </xdr:to>
    <xdr:sp macro="" textlink="">
      <xdr:nvSpPr>
        <xdr:cNvPr id="151" name="Text Box 152">
          <a:extLst>
            <a:ext uri="{FF2B5EF4-FFF2-40B4-BE49-F238E27FC236}">
              <a16:creationId xmlns:a16="http://schemas.microsoft.com/office/drawing/2014/main" id="{5EA5BDD5-0B91-45E0-BCEB-F7AEF8E35D8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0</xdr:colOff>
      <xdr:row>20</xdr:row>
      <xdr:rowOff>0</xdr:rowOff>
    </xdr:from>
    <xdr:to>
      <xdr:col>13</xdr:col>
      <xdr:colOff>76200</xdr:colOff>
      <xdr:row>21</xdr:row>
      <xdr:rowOff>47625</xdr:rowOff>
    </xdr:to>
    <xdr:sp macro="" textlink="">
      <xdr:nvSpPr>
        <xdr:cNvPr id="152" name="Text Box 153">
          <a:extLst>
            <a:ext uri="{FF2B5EF4-FFF2-40B4-BE49-F238E27FC236}">
              <a16:creationId xmlns:a16="http://schemas.microsoft.com/office/drawing/2014/main" id="{4BEA6780-B2BF-4C7E-8199-5632231A5700}"/>
            </a:ext>
          </a:extLst>
        </xdr:cNvPr>
        <xdr:cNvSpPr txBox="1">
          <a:spLocks noChangeArrowheads="1"/>
        </xdr:cNvSpPr>
      </xdr:nvSpPr>
      <xdr:spPr bwMode="auto">
        <a:xfrm>
          <a:off x="17221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14</xdr:col>
      <xdr:colOff>0</xdr:colOff>
      <xdr:row>20</xdr:row>
      <xdr:rowOff>0</xdr:rowOff>
    </xdr:from>
    <xdr:ext cx="76200" cy="200025"/>
    <xdr:sp macro="" textlink="">
      <xdr:nvSpPr>
        <xdr:cNvPr id="153" name="Text Box 153">
          <a:extLst>
            <a:ext uri="{FF2B5EF4-FFF2-40B4-BE49-F238E27FC236}">
              <a16:creationId xmlns:a16="http://schemas.microsoft.com/office/drawing/2014/main" id="{E68E097F-ADDB-4B01-A9E8-5DD16CBC58C9}"/>
            </a:ext>
          </a:extLst>
        </xdr:cNvPr>
        <xdr:cNvSpPr txBox="1">
          <a:spLocks noChangeArrowheads="1"/>
        </xdr:cNvSpPr>
      </xdr:nvSpPr>
      <xdr:spPr bwMode="auto">
        <a:xfrm>
          <a:off x="177831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154" name="Text Box 153">
          <a:extLst>
            <a:ext uri="{FF2B5EF4-FFF2-40B4-BE49-F238E27FC236}">
              <a16:creationId xmlns:a16="http://schemas.microsoft.com/office/drawing/2014/main" id="{9C46C6A2-48EA-4C02-8456-C3CD1C8F8704}"/>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155" name="Text Box 153">
          <a:extLst>
            <a:ext uri="{FF2B5EF4-FFF2-40B4-BE49-F238E27FC236}">
              <a16:creationId xmlns:a16="http://schemas.microsoft.com/office/drawing/2014/main" id="{C4A541AB-7637-4F95-82F9-4A716A4D4B27}"/>
            </a:ext>
          </a:extLst>
        </xdr:cNvPr>
        <xdr:cNvSpPr txBox="1">
          <a:spLocks noChangeArrowheads="1"/>
        </xdr:cNvSpPr>
      </xdr:nvSpPr>
      <xdr:spPr bwMode="auto">
        <a:xfrm>
          <a:off x="166592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56" name="Text Box 1">
          <a:extLst>
            <a:ext uri="{FF2B5EF4-FFF2-40B4-BE49-F238E27FC236}">
              <a16:creationId xmlns:a16="http://schemas.microsoft.com/office/drawing/2014/main" id="{181B4104-CD2B-4DED-8534-06256619C1C7}"/>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57" name="Text Box 2">
          <a:extLst>
            <a:ext uri="{FF2B5EF4-FFF2-40B4-BE49-F238E27FC236}">
              <a16:creationId xmlns:a16="http://schemas.microsoft.com/office/drawing/2014/main" id="{719059A1-E9E8-4D44-8A8E-7A8D317FF3A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58" name="Text Box 3">
          <a:extLst>
            <a:ext uri="{FF2B5EF4-FFF2-40B4-BE49-F238E27FC236}">
              <a16:creationId xmlns:a16="http://schemas.microsoft.com/office/drawing/2014/main" id="{69DAE317-F156-4E88-997A-70C82A8AFFE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59" name="Text Box 4">
          <a:extLst>
            <a:ext uri="{FF2B5EF4-FFF2-40B4-BE49-F238E27FC236}">
              <a16:creationId xmlns:a16="http://schemas.microsoft.com/office/drawing/2014/main" id="{A009D108-C829-458A-BFF9-EEADD74241B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60" name="Text Box 5">
          <a:extLst>
            <a:ext uri="{FF2B5EF4-FFF2-40B4-BE49-F238E27FC236}">
              <a16:creationId xmlns:a16="http://schemas.microsoft.com/office/drawing/2014/main" id="{CDA228A4-7485-4CBA-B644-3A0FBFB9F81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61" name="Text Box 6">
          <a:extLst>
            <a:ext uri="{FF2B5EF4-FFF2-40B4-BE49-F238E27FC236}">
              <a16:creationId xmlns:a16="http://schemas.microsoft.com/office/drawing/2014/main" id="{FC7D0D42-865E-44C4-B876-980D676210C7}"/>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62" name="Text Box 7">
          <a:extLst>
            <a:ext uri="{FF2B5EF4-FFF2-40B4-BE49-F238E27FC236}">
              <a16:creationId xmlns:a16="http://schemas.microsoft.com/office/drawing/2014/main" id="{651B5728-04A6-4372-828A-F1E683A7C73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63" name="Text Box 8">
          <a:extLst>
            <a:ext uri="{FF2B5EF4-FFF2-40B4-BE49-F238E27FC236}">
              <a16:creationId xmlns:a16="http://schemas.microsoft.com/office/drawing/2014/main" id="{46C30165-6AD5-4DB9-9999-C362C43A736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64" name="Text Box 9">
          <a:extLst>
            <a:ext uri="{FF2B5EF4-FFF2-40B4-BE49-F238E27FC236}">
              <a16:creationId xmlns:a16="http://schemas.microsoft.com/office/drawing/2014/main" id="{4751F86A-F5C8-4751-8B83-01E60770D9E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65" name="Text Box 10">
          <a:extLst>
            <a:ext uri="{FF2B5EF4-FFF2-40B4-BE49-F238E27FC236}">
              <a16:creationId xmlns:a16="http://schemas.microsoft.com/office/drawing/2014/main" id="{D31BEDFA-EFD5-42CF-8F9B-6D137C625EB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66" name="Text Box 11">
          <a:extLst>
            <a:ext uri="{FF2B5EF4-FFF2-40B4-BE49-F238E27FC236}">
              <a16:creationId xmlns:a16="http://schemas.microsoft.com/office/drawing/2014/main" id="{E473A765-DBAE-4613-AF72-85353A3868A3}"/>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67" name="Text Box 12">
          <a:extLst>
            <a:ext uri="{FF2B5EF4-FFF2-40B4-BE49-F238E27FC236}">
              <a16:creationId xmlns:a16="http://schemas.microsoft.com/office/drawing/2014/main" id="{A0A178E2-4530-401D-A3F4-0627D64F089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68" name="Text Box 13">
          <a:extLst>
            <a:ext uri="{FF2B5EF4-FFF2-40B4-BE49-F238E27FC236}">
              <a16:creationId xmlns:a16="http://schemas.microsoft.com/office/drawing/2014/main" id="{7D3DD811-330F-4A80-8B93-F647D44A3074}"/>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69" name="Text Box 14">
          <a:extLst>
            <a:ext uri="{FF2B5EF4-FFF2-40B4-BE49-F238E27FC236}">
              <a16:creationId xmlns:a16="http://schemas.microsoft.com/office/drawing/2014/main" id="{9A923307-BE9C-4DD8-AE18-F9ACCFA50B9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70" name="Text Box 15">
          <a:extLst>
            <a:ext uri="{FF2B5EF4-FFF2-40B4-BE49-F238E27FC236}">
              <a16:creationId xmlns:a16="http://schemas.microsoft.com/office/drawing/2014/main" id="{94F7BEC8-BD7D-4C6B-91E9-5DB9875E45A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71" name="Text Box 16">
          <a:extLst>
            <a:ext uri="{FF2B5EF4-FFF2-40B4-BE49-F238E27FC236}">
              <a16:creationId xmlns:a16="http://schemas.microsoft.com/office/drawing/2014/main" id="{4827F39B-57C3-485E-A7C0-0E92D57FE946}"/>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72" name="Text Box 17">
          <a:extLst>
            <a:ext uri="{FF2B5EF4-FFF2-40B4-BE49-F238E27FC236}">
              <a16:creationId xmlns:a16="http://schemas.microsoft.com/office/drawing/2014/main" id="{0213490A-9BFA-431C-87DE-C82F07DC8E1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73" name="Text Box 18">
          <a:extLst>
            <a:ext uri="{FF2B5EF4-FFF2-40B4-BE49-F238E27FC236}">
              <a16:creationId xmlns:a16="http://schemas.microsoft.com/office/drawing/2014/main" id="{65EE8E9E-813C-4446-A2BE-FAC5C680C5A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74" name="Text Box 19">
          <a:extLst>
            <a:ext uri="{FF2B5EF4-FFF2-40B4-BE49-F238E27FC236}">
              <a16:creationId xmlns:a16="http://schemas.microsoft.com/office/drawing/2014/main" id="{45C0CF63-229E-41AF-ACEF-D3550F44D024}"/>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75" name="Text Box 20">
          <a:extLst>
            <a:ext uri="{FF2B5EF4-FFF2-40B4-BE49-F238E27FC236}">
              <a16:creationId xmlns:a16="http://schemas.microsoft.com/office/drawing/2014/main" id="{44A1EC22-8469-4092-9907-2B07974A157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76" name="Text Box 21">
          <a:extLst>
            <a:ext uri="{FF2B5EF4-FFF2-40B4-BE49-F238E27FC236}">
              <a16:creationId xmlns:a16="http://schemas.microsoft.com/office/drawing/2014/main" id="{067652D2-64E7-4DDE-85CD-86E16F8A0EC9}"/>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77" name="Text Box 22">
          <a:extLst>
            <a:ext uri="{FF2B5EF4-FFF2-40B4-BE49-F238E27FC236}">
              <a16:creationId xmlns:a16="http://schemas.microsoft.com/office/drawing/2014/main" id="{4201C881-94DA-4B0A-9781-3809A93073B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78" name="Text Box 23">
          <a:extLst>
            <a:ext uri="{FF2B5EF4-FFF2-40B4-BE49-F238E27FC236}">
              <a16:creationId xmlns:a16="http://schemas.microsoft.com/office/drawing/2014/main" id="{26034287-A888-46A7-AB6E-EA8158721694}"/>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79" name="Text Box 24">
          <a:extLst>
            <a:ext uri="{FF2B5EF4-FFF2-40B4-BE49-F238E27FC236}">
              <a16:creationId xmlns:a16="http://schemas.microsoft.com/office/drawing/2014/main" id="{28C51A74-4F2F-4117-A04C-F810B864B1A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80" name="Text Box 25">
          <a:extLst>
            <a:ext uri="{FF2B5EF4-FFF2-40B4-BE49-F238E27FC236}">
              <a16:creationId xmlns:a16="http://schemas.microsoft.com/office/drawing/2014/main" id="{06D66436-C984-44EB-86F4-EE37F3E7C03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81" name="Text Box 26">
          <a:extLst>
            <a:ext uri="{FF2B5EF4-FFF2-40B4-BE49-F238E27FC236}">
              <a16:creationId xmlns:a16="http://schemas.microsoft.com/office/drawing/2014/main" id="{6CA15980-80EC-43EB-B357-1368243F01DE}"/>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82" name="Text Box 27">
          <a:extLst>
            <a:ext uri="{FF2B5EF4-FFF2-40B4-BE49-F238E27FC236}">
              <a16:creationId xmlns:a16="http://schemas.microsoft.com/office/drawing/2014/main" id="{8F2BB285-88DA-40B9-A653-4E4F53BC885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83" name="Text Box 28">
          <a:extLst>
            <a:ext uri="{FF2B5EF4-FFF2-40B4-BE49-F238E27FC236}">
              <a16:creationId xmlns:a16="http://schemas.microsoft.com/office/drawing/2014/main" id="{6AC89402-490C-495F-8D66-CFCC29AD7B9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84" name="Text Box 29">
          <a:extLst>
            <a:ext uri="{FF2B5EF4-FFF2-40B4-BE49-F238E27FC236}">
              <a16:creationId xmlns:a16="http://schemas.microsoft.com/office/drawing/2014/main" id="{86565505-A7A2-4681-9600-92012D615BF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85" name="Text Box 30">
          <a:extLst>
            <a:ext uri="{FF2B5EF4-FFF2-40B4-BE49-F238E27FC236}">
              <a16:creationId xmlns:a16="http://schemas.microsoft.com/office/drawing/2014/main" id="{A130E741-9D2F-4ABC-881B-B5C23953903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86" name="Text Box 31">
          <a:extLst>
            <a:ext uri="{FF2B5EF4-FFF2-40B4-BE49-F238E27FC236}">
              <a16:creationId xmlns:a16="http://schemas.microsoft.com/office/drawing/2014/main" id="{55D8AF87-CDD5-43FB-AE4C-E2CD17F8E584}"/>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87" name="Text Box 32">
          <a:extLst>
            <a:ext uri="{FF2B5EF4-FFF2-40B4-BE49-F238E27FC236}">
              <a16:creationId xmlns:a16="http://schemas.microsoft.com/office/drawing/2014/main" id="{2E0FE34B-A8DE-4FD9-9443-597A28CC5EB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88" name="Text Box 33">
          <a:extLst>
            <a:ext uri="{FF2B5EF4-FFF2-40B4-BE49-F238E27FC236}">
              <a16:creationId xmlns:a16="http://schemas.microsoft.com/office/drawing/2014/main" id="{36EB475D-BB09-41B0-BB0C-9E80C8EC205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89" name="Text Box 34">
          <a:extLst>
            <a:ext uri="{FF2B5EF4-FFF2-40B4-BE49-F238E27FC236}">
              <a16:creationId xmlns:a16="http://schemas.microsoft.com/office/drawing/2014/main" id="{61C827F2-3CD5-4E03-8498-BB207EBE991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90" name="Text Box 35">
          <a:extLst>
            <a:ext uri="{FF2B5EF4-FFF2-40B4-BE49-F238E27FC236}">
              <a16:creationId xmlns:a16="http://schemas.microsoft.com/office/drawing/2014/main" id="{56801BD9-6907-4D44-841C-3B18458B701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91" name="Text Box 36">
          <a:extLst>
            <a:ext uri="{FF2B5EF4-FFF2-40B4-BE49-F238E27FC236}">
              <a16:creationId xmlns:a16="http://schemas.microsoft.com/office/drawing/2014/main" id="{D7018378-E919-4AF0-95AD-140710874CC1}"/>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92" name="Text Box 37">
          <a:extLst>
            <a:ext uri="{FF2B5EF4-FFF2-40B4-BE49-F238E27FC236}">
              <a16:creationId xmlns:a16="http://schemas.microsoft.com/office/drawing/2014/main" id="{EA5DF01F-2A0C-4DD8-A633-6D5BCF19809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93" name="Text Box 38">
          <a:extLst>
            <a:ext uri="{FF2B5EF4-FFF2-40B4-BE49-F238E27FC236}">
              <a16:creationId xmlns:a16="http://schemas.microsoft.com/office/drawing/2014/main" id="{9A6ACBD6-F7FD-48E2-92E8-5CF7CC04027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94" name="Text Box 39">
          <a:extLst>
            <a:ext uri="{FF2B5EF4-FFF2-40B4-BE49-F238E27FC236}">
              <a16:creationId xmlns:a16="http://schemas.microsoft.com/office/drawing/2014/main" id="{87CF9887-2152-4F3D-A7A9-76EDE06AB43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95" name="Text Box 40">
          <a:extLst>
            <a:ext uri="{FF2B5EF4-FFF2-40B4-BE49-F238E27FC236}">
              <a16:creationId xmlns:a16="http://schemas.microsoft.com/office/drawing/2014/main" id="{F6E8CEBA-137C-408A-9FA1-22730FBAF49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196" name="Text Box 41">
          <a:extLst>
            <a:ext uri="{FF2B5EF4-FFF2-40B4-BE49-F238E27FC236}">
              <a16:creationId xmlns:a16="http://schemas.microsoft.com/office/drawing/2014/main" id="{6D4CF6F9-5944-4392-8A73-908887F414AF}"/>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97" name="Text Box 42">
          <a:extLst>
            <a:ext uri="{FF2B5EF4-FFF2-40B4-BE49-F238E27FC236}">
              <a16:creationId xmlns:a16="http://schemas.microsoft.com/office/drawing/2014/main" id="{4C7D8780-73C7-4435-B081-37C1516333B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98" name="Text Box 43">
          <a:extLst>
            <a:ext uri="{FF2B5EF4-FFF2-40B4-BE49-F238E27FC236}">
              <a16:creationId xmlns:a16="http://schemas.microsoft.com/office/drawing/2014/main" id="{C1ACC2AC-6C6F-4C83-9F43-E39533DBFD6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199" name="Text Box 44">
          <a:extLst>
            <a:ext uri="{FF2B5EF4-FFF2-40B4-BE49-F238E27FC236}">
              <a16:creationId xmlns:a16="http://schemas.microsoft.com/office/drawing/2014/main" id="{6ED7CAD2-4A7E-4EA0-9AE2-45C17BBB365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00" name="Text Box 45">
          <a:extLst>
            <a:ext uri="{FF2B5EF4-FFF2-40B4-BE49-F238E27FC236}">
              <a16:creationId xmlns:a16="http://schemas.microsoft.com/office/drawing/2014/main" id="{F5946D24-6F15-466F-959B-E3EF2B8FFE9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01" name="Text Box 46">
          <a:extLst>
            <a:ext uri="{FF2B5EF4-FFF2-40B4-BE49-F238E27FC236}">
              <a16:creationId xmlns:a16="http://schemas.microsoft.com/office/drawing/2014/main" id="{3FF2FAA5-A469-46DA-82FD-557524646230}"/>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02" name="Text Box 47">
          <a:extLst>
            <a:ext uri="{FF2B5EF4-FFF2-40B4-BE49-F238E27FC236}">
              <a16:creationId xmlns:a16="http://schemas.microsoft.com/office/drawing/2014/main" id="{E29631D0-B539-4E05-8932-5D3D0CB06D7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03" name="Text Box 48">
          <a:extLst>
            <a:ext uri="{FF2B5EF4-FFF2-40B4-BE49-F238E27FC236}">
              <a16:creationId xmlns:a16="http://schemas.microsoft.com/office/drawing/2014/main" id="{DF29DB0A-20D8-4C1A-A07A-ABCD2C9DC88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04" name="Text Box 49">
          <a:extLst>
            <a:ext uri="{FF2B5EF4-FFF2-40B4-BE49-F238E27FC236}">
              <a16:creationId xmlns:a16="http://schemas.microsoft.com/office/drawing/2014/main" id="{25E88BC0-4553-4DAD-ADF7-4D2F20BE19E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05" name="Text Box 50">
          <a:extLst>
            <a:ext uri="{FF2B5EF4-FFF2-40B4-BE49-F238E27FC236}">
              <a16:creationId xmlns:a16="http://schemas.microsoft.com/office/drawing/2014/main" id="{9D8913DB-EB04-44CF-94E3-232663B3E9D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06" name="Text Box 51">
          <a:extLst>
            <a:ext uri="{FF2B5EF4-FFF2-40B4-BE49-F238E27FC236}">
              <a16:creationId xmlns:a16="http://schemas.microsoft.com/office/drawing/2014/main" id="{DC94FAF0-5091-4838-80C2-4118BABA39CD}"/>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07" name="Text Box 52">
          <a:extLst>
            <a:ext uri="{FF2B5EF4-FFF2-40B4-BE49-F238E27FC236}">
              <a16:creationId xmlns:a16="http://schemas.microsoft.com/office/drawing/2014/main" id="{D63417DF-DDB7-45B3-9E6E-F75966298BA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08" name="Text Box 53">
          <a:extLst>
            <a:ext uri="{FF2B5EF4-FFF2-40B4-BE49-F238E27FC236}">
              <a16:creationId xmlns:a16="http://schemas.microsoft.com/office/drawing/2014/main" id="{33A089BC-B5D0-473B-99DE-3A07D100942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09" name="Text Box 54">
          <a:extLst>
            <a:ext uri="{FF2B5EF4-FFF2-40B4-BE49-F238E27FC236}">
              <a16:creationId xmlns:a16="http://schemas.microsoft.com/office/drawing/2014/main" id="{8A88B9F0-8B26-47DB-9406-B7F2349883D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10" name="Text Box 55">
          <a:extLst>
            <a:ext uri="{FF2B5EF4-FFF2-40B4-BE49-F238E27FC236}">
              <a16:creationId xmlns:a16="http://schemas.microsoft.com/office/drawing/2014/main" id="{450F3C86-7273-4824-96CD-4A532061A1D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11" name="Text Box 56">
          <a:extLst>
            <a:ext uri="{FF2B5EF4-FFF2-40B4-BE49-F238E27FC236}">
              <a16:creationId xmlns:a16="http://schemas.microsoft.com/office/drawing/2014/main" id="{55AB7D78-300C-4BDC-91C4-11BEE09D6DB5}"/>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12" name="Text Box 57">
          <a:extLst>
            <a:ext uri="{FF2B5EF4-FFF2-40B4-BE49-F238E27FC236}">
              <a16:creationId xmlns:a16="http://schemas.microsoft.com/office/drawing/2014/main" id="{BB29DF4C-08A4-4C56-99A9-4AB40DC7F38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13" name="Text Box 58">
          <a:extLst>
            <a:ext uri="{FF2B5EF4-FFF2-40B4-BE49-F238E27FC236}">
              <a16:creationId xmlns:a16="http://schemas.microsoft.com/office/drawing/2014/main" id="{94CF8961-AFFA-478C-A6A7-36D9B8785B9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14" name="Text Box 59">
          <a:extLst>
            <a:ext uri="{FF2B5EF4-FFF2-40B4-BE49-F238E27FC236}">
              <a16:creationId xmlns:a16="http://schemas.microsoft.com/office/drawing/2014/main" id="{621CE3C8-918B-4F87-A567-AC29DD016CF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15" name="Text Box 60">
          <a:extLst>
            <a:ext uri="{FF2B5EF4-FFF2-40B4-BE49-F238E27FC236}">
              <a16:creationId xmlns:a16="http://schemas.microsoft.com/office/drawing/2014/main" id="{BAA303E2-BB71-4402-8B75-D473AEC26B8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16" name="Text Box 61">
          <a:extLst>
            <a:ext uri="{FF2B5EF4-FFF2-40B4-BE49-F238E27FC236}">
              <a16:creationId xmlns:a16="http://schemas.microsoft.com/office/drawing/2014/main" id="{DD717478-37C4-4D78-AC73-F3E2CE53617C}"/>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17" name="Text Box 62">
          <a:extLst>
            <a:ext uri="{FF2B5EF4-FFF2-40B4-BE49-F238E27FC236}">
              <a16:creationId xmlns:a16="http://schemas.microsoft.com/office/drawing/2014/main" id="{E542F03F-DF23-4D21-920C-B73DF1B3A98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18" name="Text Box 63">
          <a:extLst>
            <a:ext uri="{FF2B5EF4-FFF2-40B4-BE49-F238E27FC236}">
              <a16:creationId xmlns:a16="http://schemas.microsoft.com/office/drawing/2014/main" id="{02755948-B7F6-4BB9-83FE-30516BDABC0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19" name="Text Box 64">
          <a:extLst>
            <a:ext uri="{FF2B5EF4-FFF2-40B4-BE49-F238E27FC236}">
              <a16:creationId xmlns:a16="http://schemas.microsoft.com/office/drawing/2014/main" id="{5C3DDD68-04AD-4EA9-95AE-21C67DBDBC1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0" name="Text Box 65">
          <a:extLst>
            <a:ext uri="{FF2B5EF4-FFF2-40B4-BE49-F238E27FC236}">
              <a16:creationId xmlns:a16="http://schemas.microsoft.com/office/drawing/2014/main" id="{A3C6E9A0-96E9-4557-846F-9BCE9E6D525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1" name="Text Box 67">
          <a:extLst>
            <a:ext uri="{FF2B5EF4-FFF2-40B4-BE49-F238E27FC236}">
              <a16:creationId xmlns:a16="http://schemas.microsoft.com/office/drawing/2014/main" id="{EF082D31-B41B-48CB-A657-9C2F0F817F6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2" name="Text Box 68">
          <a:extLst>
            <a:ext uri="{FF2B5EF4-FFF2-40B4-BE49-F238E27FC236}">
              <a16:creationId xmlns:a16="http://schemas.microsoft.com/office/drawing/2014/main" id="{76AFD570-99D5-476C-A3B1-FC7D1B6E1D0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3" name="Text Box 69">
          <a:extLst>
            <a:ext uri="{FF2B5EF4-FFF2-40B4-BE49-F238E27FC236}">
              <a16:creationId xmlns:a16="http://schemas.microsoft.com/office/drawing/2014/main" id="{DF482731-BE13-49FD-A035-8630A5C85A1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4" name="Text Box 70">
          <a:extLst>
            <a:ext uri="{FF2B5EF4-FFF2-40B4-BE49-F238E27FC236}">
              <a16:creationId xmlns:a16="http://schemas.microsoft.com/office/drawing/2014/main" id="{3348F708-FA7E-439C-BDD1-8055E495124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5" name="Text Box 72">
          <a:extLst>
            <a:ext uri="{FF2B5EF4-FFF2-40B4-BE49-F238E27FC236}">
              <a16:creationId xmlns:a16="http://schemas.microsoft.com/office/drawing/2014/main" id="{7E7814D4-00B7-475F-B685-036EB64C85F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6" name="Text Box 73">
          <a:extLst>
            <a:ext uri="{FF2B5EF4-FFF2-40B4-BE49-F238E27FC236}">
              <a16:creationId xmlns:a16="http://schemas.microsoft.com/office/drawing/2014/main" id="{C3F22164-DAC4-4F2C-A673-D8A6AA38061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7" name="Text Box 74">
          <a:extLst>
            <a:ext uri="{FF2B5EF4-FFF2-40B4-BE49-F238E27FC236}">
              <a16:creationId xmlns:a16="http://schemas.microsoft.com/office/drawing/2014/main" id="{EB89EB04-7EA1-4527-A963-A038CF45D38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8" name="Text Box 75">
          <a:extLst>
            <a:ext uri="{FF2B5EF4-FFF2-40B4-BE49-F238E27FC236}">
              <a16:creationId xmlns:a16="http://schemas.microsoft.com/office/drawing/2014/main" id="{7E3EA2E9-DB47-4F24-A3E9-47EB71EE1C0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29" name="Text Box 76">
          <a:extLst>
            <a:ext uri="{FF2B5EF4-FFF2-40B4-BE49-F238E27FC236}">
              <a16:creationId xmlns:a16="http://schemas.microsoft.com/office/drawing/2014/main" id="{57816053-E412-4A4D-86B7-11F36F42D79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30" name="Text Box 77">
          <a:extLst>
            <a:ext uri="{FF2B5EF4-FFF2-40B4-BE49-F238E27FC236}">
              <a16:creationId xmlns:a16="http://schemas.microsoft.com/office/drawing/2014/main" id="{E8D82858-5CBF-437F-8BBD-4BB414D2E97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31" name="Text Box 78">
          <a:extLst>
            <a:ext uri="{FF2B5EF4-FFF2-40B4-BE49-F238E27FC236}">
              <a16:creationId xmlns:a16="http://schemas.microsoft.com/office/drawing/2014/main" id="{126A9545-54AF-4954-B99C-1F316628747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xdr:colOff>
      <xdr:row>93</xdr:row>
      <xdr:rowOff>0</xdr:rowOff>
    </xdr:from>
    <xdr:ext cx="85725" cy="200025"/>
    <xdr:sp macro="" textlink="">
      <xdr:nvSpPr>
        <xdr:cNvPr id="232" name="Text Box 79">
          <a:extLst>
            <a:ext uri="{FF2B5EF4-FFF2-40B4-BE49-F238E27FC236}">
              <a16:creationId xmlns:a16="http://schemas.microsoft.com/office/drawing/2014/main" id="{3C50A8C5-9063-4DFF-8ACF-3753D76D6520}"/>
            </a:ext>
          </a:extLst>
        </xdr:cNvPr>
        <xdr:cNvSpPr txBox="1">
          <a:spLocks noChangeArrowheads="1"/>
        </xdr:cNvSpPr>
      </xdr:nvSpPr>
      <xdr:spPr bwMode="auto">
        <a:xfrm>
          <a:off x="9525"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33" name="Text Box 80">
          <a:extLst>
            <a:ext uri="{FF2B5EF4-FFF2-40B4-BE49-F238E27FC236}">
              <a16:creationId xmlns:a16="http://schemas.microsoft.com/office/drawing/2014/main" id="{D4FA016A-F21F-4904-94CB-2BFD1F1BB4E2}"/>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34" name="Text Box 81">
          <a:extLst>
            <a:ext uri="{FF2B5EF4-FFF2-40B4-BE49-F238E27FC236}">
              <a16:creationId xmlns:a16="http://schemas.microsoft.com/office/drawing/2014/main" id="{C1B0AC92-FDF8-4A85-91DC-10C40196174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35" name="Text Box 82">
          <a:extLst>
            <a:ext uri="{FF2B5EF4-FFF2-40B4-BE49-F238E27FC236}">
              <a16:creationId xmlns:a16="http://schemas.microsoft.com/office/drawing/2014/main" id="{F345469C-B48C-4890-A521-3F3AA791EDD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36" name="Text Box 83">
          <a:extLst>
            <a:ext uri="{FF2B5EF4-FFF2-40B4-BE49-F238E27FC236}">
              <a16:creationId xmlns:a16="http://schemas.microsoft.com/office/drawing/2014/main" id="{801D6677-A2EE-43F0-85D5-D94F0084846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37" name="Text Box 84">
          <a:extLst>
            <a:ext uri="{FF2B5EF4-FFF2-40B4-BE49-F238E27FC236}">
              <a16:creationId xmlns:a16="http://schemas.microsoft.com/office/drawing/2014/main" id="{0FB52113-FF15-4489-A4C7-7740686D091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38" name="Text Box 85">
          <a:extLst>
            <a:ext uri="{FF2B5EF4-FFF2-40B4-BE49-F238E27FC236}">
              <a16:creationId xmlns:a16="http://schemas.microsoft.com/office/drawing/2014/main" id="{0DD29230-201A-4883-A5DB-8521A1FABC5F}"/>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39" name="Text Box 86">
          <a:extLst>
            <a:ext uri="{FF2B5EF4-FFF2-40B4-BE49-F238E27FC236}">
              <a16:creationId xmlns:a16="http://schemas.microsoft.com/office/drawing/2014/main" id="{4399BEE2-B23B-4C76-BE95-82C7A276736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40" name="Text Box 87">
          <a:extLst>
            <a:ext uri="{FF2B5EF4-FFF2-40B4-BE49-F238E27FC236}">
              <a16:creationId xmlns:a16="http://schemas.microsoft.com/office/drawing/2014/main" id="{3910E798-CC33-46AB-ADD9-70B1133717A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41" name="Text Box 88">
          <a:extLst>
            <a:ext uri="{FF2B5EF4-FFF2-40B4-BE49-F238E27FC236}">
              <a16:creationId xmlns:a16="http://schemas.microsoft.com/office/drawing/2014/main" id="{67A49B5D-60E6-45A5-BA9E-728E2B81AEF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42" name="Text Box 89">
          <a:extLst>
            <a:ext uri="{FF2B5EF4-FFF2-40B4-BE49-F238E27FC236}">
              <a16:creationId xmlns:a16="http://schemas.microsoft.com/office/drawing/2014/main" id="{74BF3A4E-36D7-4D17-9165-447E6FCEFC5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43" name="Text Box 90">
          <a:extLst>
            <a:ext uri="{FF2B5EF4-FFF2-40B4-BE49-F238E27FC236}">
              <a16:creationId xmlns:a16="http://schemas.microsoft.com/office/drawing/2014/main" id="{3C2ED145-EC8D-468F-A553-9B743E884607}"/>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44" name="Text Box 91">
          <a:extLst>
            <a:ext uri="{FF2B5EF4-FFF2-40B4-BE49-F238E27FC236}">
              <a16:creationId xmlns:a16="http://schemas.microsoft.com/office/drawing/2014/main" id="{73728DCA-E570-4A71-BD38-47BBEDA278F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45" name="Text Box 92">
          <a:extLst>
            <a:ext uri="{FF2B5EF4-FFF2-40B4-BE49-F238E27FC236}">
              <a16:creationId xmlns:a16="http://schemas.microsoft.com/office/drawing/2014/main" id="{CD652308-4394-4101-B943-9BF66B73EAC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46" name="Text Box 93">
          <a:extLst>
            <a:ext uri="{FF2B5EF4-FFF2-40B4-BE49-F238E27FC236}">
              <a16:creationId xmlns:a16="http://schemas.microsoft.com/office/drawing/2014/main" id="{54056935-E067-4930-818C-64CB30ED4FE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47" name="Text Box 94">
          <a:extLst>
            <a:ext uri="{FF2B5EF4-FFF2-40B4-BE49-F238E27FC236}">
              <a16:creationId xmlns:a16="http://schemas.microsoft.com/office/drawing/2014/main" id="{ED34C74E-1957-4B6A-BD96-3390B7C238A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48" name="Text Box 95">
          <a:extLst>
            <a:ext uri="{FF2B5EF4-FFF2-40B4-BE49-F238E27FC236}">
              <a16:creationId xmlns:a16="http://schemas.microsoft.com/office/drawing/2014/main" id="{503401EF-F433-4D27-A0A1-8AB0CA39B684}"/>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49" name="Text Box 96">
          <a:extLst>
            <a:ext uri="{FF2B5EF4-FFF2-40B4-BE49-F238E27FC236}">
              <a16:creationId xmlns:a16="http://schemas.microsoft.com/office/drawing/2014/main" id="{5B84E5B3-4EE1-423B-8936-4ABF10708BD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50" name="Text Box 97">
          <a:extLst>
            <a:ext uri="{FF2B5EF4-FFF2-40B4-BE49-F238E27FC236}">
              <a16:creationId xmlns:a16="http://schemas.microsoft.com/office/drawing/2014/main" id="{7842C7FC-78DE-477F-939A-FA7F11CD030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51" name="Text Box 98">
          <a:extLst>
            <a:ext uri="{FF2B5EF4-FFF2-40B4-BE49-F238E27FC236}">
              <a16:creationId xmlns:a16="http://schemas.microsoft.com/office/drawing/2014/main" id="{2C88B184-A373-45EA-9FF8-C936EAC9B4C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52" name="Text Box 99">
          <a:extLst>
            <a:ext uri="{FF2B5EF4-FFF2-40B4-BE49-F238E27FC236}">
              <a16:creationId xmlns:a16="http://schemas.microsoft.com/office/drawing/2014/main" id="{C6694097-2273-4A2C-BA4D-616F1CB51D4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53" name="Text Box 100">
          <a:extLst>
            <a:ext uri="{FF2B5EF4-FFF2-40B4-BE49-F238E27FC236}">
              <a16:creationId xmlns:a16="http://schemas.microsoft.com/office/drawing/2014/main" id="{56721AEB-8C81-4F47-A098-973F2FDE02A1}"/>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54" name="Text Box 101">
          <a:extLst>
            <a:ext uri="{FF2B5EF4-FFF2-40B4-BE49-F238E27FC236}">
              <a16:creationId xmlns:a16="http://schemas.microsoft.com/office/drawing/2014/main" id="{C16E5EFC-11FD-4DF3-8E42-1C04C11385E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55" name="Text Box 102">
          <a:extLst>
            <a:ext uri="{FF2B5EF4-FFF2-40B4-BE49-F238E27FC236}">
              <a16:creationId xmlns:a16="http://schemas.microsoft.com/office/drawing/2014/main" id="{2F353CC0-FBC2-421D-889F-9775E5CA482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56" name="Text Box 103">
          <a:extLst>
            <a:ext uri="{FF2B5EF4-FFF2-40B4-BE49-F238E27FC236}">
              <a16:creationId xmlns:a16="http://schemas.microsoft.com/office/drawing/2014/main" id="{BD5AF22F-8852-42C1-BF2B-CAF03D4DF83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57" name="Text Box 104">
          <a:extLst>
            <a:ext uri="{FF2B5EF4-FFF2-40B4-BE49-F238E27FC236}">
              <a16:creationId xmlns:a16="http://schemas.microsoft.com/office/drawing/2014/main" id="{09A443E2-776D-445A-BDC1-78AE414ADDD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58" name="Text Box 105">
          <a:extLst>
            <a:ext uri="{FF2B5EF4-FFF2-40B4-BE49-F238E27FC236}">
              <a16:creationId xmlns:a16="http://schemas.microsoft.com/office/drawing/2014/main" id="{D289135D-C591-4605-A983-6708E6C86C1E}"/>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59" name="Text Box 106">
          <a:extLst>
            <a:ext uri="{FF2B5EF4-FFF2-40B4-BE49-F238E27FC236}">
              <a16:creationId xmlns:a16="http://schemas.microsoft.com/office/drawing/2014/main" id="{BE97F6D1-D815-4EBB-AE98-696728346B0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60" name="Text Box 107">
          <a:extLst>
            <a:ext uri="{FF2B5EF4-FFF2-40B4-BE49-F238E27FC236}">
              <a16:creationId xmlns:a16="http://schemas.microsoft.com/office/drawing/2014/main" id="{C6DB9F6D-611A-445A-814D-BC622B5EC03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61" name="Text Box 108">
          <a:extLst>
            <a:ext uri="{FF2B5EF4-FFF2-40B4-BE49-F238E27FC236}">
              <a16:creationId xmlns:a16="http://schemas.microsoft.com/office/drawing/2014/main" id="{5703115F-146C-413F-BB26-D5228F71E04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62" name="Text Box 109">
          <a:extLst>
            <a:ext uri="{FF2B5EF4-FFF2-40B4-BE49-F238E27FC236}">
              <a16:creationId xmlns:a16="http://schemas.microsoft.com/office/drawing/2014/main" id="{3B76CB17-996B-4961-9F4C-DA0255C4CE9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63" name="Text Box 110">
          <a:extLst>
            <a:ext uri="{FF2B5EF4-FFF2-40B4-BE49-F238E27FC236}">
              <a16:creationId xmlns:a16="http://schemas.microsoft.com/office/drawing/2014/main" id="{4324C7A3-2D6F-4ED8-A3BB-C8B3DF7B14A9}"/>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64" name="Text Box 111">
          <a:extLst>
            <a:ext uri="{FF2B5EF4-FFF2-40B4-BE49-F238E27FC236}">
              <a16:creationId xmlns:a16="http://schemas.microsoft.com/office/drawing/2014/main" id="{B25F0E3A-2FDA-46B3-9065-6259FD1F71D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65" name="Text Box 112">
          <a:extLst>
            <a:ext uri="{FF2B5EF4-FFF2-40B4-BE49-F238E27FC236}">
              <a16:creationId xmlns:a16="http://schemas.microsoft.com/office/drawing/2014/main" id="{12DD889F-C804-4D3E-BE67-E29477DBC0E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66" name="Text Box 113">
          <a:extLst>
            <a:ext uri="{FF2B5EF4-FFF2-40B4-BE49-F238E27FC236}">
              <a16:creationId xmlns:a16="http://schemas.microsoft.com/office/drawing/2014/main" id="{4F17B398-776E-4539-9F71-D28BED962AD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67" name="Text Box 114">
          <a:extLst>
            <a:ext uri="{FF2B5EF4-FFF2-40B4-BE49-F238E27FC236}">
              <a16:creationId xmlns:a16="http://schemas.microsoft.com/office/drawing/2014/main" id="{753FFE80-E382-4E16-9EFE-F6556AE6AC6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68" name="Text Box 115">
          <a:extLst>
            <a:ext uri="{FF2B5EF4-FFF2-40B4-BE49-F238E27FC236}">
              <a16:creationId xmlns:a16="http://schemas.microsoft.com/office/drawing/2014/main" id="{3ECA8648-1C72-4581-886D-D0B9EF2DAED0}"/>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69" name="Text Box 116">
          <a:extLst>
            <a:ext uri="{FF2B5EF4-FFF2-40B4-BE49-F238E27FC236}">
              <a16:creationId xmlns:a16="http://schemas.microsoft.com/office/drawing/2014/main" id="{A287905F-A2BE-4B03-956D-AC2096681AD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70" name="Text Box 117">
          <a:extLst>
            <a:ext uri="{FF2B5EF4-FFF2-40B4-BE49-F238E27FC236}">
              <a16:creationId xmlns:a16="http://schemas.microsoft.com/office/drawing/2014/main" id="{B844E11C-F14F-4319-8B60-0485F34F890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71" name="Text Box 118">
          <a:extLst>
            <a:ext uri="{FF2B5EF4-FFF2-40B4-BE49-F238E27FC236}">
              <a16:creationId xmlns:a16="http://schemas.microsoft.com/office/drawing/2014/main" id="{CE5B1C5D-379B-4516-B236-F59A0673DD3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72" name="Text Box 119">
          <a:extLst>
            <a:ext uri="{FF2B5EF4-FFF2-40B4-BE49-F238E27FC236}">
              <a16:creationId xmlns:a16="http://schemas.microsoft.com/office/drawing/2014/main" id="{EFD5C67A-90A2-416C-AFD2-15688CC4172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73" name="Text Box 120">
          <a:extLst>
            <a:ext uri="{FF2B5EF4-FFF2-40B4-BE49-F238E27FC236}">
              <a16:creationId xmlns:a16="http://schemas.microsoft.com/office/drawing/2014/main" id="{CE80F877-106E-4418-8847-098E76BB5E16}"/>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74" name="Text Box 121">
          <a:extLst>
            <a:ext uri="{FF2B5EF4-FFF2-40B4-BE49-F238E27FC236}">
              <a16:creationId xmlns:a16="http://schemas.microsoft.com/office/drawing/2014/main" id="{C15F1EA5-9D10-40AB-A621-B7D906FA49D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75" name="Text Box 122">
          <a:extLst>
            <a:ext uri="{FF2B5EF4-FFF2-40B4-BE49-F238E27FC236}">
              <a16:creationId xmlns:a16="http://schemas.microsoft.com/office/drawing/2014/main" id="{D3CF5534-8938-4BB7-AB02-C9599BAC027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76" name="Text Box 123">
          <a:extLst>
            <a:ext uri="{FF2B5EF4-FFF2-40B4-BE49-F238E27FC236}">
              <a16:creationId xmlns:a16="http://schemas.microsoft.com/office/drawing/2014/main" id="{62AE0EF1-B81D-43DD-96D9-75E8612461A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77" name="Text Box 124">
          <a:extLst>
            <a:ext uri="{FF2B5EF4-FFF2-40B4-BE49-F238E27FC236}">
              <a16:creationId xmlns:a16="http://schemas.microsoft.com/office/drawing/2014/main" id="{E2F15A38-8F34-4A9E-BAA0-DBB147F25F0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78" name="Text Box 125">
          <a:extLst>
            <a:ext uri="{FF2B5EF4-FFF2-40B4-BE49-F238E27FC236}">
              <a16:creationId xmlns:a16="http://schemas.microsoft.com/office/drawing/2014/main" id="{B78463A8-11DB-450B-AE9A-D9CA77C58341}"/>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79" name="Text Box 126">
          <a:extLst>
            <a:ext uri="{FF2B5EF4-FFF2-40B4-BE49-F238E27FC236}">
              <a16:creationId xmlns:a16="http://schemas.microsoft.com/office/drawing/2014/main" id="{68527326-CCA2-42A0-9E11-B17ACA062C4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80" name="Text Box 127">
          <a:extLst>
            <a:ext uri="{FF2B5EF4-FFF2-40B4-BE49-F238E27FC236}">
              <a16:creationId xmlns:a16="http://schemas.microsoft.com/office/drawing/2014/main" id="{6C99DC22-E053-4231-95AB-FE45A9B25F4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81" name="Text Box 128">
          <a:extLst>
            <a:ext uri="{FF2B5EF4-FFF2-40B4-BE49-F238E27FC236}">
              <a16:creationId xmlns:a16="http://schemas.microsoft.com/office/drawing/2014/main" id="{7C3FECC3-F148-4DAC-9B93-DF12ACFB87B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82" name="Text Box 129">
          <a:extLst>
            <a:ext uri="{FF2B5EF4-FFF2-40B4-BE49-F238E27FC236}">
              <a16:creationId xmlns:a16="http://schemas.microsoft.com/office/drawing/2014/main" id="{0E032228-CCCC-4FA2-82F7-5A4B0FA1D39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83" name="Text Box 130">
          <a:extLst>
            <a:ext uri="{FF2B5EF4-FFF2-40B4-BE49-F238E27FC236}">
              <a16:creationId xmlns:a16="http://schemas.microsoft.com/office/drawing/2014/main" id="{20B10054-A2AD-4CE4-BCEB-5D03414BDE6E}"/>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84" name="Text Box 131">
          <a:extLst>
            <a:ext uri="{FF2B5EF4-FFF2-40B4-BE49-F238E27FC236}">
              <a16:creationId xmlns:a16="http://schemas.microsoft.com/office/drawing/2014/main" id="{67F4CECD-9CDD-446E-89E5-489B6CB1999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85" name="Text Box 132">
          <a:extLst>
            <a:ext uri="{FF2B5EF4-FFF2-40B4-BE49-F238E27FC236}">
              <a16:creationId xmlns:a16="http://schemas.microsoft.com/office/drawing/2014/main" id="{0B41112B-A8E1-40C3-B8A9-7E92C96EC2B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86" name="Text Box 133">
          <a:extLst>
            <a:ext uri="{FF2B5EF4-FFF2-40B4-BE49-F238E27FC236}">
              <a16:creationId xmlns:a16="http://schemas.microsoft.com/office/drawing/2014/main" id="{9326C269-BF86-42DD-876C-494DD0C1834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87" name="Text Box 134">
          <a:extLst>
            <a:ext uri="{FF2B5EF4-FFF2-40B4-BE49-F238E27FC236}">
              <a16:creationId xmlns:a16="http://schemas.microsoft.com/office/drawing/2014/main" id="{CB1293B9-504E-4E79-A211-B293D34FC23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88" name="Text Box 135">
          <a:extLst>
            <a:ext uri="{FF2B5EF4-FFF2-40B4-BE49-F238E27FC236}">
              <a16:creationId xmlns:a16="http://schemas.microsoft.com/office/drawing/2014/main" id="{85EC4599-B106-4AD4-A655-7794F535525B}"/>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89" name="Text Box 136">
          <a:extLst>
            <a:ext uri="{FF2B5EF4-FFF2-40B4-BE49-F238E27FC236}">
              <a16:creationId xmlns:a16="http://schemas.microsoft.com/office/drawing/2014/main" id="{532E16C5-B91B-402B-8495-E0A77D21E85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0" name="Text Box 137">
          <a:extLst>
            <a:ext uri="{FF2B5EF4-FFF2-40B4-BE49-F238E27FC236}">
              <a16:creationId xmlns:a16="http://schemas.microsoft.com/office/drawing/2014/main" id="{4320DC2C-2FB6-4279-BBC0-775C7582B0A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1" name="Text Box 138">
          <a:extLst>
            <a:ext uri="{FF2B5EF4-FFF2-40B4-BE49-F238E27FC236}">
              <a16:creationId xmlns:a16="http://schemas.microsoft.com/office/drawing/2014/main" id="{3B8DD0E9-3DB8-400F-B1FE-4BBD2E46737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2" name="Text Box 139">
          <a:extLst>
            <a:ext uri="{FF2B5EF4-FFF2-40B4-BE49-F238E27FC236}">
              <a16:creationId xmlns:a16="http://schemas.microsoft.com/office/drawing/2014/main" id="{74FBB425-8D69-4DD6-BFE2-2F9E0198D10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293" name="Text Box 140">
          <a:extLst>
            <a:ext uri="{FF2B5EF4-FFF2-40B4-BE49-F238E27FC236}">
              <a16:creationId xmlns:a16="http://schemas.microsoft.com/office/drawing/2014/main" id="{81CA9AE1-BD83-43E0-B8C2-25212DFE5713}"/>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4" name="Text Box 141">
          <a:extLst>
            <a:ext uri="{FF2B5EF4-FFF2-40B4-BE49-F238E27FC236}">
              <a16:creationId xmlns:a16="http://schemas.microsoft.com/office/drawing/2014/main" id="{878FD416-3AA8-47A1-A352-AE5EA3CCDCF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5" name="Text Box 142">
          <a:extLst>
            <a:ext uri="{FF2B5EF4-FFF2-40B4-BE49-F238E27FC236}">
              <a16:creationId xmlns:a16="http://schemas.microsoft.com/office/drawing/2014/main" id="{3DBF92CB-F14A-4315-9DAB-DE41E6F730E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6" name="Text Box 143">
          <a:extLst>
            <a:ext uri="{FF2B5EF4-FFF2-40B4-BE49-F238E27FC236}">
              <a16:creationId xmlns:a16="http://schemas.microsoft.com/office/drawing/2014/main" id="{A6D08DE6-FC21-48A6-BE48-BF88AE4D9CD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7" name="Text Box 144">
          <a:extLst>
            <a:ext uri="{FF2B5EF4-FFF2-40B4-BE49-F238E27FC236}">
              <a16:creationId xmlns:a16="http://schemas.microsoft.com/office/drawing/2014/main" id="{627E5F3A-8709-4B49-B216-43074BB8552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8" name="Text Box 146">
          <a:extLst>
            <a:ext uri="{FF2B5EF4-FFF2-40B4-BE49-F238E27FC236}">
              <a16:creationId xmlns:a16="http://schemas.microsoft.com/office/drawing/2014/main" id="{EF22DB91-6F32-425E-8983-92DCB7008BB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299" name="Text Box 147">
          <a:extLst>
            <a:ext uri="{FF2B5EF4-FFF2-40B4-BE49-F238E27FC236}">
              <a16:creationId xmlns:a16="http://schemas.microsoft.com/office/drawing/2014/main" id="{0950B2BA-9CD5-4442-BEB6-D393A602570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00" name="Text Box 148">
          <a:extLst>
            <a:ext uri="{FF2B5EF4-FFF2-40B4-BE49-F238E27FC236}">
              <a16:creationId xmlns:a16="http://schemas.microsoft.com/office/drawing/2014/main" id="{D1CAD5BC-3AFD-4039-95AD-7AF9B35FCD1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01" name="Text Box 149">
          <a:extLst>
            <a:ext uri="{FF2B5EF4-FFF2-40B4-BE49-F238E27FC236}">
              <a16:creationId xmlns:a16="http://schemas.microsoft.com/office/drawing/2014/main" id="{F0552E73-EED8-47B4-9153-802AF183111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02" name="Text Box 151">
          <a:extLst>
            <a:ext uri="{FF2B5EF4-FFF2-40B4-BE49-F238E27FC236}">
              <a16:creationId xmlns:a16="http://schemas.microsoft.com/office/drawing/2014/main" id="{E69D0C09-63C0-47A5-8972-00C0CD09DD1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03" name="Text Box 152">
          <a:extLst>
            <a:ext uri="{FF2B5EF4-FFF2-40B4-BE49-F238E27FC236}">
              <a16:creationId xmlns:a16="http://schemas.microsoft.com/office/drawing/2014/main" id="{30DCDF60-C68D-49CF-B1D5-4700144F901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04" name="Text Box 1">
          <a:extLst>
            <a:ext uri="{FF2B5EF4-FFF2-40B4-BE49-F238E27FC236}">
              <a16:creationId xmlns:a16="http://schemas.microsoft.com/office/drawing/2014/main" id="{32A6B7D1-8276-4BE8-9A46-243931713EC9}"/>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05" name="Text Box 2">
          <a:extLst>
            <a:ext uri="{FF2B5EF4-FFF2-40B4-BE49-F238E27FC236}">
              <a16:creationId xmlns:a16="http://schemas.microsoft.com/office/drawing/2014/main" id="{222DA224-4114-4307-A198-757F5F54E90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06" name="Text Box 3">
          <a:extLst>
            <a:ext uri="{FF2B5EF4-FFF2-40B4-BE49-F238E27FC236}">
              <a16:creationId xmlns:a16="http://schemas.microsoft.com/office/drawing/2014/main" id="{AC7720D0-035A-4588-A107-E27B64F9460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07" name="Text Box 4">
          <a:extLst>
            <a:ext uri="{FF2B5EF4-FFF2-40B4-BE49-F238E27FC236}">
              <a16:creationId xmlns:a16="http://schemas.microsoft.com/office/drawing/2014/main" id="{662B08D7-44C4-496F-8C7B-A13E30B3A3B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08" name="Text Box 5">
          <a:extLst>
            <a:ext uri="{FF2B5EF4-FFF2-40B4-BE49-F238E27FC236}">
              <a16:creationId xmlns:a16="http://schemas.microsoft.com/office/drawing/2014/main" id="{70FA1F1F-A950-40BD-8EBB-D94CF84C970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09" name="Text Box 6">
          <a:extLst>
            <a:ext uri="{FF2B5EF4-FFF2-40B4-BE49-F238E27FC236}">
              <a16:creationId xmlns:a16="http://schemas.microsoft.com/office/drawing/2014/main" id="{87ACBD8D-42F8-4E54-8422-C5F604D8B055}"/>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10" name="Text Box 7">
          <a:extLst>
            <a:ext uri="{FF2B5EF4-FFF2-40B4-BE49-F238E27FC236}">
              <a16:creationId xmlns:a16="http://schemas.microsoft.com/office/drawing/2014/main" id="{E4019F57-1889-4317-9556-301D2C993A7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11" name="Text Box 8">
          <a:extLst>
            <a:ext uri="{FF2B5EF4-FFF2-40B4-BE49-F238E27FC236}">
              <a16:creationId xmlns:a16="http://schemas.microsoft.com/office/drawing/2014/main" id="{7E8EFFF6-6BD2-4091-80D9-1F7D0F381C0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12" name="Text Box 9">
          <a:extLst>
            <a:ext uri="{FF2B5EF4-FFF2-40B4-BE49-F238E27FC236}">
              <a16:creationId xmlns:a16="http://schemas.microsoft.com/office/drawing/2014/main" id="{9F65C025-2500-414E-95BC-8931C23F197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13" name="Text Box 10">
          <a:extLst>
            <a:ext uri="{FF2B5EF4-FFF2-40B4-BE49-F238E27FC236}">
              <a16:creationId xmlns:a16="http://schemas.microsoft.com/office/drawing/2014/main" id="{05936B71-B192-440E-952E-05C59A7C405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14" name="Text Box 11">
          <a:extLst>
            <a:ext uri="{FF2B5EF4-FFF2-40B4-BE49-F238E27FC236}">
              <a16:creationId xmlns:a16="http://schemas.microsoft.com/office/drawing/2014/main" id="{4FB7B64B-FE43-4E5C-82BA-7A5E787C686C}"/>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15" name="Text Box 12">
          <a:extLst>
            <a:ext uri="{FF2B5EF4-FFF2-40B4-BE49-F238E27FC236}">
              <a16:creationId xmlns:a16="http://schemas.microsoft.com/office/drawing/2014/main" id="{FC344C33-5CBC-4902-BD29-5F2CEB49224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16" name="Text Box 13">
          <a:extLst>
            <a:ext uri="{FF2B5EF4-FFF2-40B4-BE49-F238E27FC236}">
              <a16:creationId xmlns:a16="http://schemas.microsoft.com/office/drawing/2014/main" id="{F9D9E73D-C2F9-4F8D-81C9-1669D8412D8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17" name="Text Box 14">
          <a:extLst>
            <a:ext uri="{FF2B5EF4-FFF2-40B4-BE49-F238E27FC236}">
              <a16:creationId xmlns:a16="http://schemas.microsoft.com/office/drawing/2014/main" id="{CB1E8E0A-BFF4-4AEF-B337-5C1F49D6224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18" name="Text Box 15">
          <a:extLst>
            <a:ext uri="{FF2B5EF4-FFF2-40B4-BE49-F238E27FC236}">
              <a16:creationId xmlns:a16="http://schemas.microsoft.com/office/drawing/2014/main" id="{3102A2A7-8036-4BE4-A1CF-44EDCBF8E3A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19" name="Text Box 16">
          <a:extLst>
            <a:ext uri="{FF2B5EF4-FFF2-40B4-BE49-F238E27FC236}">
              <a16:creationId xmlns:a16="http://schemas.microsoft.com/office/drawing/2014/main" id="{92032055-5063-4DAA-B472-8DC070B95C02}"/>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20" name="Text Box 17">
          <a:extLst>
            <a:ext uri="{FF2B5EF4-FFF2-40B4-BE49-F238E27FC236}">
              <a16:creationId xmlns:a16="http://schemas.microsoft.com/office/drawing/2014/main" id="{07E450F1-816F-4464-BF7B-E2092BEE34A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21" name="Text Box 18">
          <a:extLst>
            <a:ext uri="{FF2B5EF4-FFF2-40B4-BE49-F238E27FC236}">
              <a16:creationId xmlns:a16="http://schemas.microsoft.com/office/drawing/2014/main" id="{73EE5264-6A25-49BB-A318-6937E9586C3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22" name="Text Box 19">
          <a:extLst>
            <a:ext uri="{FF2B5EF4-FFF2-40B4-BE49-F238E27FC236}">
              <a16:creationId xmlns:a16="http://schemas.microsoft.com/office/drawing/2014/main" id="{A89A4B85-5215-42FC-9E78-A75EE32FDE3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23" name="Text Box 20">
          <a:extLst>
            <a:ext uri="{FF2B5EF4-FFF2-40B4-BE49-F238E27FC236}">
              <a16:creationId xmlns:a16="http://schemas.microsoft.com/office/drawing/2014/main" id="{8DDB8EA5-9C39-43E4-B864-4D53877C3C0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24" name="Text Box 21">
          <a:extLst>
            <a:ext uri="{FF2B5EF4-FFF2-40B4-BE49-F238E27FC236}">
              <a16:creationId xmlns:a16="http://schemas.microsoft.com/office/drawing/2014/main" id="{DA00A337-DCDE-4739-8EFF-232EE3B16233}"/>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25" name="Text Box 22">
          <a:extLst>
            <a:ext uri="{FF2B5EF4-FFF2-40B4-BE49-F238E27FC236}">
              <a16:creationId xmlns:a16="http://schemas.microsoft.com/office/drawing/2014/main" id="{F19DADF2-302E-4418-847F-16E696E553E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26" name="Text Box 23">
          <a:extLst>
            <a:ext uri="{FF2B5EF4-FFF2-40B4-BE49-F238E27FC236}">
              <a16:creationId xmlns:a16="http://schemas.microsoft.com/office/drawing/2014/main" id="{5CBAA594-6EF6-42BD-A174-0D8638BE417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27" name="Text Box 24">
          <a:extLst>
            <a:ext uri="{FF2B5EF4-FFF2-40B4-BE49-F238E27FC236}">
              <a16:creationId xmlns:a16="http://schemas.microsoft.com/office/drawing/2014/main" id="{344D7A65-1275-4FA9-9129-6D61A57D4EE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28" name="Text Box 25">
          <a:extLst>
            <a:ext uri="{FF2B5EF4-FFF2-40B4-BE49-F238E27FC236}">
              <a16:creationId xmlns:a16="http://schemas.microsoft.com/office/drawing/2014/main" id="{36B46FD5-FFE6-43A8-A039-8FFDB385FBF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29" name="Text Box 26">
          <a:extLst>
            <a:ext uri="{FF2B5EF4-FFF2-40B4-BE49-F238E27FC236}">
              <a16:creationId xmlns:a16="http://schemas.microsoft.com/office/drawing/2014/main" id="{341F5F78-F55D-4414-B017-AA41496F1422}"/>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30" name="Text Box 27">
          <a:extLst>
            <a:ext uri="{FF2B5EF4-FFF2-40B4-BE49-F238E27FC236}">
              <a16:creationId xmlns:a16="http://schemas.microsoft.com/office/drawing/2014/main" id="{5220A5F9-83F5-49B3-805B-4D1E5CBADEA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31" name="Text Box 28">
          <a:extLst>
            <a:ext uri="{FF2B5EF4-FFF2-40B4-BE49-F238E27FC236}">
              <a16:creationId xmlns:a16="http://schemas.microsoft.com/office/drawing/2014/main" id="{54E40FBA-DF69-44B1-8BAB-6DDCF82F288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32" name="Text Box 29">
          <a:extLst>
            <a:ext uri="{FF2B5EF4-FFF2-40B4-BE49-F238E27FC236}">
              <a16:creationId xmlns:a16="http://schemas.microsoft.com/office/drawing/2014/main" id="{ED10A80C-317A-4A2B-A2C7-7F92F414F95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33" name="Text Box 30">
          <a:extLst>
            <a:ext uri="{FF2B5EF4-FFF2-40B4-BE49-F238E27FC236}">
              <a16:creationId xmlns:a16="http://schemas.microsoft.com/office/drawing/2014/main" id="{23248ACE-A511-4932-8B22-C0A66345D8D4}"/>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34" name="Text Box 31">
          <a:extLst>
            <a:ext uri="{FF2B5EF4-FFF2-40B4-BE49-F238E27FC236}">
              <a16:creationId xmlns:a16="http://schemas.microsoft.com/office/drawing/2014/main" id="{E305693C-A600-43B9-A386-6E3621AA9041}"/>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35" name="Text Box 32">
          <a:extLst>
            <a:ext uri="{FF2B5EF4-FFF2-40B4-BE49-F238E27FC236}">
              <a16:creationId xmlns:a16="http://schemas.microsoft.com/office/drawing/2014/main" id="{043A5EDB-2486-4F9D-AA4E-3BCC2B04E73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36" name="Text Box 33">
          <a:extLst>
            <a:ext uri="{FF2B5EF4-FFF2-40B4-BE49-F238E27FC236}">
              <a16:creationId xmlns:a16="http://schemas.microsoft.com/office/drawing/2014/main" id="{03059C78-D6F9-4F41-A409-9E0EB7B52D3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37" name="Text Box 34">
          <a:extLst>
            <a:ext uri="{FF2B5EF4-FFF2-40B4-BE49-F238E27FC236}">
              <a16:creationId xmlns:a16="http://schemas.microsoft.com/office/drawing/2014/main" id="{B9C6AAE3-E8F0-445E-97FA-3FE530ABB52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38" name="Text Box 35">
          <a:extLst>
            <a:ext uri="{FF2B5EF4-FFF2-40B4-BE49-F238E27FC236}">
              <a16:creationId xmlns:a16="http://schemas.microsoft.com/office/drawing/2014/main" id="{7EA2B249-1EB0-467E-A852-912FF4D7255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39" name="Text Box 36">
          <a:extLst>
            <a:ext uri="{FF2B5EF4-FFF2-40B4-BE49-F238E27FC236}">
              <a16:creationId xmlns:a16="http://schemas.microsoft.com/office/drawing/2014/main" id="{407FEA47-E21F-4994-BDA1-95AF9EFB97B2}"/>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40" name="Text Box 37">
          <a:extLst>
            <a:ext uri="{FF2B5EF4-FFF2-40B4-BE49-F238E27FC236}">
              <a16:creationId xmlns:a16="http://schemas.microsoft.com/office/drawing/2014/main" id="{904AD33E-057A-4575-A2D7-0C40C1EEB4F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41" name="Text Box 38">
          <a:extLst>
            <a:ext uri="{FF2B5EF4-FFF2-40B4-BE49-F238E27FC236}">
              <a16:creationId xmlns:a16="http://schemas.microsoft.com/office/drawing/2014/main" id="{09671655-7129-4D1D-878D-B1AF38A89B7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42" name="Text Box 39">
          <a:extLst>
            <a:ext uri="{FF2B5EF4-FFF2-40B4-BE49-F238E27FC236}">
              <a16:creationId xmlns:a16="http://schemas.microsoft.com/office/drawing/2014/main" id="{B777C1B4-816A-48A7-9869-621B7663882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43" name="Text Box 40">
          <a:extLst>
            <a:ext uri="{FF2B5EF4-FFF2-40B4-BE49-F238E27FC236}">
              <a16:creationId xmlns:a16="http://schemas.microsoft.com/office/drawing/2014/main" id="{96B9EAEF-2723-4F43-A95E-DF804D4AAD04}"/>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44" name="Text Box 41">
          <a:extLst>
            <a:ext uri="{FF2B5EF4-FFF2-40B4-BE49-F238E27FC236}">
              <a16:creationId xmlns:a16="http://schemas.microsoft.com/office/drawing/2014/main" id="{225CF840-0B6C-4290-A289-AFF997DCAFA4}"/>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45" name="Text Box 42">
          <a:extLst>
            <a:ext uri="{FF2B5EF4-FFF2-40B4-BE49-F238E27FC236}">
              <a16:creationId xmlns:a16="http://schemas.microsoft.com/office/drawing/2014/main" id="{1E13248D-88DB-41C8-933B-F86FE543F08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46" name="Text Box 43">
          <a:extLst>
            <a:ext uri="{FF2B5EF4-FFF2-40B4-BE49-F238E27FC236}">
              <a16:creationId xmlns:a16="http://schemas.microsoft.com/office/drawing/2014/main" id="{4A7BD926-4171-4AEB-BB64-4014D7819BD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47" name="Text Box 44">
          <a:extLst>
            <a:ext uri="{FF2B5EF4-FFF2-40B4-BE49-F238E27FC236}">
              <a16:creationId xmlns:a16="http://schemas.microsoft.com/office/drawing/2014/main" id="{C812BAEB-ED70-4687-8132-CBF008AE3C0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48" name="Text Box 45">
          <a:extLst>
            <a:ext uri="{FF2B5EF4-FFF2-40B4-BE49-F238E27FC236}">
              <a16:creationId xmlns:a16="http://schemas.microsoft.com/office/drawing/2014/main" id="{D0128575-ADE3-45F3-95A6-25B3420F325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49" name="Text Box 46">
          <a:extLst>
            <a:ext uri="{FF2B5EF4-FFF2-40B4-BE49-F238E27FC236}">
              <a16:creationId xmlns:a16="http://schemas.microsoft.com/office/drawing/2014/main" id="{1902715B-E9BF-46D5-9C11-94AC8FAFF5A4}"/>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50" name="Text Box 47">
          <a:extLst>
            <a:ext uri="{FF2B5EF4-FFF2-40B4-BE49-F238E27FC236}">
              <a16:creationId xmlns:a16="http://schemas.microsoft.com/office/drawing/2014/main" id="{3BC7BAED-E321-40DB-B0ED-EE50FEF23D2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51" name="Text Box 48">
          <a:extLst>
            <a:ext uri="{FF2B5EF4-FFF2-40B4-BE49-F238E27FC236}">
              <a16:creationId xmlns:a16="http://schemas.microsoft.com/office/drawing/2014/main" id="{BA5C1FC2-462C-43B5-874D-FBDCDF722F2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52" name="Text Box 49">
          <a:extLst>
            <a:ext uri="{FF2B5EF4-FFF2-40B4-BE49-F238E27FC236}">
              <a16:creationId xmlns:a16="http://schemas.microsoft.com/office/drawing/2014/main" id="{FF0C12CD-0105-4519-AFDC-9959D7926A9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53" name="Text Box 50">
          <a:extLst>
            <a:ext uri="{FF2B5EF4-FFF2-40B4-BE49-F238E27FC236}">
              <a16:creationId xmlns:a16="http://schemas.microsoft.com/office/drawing/2014/main" id="{798CBDDE-4A4A-42E9-8513-071C12586FC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54" name="Text Box 51">
          <a:extLst>
            <a:ext uri="{FF2B5EF4-FFF2-40B4-BE49-F238E27FC236}">
              <a16:creationId xmlns:a16="http://schemas.microsoft.com/office/drawing/2014/main" id="{DF471B35-C560-433E-A9AE-D9063BE7B67B}"/>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55" name="Text Box 52">
          <a:extLst>
            <a:ext uri="{FF2B5EF4-FFF2-40B4-BE49-F238E27FC236}">
              <a16:creationId xmlns:a16="http://schemas.microsoft.com/office/drawing/2014/main" id="{45D33782-3A72-4D61-9F28-3A06EED651B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56" name="Text Box 53">
          <a:extLst>
            <a:ext uri="{FF2B5EF4-FFF2-40B4-BE49-F238E27FC236}">
              <a16:creationId xmlns:a16="http://schemas.microsoft.com/office/drawing/2014/main" id="{AD9E67B7-B8A0-4FDA-885A-9E5B46DC899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57" name="Text Box 54">
          <a:extLst>
            <a:ext uri="{FF2B5EF4-FFF2-40B4-BE49-F238E27FC236}">
              <a16:creationId xmlns:a16="http://schemas.microsoft.com/office/drawing/2014/main" id="{CC641E84-3C0D-490E-8209-E27FB8B87E9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58" name="Text Box 55">
          <a:extLst>
            <a:ext uri="{FF2B5EF4-FFF2-40B4-BE49-F238E27FC236}">
              <a16:creationId xmlns:a16="http://schemas.microsoft.com/office/drawing/2014/main" id="{220DE150-EF63-4109-B58B-849F1FAE4B5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59" name="Text Box 56">
          <a:extLst>
            <a:ext uri="{FF2B5EF4-FFF2-40B4-BE49-F238E27FC236}">
              <a16:creationId xmlns:a16="http://schemas.microsoft.com/office/drawing/2014/main" id="{5C25CB97-3433-494A-A1E9-053290C9B75E}"/>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0" name="Text Box 57">
          <a:extLst>
            <a:ext uri="{FF2B5EF4-FFF2-40B4-BE49-F238E27FC236}">
              <a16:creationId xmlns:a16="http://schemas.microsoft.com/office/drawing/2014/main" id="{1B323916-F288-4144-8043-B2BCD7EAEB4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1" name="Text Box 58">
          <a:extLst>
            <a:ext uri="{FF2B5EF4-FFF2-40B4-BE49-F238E27FC236}">
              <a16:creationId xmlns:a16="http://schemas.microsoft.com/office/drawing/2014/main" id="{5CBAAE15-37F5-43C1-9784-B56A4B7255E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2" name="Text Box 59">
          <a:extLst>
            <a:ext uri="{FF2B5EF4-FFF2-40B4-BE49-F238E27FC236}">
              <a16:creationId xmlns:a16="http://schemas.microsoft.com/office/drawing/2014/main" id="{8C385689-3AB6-4AFC-A3A5-B1186D3379E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3" name="Text Box 60">
          <a:extLst>
            <a:ext uri="{FF2B5EF4-FFF2-40B4-BE49-F238E27FC236}">
              <a16:creationId xmlns:a16="http://schemas.microsoft.com/office/drawing/2014/main" id="{EFCA5024-0700-44B3-A0BB-D5261FE5CC74}"/>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64" name="Text Box 61">
          <a:extLst>
            <a:ext uri="{FF2B5EF4-FFF2-40B4-BE49-F238E27FC236}">
              <a16:creationId xmlns:a16="http://schemas.microsoft.com/office/drawing/2014/main" id="{37E5BECB-EE09-4BA8-B514-3B290C17E36B}"/>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5" name="Text Box 62">
          <a:extLst>
            <a:ext uri="{FF2B5EF4-FFF2-40B4-BE49-F238E27FC236}">
              <a16:creationId xmlns:a16="http://schemas.microsoft.com/office/drawing/2014/main" id="{ED0F753C-227D-4714-84DA-F61B08EC3B9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6" name="Text Box 63">
          <a:extLst>
            <a:ext uri="{FF2B5EF4-FFF2-40B4-BE49-F238E27FC236}">
              <a16:creationId xmlns:a16="http://schemas.microsoft.com/office/drawing/2014/main" id="{4506E404-9478-4143-BCB5-DC9A6693351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7" name="Text Box 64">
          <a:extLst>
            <a:ext uri="{FF2B5EF4-FFF2-40B4-BE49-F238E27FC236}">
              <a16:creationId xmlns:a16="http://schemas.microsoft.com/office/drawing/2014/main" id="{E5293792-4C39-472D-ACD8-3A2471EBBC3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8" name="Text Box 65">
          <a:extLst>
            <a:ext uri="{FF2B5EF4-FFF2-40B4-BE49-F238E27FC236}">
              <a16:creationId xmlns:a16="http://schemas.microsoft.com/office/drawing/2014/main" id="{08397BED-A1E1-4C6B-8518-86304859B02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69" name="Text Box 67">
          <a:extLst>
            <a:ext uri="{FF2B5EF4-FFF2-40B4-BE49-F238E27FC236}">
              <a16:creationId xmlns:a16="http://schemas.microsoft.com/office/drawing/2014/main" id="{58C7BBE5-333C-44CB-B241-DF4DD0BE891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0" name="Text Box 68">
          <a:extLst>
            <a:ext uri="{FF2B5EF4-FFF2-40B4-BE49-F238E27FC236}">
              <a16:creationId xmlns:a16="http://schemas.microsoft.com/office/drawing/2014/main" id="{05AD82BC-1CEE-4FA5-9D89-750B5018862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1" name="Text Box 69">
          <a:extLst>
            <a:ext uri="{FF2B5EF4-FFF2-40B4-BE49-F238E27FC236}">
              <a16:creationId xmlns:a16="http://schemas.microsoft.com/office/drawing/2014/main" id="{201373C5-7AB8-4F52-BA49-3421BB68024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2" name="Text Box 70">
          <a:extLst>
            <a:ext uri="{FF2B5EF4-FFF2-40B4-BE49-F238E27FC236}">
              <a16:creationId xmlns:a16="http://schemas.microsoft.com/office/drawing/2014/main" id="{720A4BCA-AD83-49B1-8701-71C44E08E6D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3" name="Text Box 72">
          <a:extLst>
            <a:ext uri="{FF2B5EF4-FFF2-40B4-BE49-F238E27FC236}">
              <a16:creationId xmlns:a16="http://schemas.microsoft.com/office/drawing/2014/main" id="{36AB7CA2-B5DA-4639-B4C0-82B59BC9EF4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4" name="Text Box 73">
          <a:extLst>
            <a:ext uri="{FF2B5EF4-FFF2-40B4-BE49-F238E27FC236}">
              <a16:creationId xmlns:a16="http://schemas.microsoft.com/office/drawing/2014/main" id="{195C99D6-4802-4BC1-B724-DE936A0FBE2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5" name="Text Box 74">
          <a:extLst>
            <a:ext uri="{FF2B5EF4-FFF2-40B4-BE49-F238E27FC236}">
              <a16:creationId xmlns:a16="http://schemas.microsoft.com/office/drawing/2014/main" id="{8377070B-0813-4DE3-96C5-EC99B9878F4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6" name="Text Box 75">
          <a:extLst>
            <a:ext uri="{FF2B5EF4-FFF2-40B4-BE49-F238E27FC236}">
              <a16:creationId xmlns:a16="http://schemas.microsoft.com/office/drawing/2014/main" id="{17FABA43-EFCE-47DA-85FD-56A7EB93E2D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7" name="Text Box 76">
          <a:extLst>
            <a:ext uri="{FF2B5EF4-FFF2-40B4-BE49-F238E27FC236}">
              <a16:creationId xmlns:a16="http://schemas.microsoft.com/office/drawing/2014/main" id="{C5B656FD-5715-4BA4-BA00-7749010E59C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8" name="Text Box 77">
          <a:extLst>
            <a:ext uri="{FF2B5EF4-FFF2-40B4-BE49-F238E27FC236}">
              <a16:creationId xmlns:a16="http://schemas.microsoft.com/office/drawing/2014/main" id="{CC9A9A21-ABCF-489D-9D6B-D179B4823FE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79" name="Text Box 78">
          <a:extLst>
            <a:ext uri="{FF2B5EF4-FFF2-40B4-BE49-F238E27FC236}">
              <a16:creationId xmlns:a16="http://schemas.microsoft.com/office/drawing/2014/main" id="{0A65ABF1-3A12-45B3-B5E4-8B1B837B85D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xdr:colOff>
      <xdr:row>93</xdr:row>
      <xdr:rowOff>0</xdr:rowOff>
    </xdr:from>
    <xdr:ext cx="85725" cy="200025"/>
    <xdr:sp macro="" textlink="">
      <xdr:nvSpPr>
        <xdr:cNvPr id="380" name="Text Box 79">
          <a:extLst>
            <a:ext uri="{FF2B5EF4-FFF2-40B4-BE49-F238E27FC236}">
              <a16:creationId xmlns:a16="http://schemas.microsoft.com/office/drawing/2014/main" id="{16F41A61-CA9F-4459-B0B0-0D2E7E81A925}"/>
            </a:ext>
          </a:extLst>
        </xdr:cNvPr>
        <xdr:cNvSpPr txBox="1">
          <a:spLocks noChangeArrowheads="1"/>
        </xdr:cNvSpPr>
      </xdr:nvSpPr>
      <xdr:spPr bwMode="auto">
        <a:xfrm>
          <a:off x="9525"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81" name="Text Box 80">
          <a:extLst>
            <a:ext uri="{FF2B5EF4-FFF2-40B4-BE49-F238E27FC236}">
              <a16:creationId xmlns:a16="http://schemas.microsoft.com/office/drawing/2014/main" id="{11D45509-D148-4915-8292-05A53CB80F03}"/>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82" name="Text Box 81">
          <a:extLst>
            <a:ext uri="{FF2B5EF4-FFF2-40B4-BE49-F238E27FC236}">
              <a16:creationId xmlns:a16="http://schemas.microsoft.com/office/drawing/2014/main" id="{3007C10A-2355-4580-A899-591826F7D3C4}"/>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83" name="Text Box 82">
          <a:extLst>
            <a:ext uri="{FF2B5EF4-FFF2-40B4-BE49-F238E27FC236}">
              <a16:creationId xmlns:a16="http://schemas.microsoft.com/office/drawing/2014/main" id="{9064E364-8008-4763-BEBA-B7A9F8C0C16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84" name="Text Box 83">
          <a:extLst>
            <a:ext uri="{FF2B5EF4-FFF2-40B4-BE49-F238E27FC236}">
              <a16:creationId xmlns:a16="http://schemas.microsoft.com/office/drawing/2014/main" id="{E3D5C2EA-9309-433B-964E-1BB6399EEBA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85" name="Text Box 84">
          <a:extLst>
            <a:ext uri="{FF2B5EF4-FFF2-40B4-BE49-F238E27FC236}">
              <a16:creationId xmlns:a16="http://schemas.microsoft.com/office/drawing/2014/main" id="{B0B99FEC-BCB4-4EEE-9566-AD5D2A70DF8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86" name="Text Box 85">
          <a:extLst>
            <a:ext uri="{FF2B5EF4-FFF2-40B4-BE49-F238E27FC236}">
              <a16:creationId xmlns:a16="http://schemas.microsoft.com/office/drawing/2014/main" id="{6BB8E4D8-CC0A-4546-9EDD-C8B5B577D0E5}"/>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87" name="Text Box 86">
          <a:extLst>
            <a:ext uri="{FF2B5EF4-FFF2-40B4-BE49-F238E27FC236}">
              <a16:creationId xmlns:a16="http://schemas.microsoft.com/office/drawing/2014/main" id="{EF6C648B-8839-4D4D-AAD6-A57AA00AACD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88" name="Text Box 87">
          <a:extLst>
            <a:ext uri="{FF2B5EF4-FFF2-40B4-BE49-F238E27FC236}">
              <a16:creationId xmlns:a16="http://schemas.microsoft.com/office/drawing/2014/main" id="{47D169E4-C57D-4500-9616-5AA1595B995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89" name="Text Box 88">
          <a:extLst>
            <a:ext uri="{FF2B5EF4-FFF2-40B4-BE49-F238E27FC236}">
              <a16:creationId xmlns:a16="http://schemas.microsoft.com/office/drawing/2014/main" id="{EFAB2414-3962-4348-B457-D1A94EDDB59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90" name="Text Box 89">
          <a:extLst>
            <a:ext uri="{FF2B5EF4-FFF2-40B4-BE49-F238E27FC236}">
              <a16:creationId xmlns:a16="http://schemas.microsoft.com/office/drawing/2014/main" id="{1902018D-9691-41B2-A575-6897A3DBC8C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91" name="Text Box 90">
          <a:extLst>
            <a:ext uri="{FF2B5EF4-FFF2-40B4-BE49-F238E27FC236}">
              <a16:creationId xmlns:a16="http://schemas.microsoft.com/office/drawing/2014/main" id="{EB106F08-84F8-436C-8287-BB33349E5B4C}"/>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92" name="Text Box 91">
          <a:extLst>
            <a:ext uri="{FF2B5EF4-FFF2-40B4-BE49-F238E27FC236}">
              <a16:creationId xmlns:a16="http://schemas.microsoft.com/office/drawing/2014/main" id="{11B6C786-D5C3-47D7-AB7A-62AEEE44086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93" name="Text Box 92">
          <a:extLst>
            <a:ext uri="{FF2B5EF4-FFF2-40B4-BE49-F238E27FC236}">
              <a16:creationId xmlns:a16="http://schemas.microsoft.com/office/drawing/2014/main" id="{24E160B2-CD38-4301-85A8-9CFEBADE1C0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94" name="Text Box 93">
          <a:extLst>
            <a:ext uri="{FF2B5EF4-FFF2-40B4-BE49-F238E27FC236}">
              <a16:creationId xmlns:a16="http://schemas.microsoft.com/office/drawing/2014/main" id="{D873127F-0E59-438B-91D1-DE0A7E280604}"/>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95" name="Text Box 94">
          <a:extLst>
            <a:ext uri="{FF2B5EF4-FFF2-40B4-BE49-F238E27FC236}">
              <a16:creationId xmlns:a16="http://schemas.microsoft.com/office/drawing/2014/main" id="{78ED6A14-7A2A-438E-A2DE-CDFFDA761C9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396" name="Text Box 95">
          <a:extLst>
            <a:ext uri="{FF2B5EF4-FFF2-40B4-BE49-F238E27FC236}">
              <a16:creationId xmlns:a16="http://schemas.microsoft.com/office/drawing/2014/main" id="{65AB9124-DB8B-46A8-A66A-BA58E6587031}"/>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97" name="Text Box 96">
          <a:extLst>
            <a:ext uri="{FF2B5EF4-FFF2-40B4-BE49-F238E27FC236}">
              <a16:creationId xmlns:a16="http://schemas.microsoft.com/office/drawing/2014/main" id="{6994B479-6363-4880-8B2D-92E439FD6068}"/>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98" name="Text Box 97">
          <a:extLst>
            <a:ext uri="{FF2B5EF4-FFF2-40B4-BE49-F238E27FC236}">
              <a16:creationId xmlns:a16="http://schemas.microsoft.com/office/drawing/2014/main" id="{95CB05C2-A3E1-45D7-A324-92300AA6582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399" name="Text Box 98">
          <a:extLst>
            <a:ext uri="{FF2B5EF4-FFF2-40B4-BE49-F238E27FC236}">
              <a16:creationId xmlns:a16="http://schemas.microsoft.com/office/drawing/2014/main" id="{32A18011-FC07-4946-AC2A-7037BEC50EA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00" name="Text Box 99">
          <a:extLst>
            <a:ext uri="{FF2B5EF4-FFF2-40B4-BE49-F238E27FC236}">
              <a16:creationId xmlns:a16="http://schemas.microsoft.com/office/drawing/2014/main" id="{6C0ADA46-D966-462F-A24C-0303A47D516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01" name="Text Box 100">
          <a:extLst>
            <a:ext uri="{FF2B5EF4-FFF2-40B4-BE49-F238E27FC236}">
              <a16:creationId xmlns:a16="http://schemas.microsoft.com/office/drawing/2014/main" id="{6D14DBDA-7EE5-47E9-8201-158F790113D1}"/>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02" name="Text Box 101">
          <a:extLst>
            <a:ext uri="{FF2B5EF4-FFF2-40B4-BE49-F238E27FC236}">
              <a16:creationId xmlns:a16="http://schemas.microsoft.com/office/drawing/2014/main" id="{2AFF1586-4D1A-4088-97B3-FEA7305E368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03" name="Text Box 102">
          <a:extLst>
            <a:ext uri="{FF2B5EF4-FFF2-40B4-BE49-F238E27FC236}">
              <a16:creationId xmlns:a16="http://schemas.microsoft.com/office/drawing/2014/main" id="{30DECCC2-8493-4A6D-B521-B9C177F2B50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04" name="Text Box 103">
          <a:extLst>
            <a:ext uri="{FF2B5EF4-FFF2-40B4-BE49-F238E27FC236}">
              <a16:creationId xmlns:a16="http://schemas.microsoft.com/office/drawing/2014/main" id="{906E7AB9-8CFA-4096-B8FD-EDEFF69FA52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05" name="Text Box 104">
          <a:extLst>
            <a:ext uri="{FF2B5EF4-FFF2-40B4-BE49-F238E27FC236}">
              <a16:creationId xmlns:a16="http://schemas.microsoft.com/office/drawing/2014/main" id="{F28C4DF7-09D5-4540-9FD4-61090BD8C2D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06" name="Text Box 105">
          <a:extLst>
            <a:ext uri="{FF2B5EF4-FFF2-40B4-BE49-F238E27FC236}">
              <a16:creationId xmlns:a16="http://schemas.microsoft.com/office/drawing/2014/main" id="{757C4046-5D9D-43A0-89C5-4B9A13B47F7D}"/>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07" name="Text Box 106">
          <a:extLst>
            <a:ext uri="{FF2B5EF4-FFF2-40B4-BE49-F238E27FC236}">
              <a16:creationId xmlns:a16="http://schemas.microsoft.com/office/drawing/2014/main" id="{EDB278AF-9423-44E8-85A2-864E144D72B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08" name="Text Box 107">
          <a:extLst>
            <a:ext uri="{FF2B5EF4-FFF2-40B4-BE49-F238E27FC236}">
              <a16:creationId xmlns:a16="http://schemas.microsoft.com/office/drawing/2014/main" id="{18D031F0-3751-4FBE-A61A-A316E40FDAAC}"/>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09" name="Text Box 108">
          <a:extLst>
            <a:ext uri="{FF2B5EF4-FFF2-40B4-BE49-F238E27FC236}">
              <a16:creationId xmlns:a16="http://schemas.microsoft.com/office/drawing/2014/main" id="{2E64C0E9-50D3-4D9D-A0E2-F0BE64BE38D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10" name="Text Box 109">
          <a:extLst>
            <a:ext uri="{FF2B5EF4-FFF2-40B4-BE49-F238E27FC236}">
              <a16:creationId xmlns:a16="http://schemas.microsoft.com/office/drawing/2014/main" id="{CFF26001-D8CF-4AB2-AF77-82D6056865E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11" name="Text Box 110">
          <a:extLst>
            <a:ext uri="{FF2B5EF4-FFF2-40B4-BE49-F238E27FC236}">
              <a16:creationId xmlns:a16="http://schemas.microsoft.com/office/drawing/2014/main" id="{EAFA1491-94A2-4990-924E-6DA9C7CDC08D}"/>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12" name="Text Box 111">
          <a:extLst>
            <a:ext uri="{FF2B5EF4-FFF2-40B4-BE49-F238E27FC236}">
              <a16:creationId xmlns:a16="http://schemas.microsoft.com/office/drawing/2014/main" id="{CD1FA2AD-4886-4DD8-AF89-73010D809E7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13" name="Text Box 112">
          <a:extLst>
            <a:ext uri="{FF2B5EF4-FFF2-40B4-BE49-F238E27FC236}">
              <a16:creationId xmlns:a16="http://schemas.microsoft.com/office/drawing/2014/main" id="{CC27A834-5B88-4283-B84D-D75561C8213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14" name="Text Box 113">
          <a:extLst>
            <a:ext uri="{FF2B5EF4-FFF2-40B4-BE49-F238E27FC236}">
              <a16:creationId xmlns:a16="http://schemas.microsoft.com/office/drawing/2014/main" id="{EE33F5E3-16C4-41B7-BC57-47DC7174204A}"/>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15" name="Text Box 114">
          <a:extLst>
            <a:ext uri="{FF2B5EF4-FFF2-40B4-BE49-F238E27FC236}">
              <a16:creationId xmlns:a16="http://schemas.microsoft.com/office/drawing/2014/main" id="{5C9AF08B-AA35-43C0-AC67-D5DA1135FAD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16" name="Text Box 115">
          <a:extLst>
            <a:ext uri="{FF2B5EF4-FFF2-40B4-BE49-F238E27FC236}">
              <a16:creationId xmlns:a16="http://schemas.microsoft.com/office/drawing/2014/main" id="{1EFC52B6-525C-400A-8401-7E7440506007}"/>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17" name="Text Box 116">
          <a:extLst>
            <a:ext uri="{FF2B5EF4-FFF2-40B4-BE49-F238E27FC236}">
              <a16:creationId xmlns:a16="http://schemas.microsoft.com/office/drawing/2014/main" id="{EC590930-EEE2-45E9-9FBB-D9B1F5C0639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18" name="Text Box 117">
          <a:extLst>
            <a:ext uri="{FF2B5EF4-FFF2-40B4-BE49-F238E27FC236}">
              <a16:creationId xmlns:a16="http://schemas.microsoft.com/office/drawing/2014/main" id="{49A8B031-6F3A-4344-82BE-E6A500DD0B4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19" name="Text Box 118">
          <a:extLst>
            <a:ext uri="{FF2B5EF4-FFF2-40B4-BE49-F238E27FC236}">
              <a16:creationId xmlns:a16="http://schemas.microsoft.com/office/drawing/2014/main" id="{F1F122FF-DB9B-46A0-AC5F-C2AAA1D141C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20" name="Text Box 119">
          <a:extLst>
            <a:ext uri="{FF2B5EF4-FFF2-40B4-BE49-F238E27FC236}">
              <a16:creationId xmlns:a16="http://schemas.microsoft.com/office/drawing/2014/main" id="{198277E0-9C82-4F21-9C45-C1B342C221D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21" name="Text Box 120">
          <a:extLst>
            <a:ext uri="{FF2B5EF4-FFF2-40B4-BE49-F238E27FC236}">
              <a16:creationId xmlns:a16="http://schemas.microsoft.com/office/drawing/2014/main" id="{C001B0FD-734A-49AC-91F2-D922EE76BA9F}"/>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22" name="Text Box 121">
          <a:extLst>
            <a:ext uri="{FF2B5EF4-FFF2-40B4-BE49-F238E27FC236}">
              <a16:creationId xmlns:a16="http://schemas.microsoft.com/office/drawing/2014/main" id="{99128B5F-128A-4001-9910-D444E68DEB2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23" name="Text Box 122">
          <a:extLst>
            <a:ext uri="{FF2B5EF4-FFF2-40B4-BE49-F238E27FC236}">
              <a16:creationId xmlns:a16="http://schemas.microsoft.com/office/drawing/2014/main" id="{6B1CBA6C-B27D-4D49-AD77-47A920D872D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24" name="Text Box 123">
          <a:extLst>
            <a:ext uri="{FF2B5EF4-FFF2-40B4-BE49-F238E27FC236}">
              <a16:creationId xmlns:a16="http://schemas.microsoft.com/office/drawing/2014/main" id="{488A4FAB-D1C7-4CBC-8358-86BCEE110EE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25" name="Text Box 124">
          <a:extLst>
            <a:ext uri="{FF2B5EF4-FFF2-40B4-BE49-F238E27FC236}">
              <a16:creationId xmlns:a16="http://schemas.microsoft.com/office/drawing/2014/main" id="{343E2C96-6EB4-4B9A-8FD4-850D8D079F6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26" name="Text Box 125">
          <a:extLst>
            <a:ext uri="{FF2B5EF4-FFF2-40B4-BE49-F238E27FC236}">
              <a16:creationId xmlns:a16="http://schemas.microsoft.com/office/drawing/2014/main" id="{D6DB35D3-71EF-46DF-8A3F-E02ABFC6CE41}"/>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27" name="Text Box 126">
          <a:extLst>
            <a:ext uri="{FF2B5EF4-FFF2-40B4-BE49-F238E27FC236}">
              <a16:creationId xmlns:a16="http://schemas.microsoft.com/office/drawing/2014/main" id="{312F8454-C669-4522-A29C-47AFAEED896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28" name="Text Box 127">
          <a:extLst>
            <a:ext uri="{FF2B5EF4-FFF2-40B4-BE49-F238E27FC236}">
              <a16:creationId xmlns:a16="http://schemas.microsoft.com/office/drawing/2014/main" id="{9F8D7BAD-FB16-4843-BCD8-D39F08140E8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29" name="Text Box 128">
          <a:extLst>
            <a:ext uri="{FF2B5EF4-FFF2-40B4-BE49-F238E27FC236}">
              <a16:creationId xmlns:a16="http://schemas.microsoft.com/office/drawing/2014/main" id="{A01224AD-9F46-41DF-8959-D4E1645A716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30" name="Text Box 129">
          <a:extLst>
            <a:ext uri="{FF2B5EF4-FFF2-40B4-BE49-F238E27FC236}">
              <a16:creationId xmlns:a16="http://schemas.microsoft.com/office/drawing/2014/main" id="{5426B2E6-B7B6-442F-93DF-646FBA8645EF}"/>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31" name="Text Box 130">
          <a:extLst>
            <a:ext uri="{FF2B5EF4-FFF2-40B4-BE49-F238E27FC236}">
              <a16:creationId xmlns:a16="http://schemas.microsoft.com/office/drawing/2014/main" id="{58274F7C-6446-46A4-9BED-B6810C9F8A08}"/>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32" name="Text Box 131">
          <a:extLst>
            <a:ext uri="{FF2B5EF4-FFF2-40B4-BE49-F238E27FC236}">
              <a16:creationId xmlns:a16="http://schemas.microsoft.com/office/drawing/2014/main" id="{8762A282-ABB1-4846-922F-49107539AA4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33" name="Text Box 132">
          <a:extLst>
            <a:ext uri="{FF2B5EF4-FFF2-40B4-BE49-F238E27FC236}">
              <a16:creationId xmlns:a16="http://schemas.microsoft.com/office/drawing/2014/main" id="{A0A7C2CB-5589-4D64-82E9-0A16E63388ED}"/>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34" name="Text Box 133">
          <a:extLst>
            <a:ext uri="{FF2B5EF4-FFF2-40B4-BE49-F238E27FC236}">
              <a16:creationId xmlns:a16="http://schemas.microsoft.com/office/drawing/2014/main" id="{A1E5EE20-9B09-4FDB-8D80-188003D271E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35" name="Text Box 134">
          <a:extLst>
            <a:ext uri="{FF2B5EF4-FFF2-40B4-BE49-F238E27FC236}">
              <a16:creationId xmlns:a16="http://schemas.microsoft.com/office/drawing/2014/main" id="{6D21A5F7-B951-425D-B7E2-A5D32821EC1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36" name="Text Box 135">
          <a:extLst>
            <a:ext uri="{FF2B5EF4-FFF2-40B4-BE49-F238E27FC236}">
              <a16:creationId xmlns:a16="http://schemas.microsoft.com/office/drawing/2014/main" id="{826A907A-76E9-49C5-8B75-2171E07748CC}"/>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37" name="Text Box 136">
          <a:extLst>
            <a:ext uri="{FF2B5EF4-FFF2-40B4-BE49-F238E27FC236}">
              <a16:creationId xmlns:a16="http://schemas.microsoft.com/office/drawing/2014/main" id="{EA81C2AB-670E-4465-8596-915048405272}"/>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38" name="Text Box 137">
          <a:extLst>
            <a:ext uri="{FF2B5EF4-FFF2-40B4-BE49-F238E27FC236}">
              <a16:creationId xmlns:a16="http://schemas.microsoft.com/office/drawing/2014/main" id="{00D8212F-EF74-4227-BD9C-148618F344E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39" name="Text Box 138">
          <a:extLst>
            <a:ext uri="{FF2B5EF4-FFF2-40B4-BE49-F238E27FC236}">
              <a16:creationId xmlns:a16="http://schemas.microsoft.com/office/drawing/2014/main" id="{A0F020F5-FD1C-4AA3-AE58-E4DF0BD52BBE}"/>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0" name="Text Box 139">
          <a:extLst>
            <a:ext uri="{FF2B5EF4-FFF2-40B4-BE49-F238E27FC236}">
              <a16:creationId xmlns:a16="http://schemas.microsoft.com/office/drawing/2014/main" id="{9CFAA7AB-1967-492A-8D03-9FE1C72ED127}"/>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123825" cy="180975"/>
    <xdr:sp macro="" textlink="">
      <xdr:nvSpPr>
        <xdr:cNvPr id="441" name="Text Box 140">
          <a:extLst>
            <a:ext uri="{FF2B5EF4-FFF2-40B4-BE49-F238E27FC236}">
              <a16:creationId xmlns:a16="http://schemas.microsoft.com/office/drawing/2014/main" id="{D2868EBF-E56C-4CDA-849C-5BAB0F140960}"/>
            </a:ext>
          </a:extLst>
        </xdr:cNvPr>
        <xdr:cNvSpPr txBox="1">
          <a:spLocks noChangeArrowheads="1"/>
        </xdr:cNvSpPr>
      </xdr:nvSpPr>
      <xdr:spPr bwMode="auto">
        <a:xfrm>
          <a:off x="0" y="87439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2" name="Text Box 141">
          <a:extLst>
            <a:ext uri="{FF2B5EF4-FFF2-40B4-BE49-F238E27FC236}">
              <a16:creationId xmlns:a16="http://schemas.microsoft.com/office/drawing/2014/main" id="{CABD6DD6-DD60-420E-AF49-2007660988B0}"/>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3" name="Text Box 142">
          <a:extLst>
            <a:ext uri="{FF2B5EF4-FFF2-40B4-BE49-F238E27FC236}">
              <a16:creationId xmlns:a16="http://schemas.microsoft.com/office/drawing/2014/main" id="{0E156174-6EBC-4334-AE54-B2428A0380D6}"/>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4" name="Text Box 143">
          <a:extLst>
            <a:ext uri="{FF2B5EF4-FFF2-40B4-BE49-F238E27FC236}">
              <a16:creationId xmlns:a16="http://schemas.microsoft.com/office/drawing/2014/main" id="{125C7FB6-19B2-472F-BC4C-19D6C2F4D9EB}"/>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5" name="Text Box 144">
          <a:extLst>
            <a:ext uri="{FF2B5EF4-FFF2-40B4-BE49-F238E27FC236}">
              <a16:creationId xmlns:a16="http://schemas.microsoft.com/office/drawing/2014/main" id="{31ED61C4-F233-40EE-B856-FA91F4431BC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6" name="Text Box 146">
          <a:extLst>
            <a:ext uri="{FF2B5EF4-FFF2-40B4-BE49-F238E27FC236}">
              <a16:creationId xmlns:a16="http://schemas.microsoft.com/office/drawing/2014/main" id="{2B3D2F88-38C3-4672-8658-0A9CF69BDCA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7" name="Text Box 147">
          <a:extLst>
            <a:ext uri="{FF2B5EF4-FFF2-40B4-BE49-F238E27FC236}">
              <a16:creationId xmlns:a16="http://schemas.microsoft.com/office/drawing/2014/main" id="{366CC191-396E-46B1-9D8F-A035E6076A75}"/>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8" name="Text Box 148">
          <a:extLst>
            <a:ext uri="{FF2B5EF4-FFF2-40B4-BE49-F238E27FC236}">
              <a16:creationId xmlns:a16="http://schemas.microsoft.com/office/drawing/2014/main" id="{7F27E4C4-F2C7-4409-BB80-03B481EB1231}"/>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49" name="Text Box 149">
          <a:extLst>
            <a:ext uri="{FF2B5EF4-FFF2-40B4-BE49-F238E27FC236}">
              <a16:creationId xmlns:a16="http://schemas.microsoft.com/office/drawing/2014/main" id="{9D6C909B-133C-4532-98FE-4947D4BC2853}"/>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93</xdr:row>
      <xdr:rowOff>0</xdr:rowOff>
    </xdr:from>
    <xdr:ext cx="85725" cy="200025"/>
    <xdr:sp macro="" textlink="">
      <xdr:nvSpPr>
        <xdr:cNvPr id="450" name="Text Box 151">
          <a:extLst>
            <a:ext uri="{FF2B5EF4-FFF2-40B4-BE49-F238E27FC236}">
              <a16:creationId xmlns:a16="http://schemas.microsoft.com/office/drawing/2014/main" id="{EFF7567E-B01A-4495-B4BB-A4EE2F737C49}"/>
            </a:ext>
          </a:extLst>
        </xdr:cNvPr>
        <xdr:cNvSpPr txBox="1">
          <a:spLocks noChangeArrowheads="1"/>
        </xdr:cNvSpPr>
      </xdr:nvSpPr>
      <xdr:spPr bwMode="auto">
        <a:xfrm>
          <a:off x="0" y="87439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2114550</xdr:colOff>
      <xdr:row>92</xdr:row>
      <xdr:rowOff>66675</xdr:rowOff>
    </xdr:from>
    <xdr:ext cx="85725" cy="200025"/>
    <xdr:sp macro="" textlink="">
      <xdr:nvSpPr>
        <xdr:cNvPr id="451" name="Text Box 152">
          <a:extLst>
            <a:ext uri="{FF2B5EF4-FFF2-40B4-BE49-F238E27FC236}">
              <a16:creationId xmlns:a16="http://schemas.microsoft.com/office/drawing/2014/main" id="{A76F8DFE-7FEB-4CAD-B1AE-9202FDE8CAB5}"/>
            </a:ext>
          </a:extLst>
        </xdr:cNvPr>
        <xdr:cNvSpPr txBox="1">
          <a:spLocks noChangeArrowheads="1"/>
        </xdr:cNvSpPr>
      </xdr:nvSpPr>
      <xdr:spPr bwMode="auto">
        <a:xfrm>
          <a:off x="2400300" y="1367790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452" name="Text Box 153">
          <a:extLst>
            <a:ext uri="{FF2B5EF4-FFF2-40B4-BE49-F238E27FC236}">
              <a16:creationId xmlns:a16="http://schemas.microsoft.com/office/drawing/2014/main" id="{A5E136DF-D4CA-433A-B720-BB505B18512D}"/>
            </a:ext>
          </a:extLst>
        </xdr:cNvPr>
        <xdr:cNvSpPr txBox="1">
          <a:spLocks noChangeArrowheads="1"/>
        </xdr:cNvSpPr>
      </xdr:nvSpPr>
      <xdr:spPr bwMode="auto">
        <a:xfrm>
          <a:off x="17221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453" name="Text Box 153">
          <a:extLst>
            <a:ext uri="{FF2B5EF4-FFF2-40B4-BE49-F238E27FC236}">
              <a16:creationId xmlns:a16="http://schemas.microsoft.com/office/drawing/2014/main" id="{13CA25BA-3662-42C1-B9F7-BAC71D35C261}"/>
            </a:ext>
          </a:extLst>
        </xdr:cNvPr>
        <xdr:cNvSpPr txBox="1">
          <a:spLocks noChangeArrowheads="1"/>
        </xdr:cNvSpPr>
      </xdr:nvSpPr>
      <xdr:spPr bwMode="auto">
        <a:xfrm>
          <a:off x="1778317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454" name="Text Box 153">
          <a:extLst>
            <a:ext uri="{FF2B5EF4-FFF2-40B4-BE49-F238E27FC236}">
              <a16:creationId xmlns:a16="http://schemas.microsoft.com/office/drawing/2014/main" id="{4F86E913-CD63-4FA5-8D54-B30933DECF8D}"/>
            </a:ext>
          </a:extLst>
        </xdr:cNvPr>
        <xdr:cNvSpPr txBox="1">
          <a:spLocks noChangeArrowheads="1"/>
        </xdr:cNvSpPr>
      </xdr:nvSpPr>
      <xdr:spPr bwMode="auto">
        <a:xfrm>
          <a:off x="177831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455" name="Text Box 153">
          <a:extLst>
            <a:ext uri="{FF2B5EF4-FFF2-40B4-BE49-F238E27FC236}">
              <a16:creationId xmlns:a16="http://schemas.microsoft.com/office/drawing/2014/main" id="{CAD55950-EB51-46B0-A55A-7A4FA680F382}"/>
            </a:ext>
          </a:extLst>
        </xdr:cNvPr>
        <xdr:cNvSpPr txBox="1">
          <a:spLocks noChangeArrowheads="1"/>
        </xdr:cNvSpPr>
      </xdr:nvSpPr>
      <xdr:spPr bwMode="auto">
        <a:xfrm>
          <a:off x="183451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456" name="Text Box 153">
          <a:extLst>
            <a:ext uri="{FF2B5EF4-FFF2-40B4-BE49-F238E27FC236}">
              <a16:creationId xmlns:a16="http://schemas.microsoft.com/office/drawing/2014/main" id="{1EB6BABE-B936-4DC0-B821-8F92723E4AB2}"/>
            </a:ext>
          </a:extLst>
        </xdr:cNvPr>
        <xdr:cNvSpPr txBox="1">
          <a:spLocks noChangeArrowheads="1"/>
        </xdr:cNvSpPr>
      </xdr:nvSpPr>
      <xdr:spPr bwMode="auto">
        <a:xfrm>
          <a:off x="1834515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457" name="Text Box 153">
          <a:extLst>
            <a:ext uri="{FF2B5EF4-FFF2-40B4-BE49-F238E27FC236}">
              <a16:creationId xmlns:a16="http://schemas.microsoft.com/office/drawing/2014/main" id="{F5F08CE4-2A4F-4BCA-B949-DCAC0B33BD3F}"/>
            </a:ext>
          </a:extLst>
        </xdr:cNvPr>
        <xdr:cNvSpPr txBox="1">
          <a:spLocks noChangeArrowheads="1"/>
        </xdr:cNvSpPr>
      </xdr:nvSpPr>
      <xdr:spPr bwMode="auto">
        <a:xfrm>
          <a:off x="183451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458" name="Text Box 153">
          <a:extLst>
            <a:ext uri="{FF2B5EF4-FFF2-40B4-BE49-F238E27FC236}">
              <a16:creationId xmlns:a16="http://schemas.microsoft.com/office/drawing/2014/main" id="{04EE09D4-DD0D-4BB6-BD2A-D20A81080B90}"/>
            </a:ext>
          </a:extLst>
        </xdr:cNvPr>
        <xdr:cNvSpPr txBox="1">
          <a:spLocks noChangeArrowheads="1"/>
        </xdr:cNvSpPr>
      </xdr:nvSpPr>
      <xdr:spPr bwMode="auto">
        <a:xfrm>
          <a:off x="14420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459" name="Text Box 153">
          <a:extLst>
            <a:ext uri="{FF2B5EF4-FFF2-40B4-BE49-F238E27FC236}">
              <a16:creationId xmlns:a16="http://schemas.microsoft.com/office/drawing/2014/main" id="{09D73D7A-5E07-40F3-8922-4FF127878A62}"/>
            </a:ext>
          </a:extLst>
        </xdr:cNvPr>
        <xdr:cNvSpPr txBox="1">
          <a:spLocks noChangeArrowheads="1"/>
        </xdr:cNvSpPr>
      </xdr:nvSpPr>
      <xdr:spPr bwMode="auto">
        <a:xfrm>
          <a:off x="149828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20</xdr:row>
      <xdr:rowOff>0</xdr:rowOff>
    </xdr:from>
    <xdr:ext cx="76200" cy="200025"/>
    <xdr:sp macro="" textlink="">
      <xdr:nvSpPr>
        <xdr:cNvPr id="460" name="Text Box 153">
          <a:extLst>
            <a:ext uri="{FF2B5EF4-FFF2-40B4-BE49-F238E27FC236}">
              <a16:creationId xmlns:a16="http://schemas.microsoft.com/office/drawing/2014/main" id="{B039875C-82F0-42EA-8BD9-6C33A10B4864}"/>
            </a:ext>
          </a:extLst>
        </xdr:cNvPr>
        <xdr:cNvSpPr txBox="1">
          <a:spLocks noChangeArrowheads="1"/>
        </xdr:cNvSpPr>
      </xdr:nvSpPr>
      <xdr:spPr bwMode="auto">
        <a:xfrm>
          <a:off x="133159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20</xdr:row>
      <xdr:rowOff>0</xdr:rowOff>
    </xdr:from>
    <xdr:ext cx="76200" cy="200025"/>
    <xdr:sp macro="" textlink="">
      <xdr:nvSpPr>
        <xdr:cNvPr id="461" name="Text Box 153">
          <a:extLst>
            <a:ext uri="{FF2B5EF4-FFF2-40B4-BE49-F238E27FC236}">
              <a16:creationId xmlns:a16="http://schemas.microsoft.com/office/drawing/2014/main" id="{9CECD9C0-6D00-4503-8B0E-191169EA0493}"/>
            </a:ext>
          </a:extLst>
        </xdr:cNvPr>
        <xdr:cNvSpPr txBox="1">
          <a:spLocks noChangeArrowheads="1"/>
        </xdr:cNvSpPr>
      </xdr:nvSpPr>
      <xdr:spPr bwMode="auto">
        <a:xfrm>
          <a:off x="138588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462" name="Text Box 153">
          <a:extLst>
            <a:ext uri="{FF2B5EF4-FFF2-40B4-BE49-F238E27FC236}">
              <a16:creationId xmlns:a16="http://schemas.microsoft.com/office/drawing/2014/main" id="{B70E306C-9408-40ED-A7E8-00935DE3C63A}"/>
            </a:ext>
          </a:extLst>
        </xdr:cNvPr>
        <xdr:cNvSpPr txBox="1">
          <a:spLocks noChangeArrowheads="1"/>
        </xdr:cNvSpPr>
      </xdr:nvSpPr>
      <xdr:spPr bwMode="auto">
        <a:xfrm>
          <a:off x="14420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198438"/>
    <xdr:sp macro="" textlink="">
      <xdr:nvSpPr>
        <xdr:cNvPr id="463" name="Text Box 153">
          <a:extLst>
            <a:ext uri="{FF2B5EF4-FFF2-40B4-BE49-F238E27FC236}">
              <a16:creationId xmlns:a16="http://schemas.microsoft.com/office/drawing/2014/main" id="{73FAC221-745B-42EB-9E25-9A7E63C37782}"/>
            </a:ext>
          </a:extLst>
        </xdr:cNvPr>
        <xdr:cNvSpPr txBox="1">
          <a:spLocks noChangeArrowheads="1"/>
        </xdr:cNvSpPr>
      </xdr:nvSpPr>
      <xdr:spPr bwMode="auto">
        <a:xfrm>
          <a:off x="149828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464" name="Text Box 153">
          <a:extLst>
            <a:ext uri="{FF2B5EF4-FFF2-40B4-BE49-F238E27FC236}">
              <a16:creationId xmlns:a16="http://schemas.microsoft.com/office/drawing/2014/main" id="{3E5DC418-E4BE-4331-80AA-A2F346B33C6B}"/>
            </a:ext>
          </a:extLst>
        </xdr:cNvPr>
        <xdr:cNvSpPr txBox="1">
          <a:spLocks noChangeArrowheads="1"/>
        </xdr:cNvSpPr>
      </xdr:nvSpPr>
      <xdr:spPr bwMode="auto">
        <a:xfrm>
          <a:off x="149828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200025"/>
    <xdr:sp macro="" textlink="">
      <xdr:nvSpPr>
        <xdr:cNvPr id="465" name="Text Box 153">
          <a:extLst>
            <a:ext uri="{FF2B5EF4-FFF2-40B4-BE49-F238E27FC236}">
              <a16:creationId xmlns:a16="http://schemas.microsoft.com/office/drawing/2014/main" id="{ACA7D0C1-F7A9-4CEC-872C-00CE06ABF690}"/>
            </a:ext>
          </a:extLst>
        </xdr:cNvPr>
        <xdr:cNvSpPr txBox="1">
          <a:spLocks noChangeArrowheads="1"/>
        </xdr:cNvSpPr>
      </xdr:nvSpPr>
      <xdr:spPr bwMode="auto">
        <a:xfrm>
          <a:off x="155448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198438"/>
    <xdr:sp macro="" textlink="">
      <xdr:nvSpPr>
        <xdr:cNvPr id="466" name="Text Box 153">
          <a:extLst>
            <a:ext uri="{FF2B5EF4-FFF2-40B4-BE49-F238E27FC236}">
              <a16:creationId xmlns:a16="http://schemas.microsoft.com/office/drawing/2014/main" id="{1431D28A-2E73-44F2-93B2-CB828AE1EF47}"/>
            </a:ext>
          </a:extLst>
        </xdr:cNvPr>
        <xdr:cNvSpPr txBox="1">
          <a:spLocks noChangeArrowheads="1"/>
        </xdr:cNvSpPr>
      </xdr:nvSpPr>
      <xdr:spPr bwMode="auto">
        <a:xfrm>
          <a:off x="155448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200025"/>
    <xdr:sp macro="" textlink="">
      <xdr:nvSpPr>
        <xdr:cNvPr id="467" name="Text Box 153">
          <a:extLst>
            <a:ext uri="{FF2B5EF4-FFF2-40B4-BE49-F238E27FC236}">
              <a16:creationId xmlns:a16="http://schemas.microsoft.com/office/drawing/2014/main" id="{7C9ADD91-904F-42CE-81B8-811E4EE0AA88}"/>
            </a:ext>
          </a:extLst>
        </xdr:cNvPr>
        <xdr:cNvSpPr txBox="1">
          <a:spLocks noChangeArrowheads="1"/>
        </xdr:cNvSpPr>
      </xdr:nvSpPr>
      <xdr:spPr bwMode="auto">
        <a:xfrm>
          <a:off x="155448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468" name="Text Box 153">
          <a:extLst>
            <a:ext uri="{FF2B5EF4-FFF2-40B4-BE49-F238E27FC236}">
              <a16:creationId xmlns:a16="http://schemas.microsoft.com/office/drawing/2014/main" id="{90729E38-A1EA-4588-A0E7-F914144D8E6B}"/>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198438"/>
    <xdr:sp macro="" textlink="">
      <xdr:nvSpPr>
        <xdr:cNvPr id="469" name="Text Box 153">
          <a:extLst>
            <a:ext uri="{FF2B5EF4-FFF2-40B4-BE49-F238E27FC236}">
              <a16:creationId xmlns:a16="http://schemas.microsoft.com/office/drawing/2014/main" id="{4EA9E081-7081-4C58-8904-E331EB39D7FD}"/>
            </a:ext>
          </a:extLst>
        </xdr:cNvPr>
        <xdr:cNvSpPr txBox="1">
          <a:spLocks noChangeArrowheads="1"/>
        </xdr:cNvSpPr>
      </xdr:nvSpPr>
      <xdr:spPr bwMode="auto">
        <a:xfrm>
          <a:off x="161163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470" name="Text Box 153">
          <a:extLst>
            <a:ext uri="{FF2B5EF4-FFF2-40B4-BE49-F238E27FC236}">
              <a16:creationId xmlns:a16="http://schemas.microsoft.com/office/drawing/2014/main" id="{82DE826D-C4B4-4569-BD0B-A96038CC42E1}"/>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471" name="Text Box 153">
          <a:extLst>
            <a:ext uri="{FF2B5EF4-FFF2-40B4-BE49-F238E27FC236}">
              <a16:creationId xmlns:a16="http://schemas.microsoft.com/office/drawing/2014/main" id="{058FD4BB-2125-4D80-B6D4-F6357F29839A}"/>
            </a:ext>
          </a:extLst>
        </xdr:cNvPr>
        <xdr:cNvSpPr txBox="1">
          <a:spLocks noChangeArrowheads="1"/>
        </xdr:cNvSpPr>
      </xdr:nvSpPr>
      <xdr:spPr bwMode="auto">
        <a:xfrm>
          <a:off x="166592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472" name="Text Box 153">
          <a:extLst>
            <a:ext uri="{FF2B5EF4-FFF2-40B4-BE49-F238E27FC236}">
              <a16:creationId xmlns:a16="http://schemas.microsoft.com/office/drawing/2014/main" id="{27C124DC-C7B0-478C-AA7C-C0A43A30E6FF}"/>
            </a:ext>
          </a:extLst>
        </xdr:cNvPr>
        <xdr:cNvSpPr txBox="1">
          <a:spLocks noChangeArrowheads="1"/>
        </xdr:cNvSpPr>
      </xdr:nvSpPr>
      <xdr:spPr bwMode="auto">
        <a:xfrm>
          <a:off x="166592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198438"/>
    <xdr:sp macro="" textlink="">
      <xdr:nvSpPr>
        <xdr:cNvPr id="473" name="Text Box 153">
          <a:extLst>
            <a:ext uri="{FF2B5EF4-FFF2-40B4-BE49-F238E27FC236}">
              <a16:creationId xmlns:a16="http://schemas.microsoft.com/office/drawing/2014/main" id="{AACA7163-B522-4F62-AA74-9766BAE4F321}"/>
            </a:ext>
          </a:extLst>
        </xdr:cNvPr>
        <xdr:cNvSpPr txBox="1">
          <a:spLocks noChangeArrowheads="1"/>
        </xdr:cNvSpPr>
      </xdr:nvSpPr>
      <xdr:spPr bwMode="auto">
        <a:xfrm>
          <a:off x="16659225" y="30289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474" name="Text Box 153">
          <a:extLst>
            <a:ext uri="{FF2B5EF4-FFF2-40B4-BE49-F238E27FC236}">
              <a16:creationId xmlns:a16="http://schemas.microsoft.com/office/drawing/2014/main" id="{803C7271-569D-4CCE-8C2D-1274FA6F25BB}"/>
            </a:ext>
          </a:extLst>
        </xdr:cNvPr>
        <xdr:cNvSpPr txBox="1">
          <a:spLocks noChangeArrowheads="1"/>
        </xdr:cNvSpPr>
      </xdr:nvSpPr>
      <xdr:spPr bwMode="auto">
        <a:xfrm>
          <a:off x="166592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475" name="Text Box 153">
          <a:extLst>
            <a:ext uri="{FF2B5EF4-FFF2-40B4-BE49-F238E27FC236}">
              <a16:creationId xmlns:a16="http://schemas.microsoft.com/office/drawing/2014/main" id="{DF2E2E32-05AF-4E20-A5F8-262E1F49041B}"/>
            </a:ext>
          </a:extLst>
        </xdr:cNvPr>
        <xdr:cNvSpPr txBox="1">
          <a:spLocks noChangeArrowheads="1"/>
        </xdr:cNvSpPr>
      </xdr:nvSpPr>
      <xdr:spPr bwMode="auto">
        <a:xfrm>
          <a:off x="166592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476" name="Text Box 153">
          <a:extLst>
            <a:ext uri="{FF2B5EF4-FFF2-40B4-BE49-F238E27FC236}">
              <a16:creationId xmlns:a16="http://schemas.microsoft.com/office/drawing/2014/main" id="{E0DB3C5D-E734-4257-A274-DAF2B625844E}"/>
            </a:ext>
          </a:extLst>
        </xdr:cNvPr>
        <xdr:cNvSpPr txBox="1">
          <a:spLocks noChangeArrowheads="1"/>
        </xdr:cNvSpPr>
      </xdr:nvSpPr>
      <xdr:spPr bwMode="auto">
        <a:xfrm>
          <a:off x="166592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198438"/>
    <xdr:sp macro="" textlink="">
      <xdr:nvSpPr>
        <xdr:cNvPr id="477" name="Text Box 153">
          <a:extLst>
            <a:ext uri="{FF2B5EF4-FFF2-40B4-BE49-F238E27FC236}">
              <a16:creationId xmlns:a16="http://schemas.microsoft.com/office/drawing/2014/main" id="{28E4266B-2576-4E9B-A49E-DD2DB415C315}"/>
            </a:ext>
          </a:extLst>
        </xdr:cNvPr>
        <xdr:cNvSpPr txBox="1">
          <a:spLocks noChangeArrowheads="1"/>
        </xdr:cNvSpPr>
      </xdr:nvSpPr>
      <xdr:spPr bwMode="auto">
        <a:xfrm>
          <a:off x="16659225" y="30289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478" name="Text Box 153">
          <a:extLst>
            <a:ext uri="{FF2B5EF4-FFF2-40B4-BE49-F238E27FC236}">
              <a16:creationId xmlns:a16="http://schemas.microsoft.com/office/drawing/2014/main" id="{015F412B-3981-46B5-A986-CD5F6EE8D074}"/>
            </a:ext>
          </a:extLst>
        </xdr:cNvPr>
        <xdr:cNvSpPr txBox="1">
          <a:spLocks noChangeArrowheads="1"/>
        </xdr:cNvSpPr>
      </xdr:nvSpPr>
      <xdr:spPr bwMode="auto">
        <a:xfrm>
          <a:off x="166592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79" name="Text Box 153">
          <a:extLst>
            <a:ext uri="{FF2B5EF4-FFF2-40B4-BE49-F238E27FC236}">
              <a16:creationId xmlns:a16="http://schemas.microsoft.com/office/drawing/2014/main" id="{8BF657D9-7A13-4080-BDB5-083D7AE81172}"/>
            </a:ext>
          </a:extLst>
        </xdr:cNvPr>
        <xdr:cNvSpPr txBox="1">
          <a:spLocks noChangeArrowheads="1"/>
        </xdr:cNvSpPr>
      </xdr:nvSpPr>
      <xdr:spPr bwMode="auto">
        <a:xfrm>
          <a:off x="166592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80" name="Text Box 153">
          <a:extLst>
            <a:ext uri="{FF2B5EF4-FFF2-40B4-BE49-F238E27FC236}">
              <a16:creationId xmlns:a16="http://schemas.microsoft.com/office/drawing/2014/main" id="{F0111073-FCB0-4A60-859D-29F74DEDC3A5}"/>
            </a:ext>
          </a:extLst>
        </xdr:cNvPr>
        <xdr:cNvSpPr txBox="1">
          <a:spLocks noChangeArrowheads="1"/>
        </xdr:cNvSpPr>
      </xdr:nvSpPr>
      <xdr:spPr bwMode="auto">
        <a:xfrm>
          <a:off x="166592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81" name="Text Box 153">
          <a:extLst>
            <a:ext uri="{FF2B5EF4-FFF2-40B4-BE49-F238E27FC236}">
              <a16:creationId xmlns:a16="http://schemas.microsoft.com/office/drawing/2014/main" id="{E51148E5-FB22-49FE-8FF1-F36A3B3AF172}"/>
            </a:ext>
          </a:extLst>
        </xdr:cNvPr>
        <xdr:cNvSpPr txBox="1">
          <a:spLocks noChangeArrowheads="1"/>
        </xdr:cNvSpPr>
      </xdr:nvSpPr>
      <xdr:spPr bwMode="auto">
        <a:xfrm>
          <a:off x="166592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482" name="Text Box 153">
          <a:extLst>
            <a:ext uri="{FF2B5EF4-FFF2-40B4-BE49-F238E27FC236}">
              <a16:creationId xmlns:a16="http://schemas.microsoft.com/office/drawing/2014/main" id="{F1A47877-31CE-4F8D-8EC1-98CE563C2D10}"/>
            </a:ext>
          </a:extLst>
        </xdr:cNvPr>
        <xdr:cNvSpPr txBox="1">
          <a:spLocks noChangeArrowheads="1"/>
        </xdr:cNvSpPr>
      </xdr:nvSpPr>
      <xdr:spPr bwMode="auto">
        <a:xfrm>
          <a:off x="166592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83" name="Text Box 153">
          <a:extLst>
            <a:ext uri="{FF2B5EF4-FFF2-40B4-BE49-F238E27FC236}">
              <a16:creationId xmlns:a16="http://schemas.microsoft.com/office/drawing/2014/main" id="{6AB40BA9-2591-487B-9242-36A9D675D709}"/>
            </a:ext>
          </a:extLst>
        </xdr:cNvPr>
        <xdr:cNvSpPr txBox="1">
          <a:spLocks noChangeArrowheads="1"/>
        </xdr:cNvSpPr>
      </xdr:nvSpPr>
      <xdr:spPr bwMode="auto">
        <a:xfrm>
          <a:off x="166592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84" name="Text Box 153">
          <a:extLst>
            <a:ext uri="{FF2B5EF4-FFF2-40B4-BE49-F238E27FC236}">
              <a16:creationId xmlns:a16="http://schemas.microsoft.com/office/drawing/2014/main" id="{1FCAAE63-6AE4-416B-B807-B74F8C29C0D2}"/>
            </a:ext>
          </a:extLst>
        </xdr:cNvPr>
        <xdr:cNvSpPr txBox="1">
          <a:spLocks noChangeArrowheads="1"/>
        </xdr:cNvSpPr>
      </xdr:nvSpPr>
      <xdr:spPr bwMode="auto">
        <a:xfrm>
          <a:off x="166592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85" name="Text Box 153">
          <a:extLst>
            <a:ext uri="{FF2B5EF4-FFF2-40B4-BE49-F238E27FC236}">
              <a16:creationId xmlns:a16="http://schemas.microsoft.com/office/drawing/2014/main" id="{580030AA-A689-4F81-B3AB-69FEF97A1919}"/>
            </a:ext>
          </a:extLst>
        </xdr:cNvPr>
        <xdr:cNvSpPr txBox="1">
          <a:spLocks noChangeArrowheads="1"/>
        </xdr:cNvSpPr>
      </xdr:nvSpPr>
      <xdr:spPr bwMode="auto">
        <a:xfrm>
          <a:off x="166592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486" name="Text Box 153">
          <a:extLst>
            <a:ext uri="{FF2B5EF4-FFF2-40B4-BE49-F238E27FC236}">
              <a16:creationId xmlns:a16="http://schemas.microsoft.com/office/drawing/2014/main" id="{51A32F8F-B238-404E-8C65-B8ACD3FCEA24}"/>
            </a:ext>
          </a:extLst>
        </xdr:cNvPr>
        <xdr:cNvSpPr txBox="1">
          <a:spLocks noChangeArrowheads="1"/>
        </xdr:cNvSpPr>
      </xdr:nvSpPr>
      <xdr:spPr bwMode="auto">
        <a:xfrm>
          <a:off x="166592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87" name="Text Box 153">
          <a:extLst>
            <a:ext uri="{FF2B5EF4-FFF2-40B4-BE49-F238E27FC236}">
              <a16:creationId xmlns:a16="http://schemas.microsoft.com/office/drawing/2014/main" id="{F903D244-13FE-4880-A60E-3AD451A80F6E}"/>
            </a:ext>
          </a:extLst>
        </xdr:cNvPr>
        <xdr:cNvSpPr txBox="1">
          <a:spLocks noChangeArrowheads="1"/>
        </xdr:cNvSpPr>
      </xdr:nvSpPr>
      <xdr:spPr bwMode="auto">
        <a:xfrm>
          <a:off x="166592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94</xdr:row>
      <xdr:rowOff>0</xdr:rowOff>
    </xdr:from>
    <xdr:ext cx="76200" cy="200025"/>
    <xdr:sp macro="" textlink="">
      <xdr:nvSpPr>
        <xdr:cNvPr id="488" name="Text Box 153">
          <a:extLst>
            <a:ext uri="{FF2B5EF4-FFF2-40B4-BE49-F238E27FC236}">
              <a16:creationId xmlns:a16="http://schemas.microsoft.com/office/drawing/2014/main" id="{46855573-7F65-4D7F-A36B-88ACB356B16B}"/>
            </a:ext>
          </a:extLst>
        </xdr:cNvPr>
        <xdr:cNvSpPr txBox="1">
          <a:spLocks noChangeArrowheads="1"/>
        </xdr:cNvSpPr>
      </xdr:nvSpPr>
      <xdr:spPr bwMode="auto">
        <a:xfrm>
          <a:off x="16116300"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489" name="Text Box 153">
          <a:extLst>
            <a:ext uri="{FF2B5EF4-FFF2-40B4-BE49-F238E27FC236}">
              <a16:creationId xmlns:a16="http://schemas.microsoft.com/office/drawing/2014/main" id="{C2ADFCEF-0FEA-42C8-A258-BA75C7E4421D}"/>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94</xdr:row>
      <xdr:rowOff>0</xdr:rowOff>
    </xdr:from>
    <xdr:ext cx="76200" cy="200025"/>
    <xdr:sp macro="" textlink="">
      <xdr:nvSpPr>
        <xdr:cNvPr id="490" name="Text Box 153">
          <a:extLst>
            <a:ext uri="{FF2B5EF4-FFF2-40B4-BE49-F238E27FC236}">
              <a16:creationId xmlns:a16="http://schemas.microsoft.com/office/drawing/2014/main" id="{1F698451-0D64-4E20-892F-F42749F1918F}"/>
            </a:ext>
          </a:extLst>
        </xdr:cNvPr>
        <xdr:cNvSpPr txBox="1">
          <a:spLocks noChangeArrowheads="1"/>
        </xdr:cNvSpPr>
      </xdr:nvSpPr>
      <xdr:spPr bwMode="auto">
        <a:xfrm>
          <a:off x="14420850"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94</xdr:row>
      <xdr:rowOff>0</xdr:rowOff>
    </xdr:from>
    <xdr:ext cx="76200" cy="200025"/>
    <xdr:sp macro="" textlink="">
      <xdr:nvSpPr>
        <xdr:cNvPr id="491" name="Text Box 153">
          <a:extLst>
            <a:ext uri="{FF2B5EF4-FFF2-40B4-BE49-F238E27FC236}">
              <a16:creationId xmlns:a16="http://schemas.microsoft.com/office/drawing/2014/main" id="{7DE2C5EB-9DBC-4B3F-91F2-908C4B5E8B0E}"/>
            </a:ext>
          </a:extLst>
        </xdr:cNvPr>
        <xdr:cNvSpPr txBox="1">
          <a:spLocks noChangeArrowheads="1"/>
        </xdr:cNvSpPr>
      </xdr:nvSpPr>
      <xdr:spPr bwMode="auto">
        <a:xfrm>
          <a:off x="149828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94</xdr:row>
      <xdr:rowOff>0</xdr:rowOff>
    </xdr:from>
    <xdr:ext cx="76200" cy="200025"/>
    <xdr:sp macro="" textlink="">
      <xdr:nvSpPr>
        <xdr:cNvPr id="492" name="Text Box 153">
          <a:extLst>
            <a:ext uri="{FF2B5EF4-FFF2-40B4-BE49-F238E27FC236}">
              <a16:creationId xmlns:a16="http://schemas.microsoft.com/office/drawing/2014/main" id="{BC4C2665-0B25-4D8E-BBD7-A18F41E13D76}"/>
            </a:ext>
          </a:extLst>
        </xdr:cNvPr>
        <xdr:cNvSpPr txBox="1">
          <a:spLocks noChangeArrowheads="1"/>
        </xdr:cNvSpPr>
      </xdr:nvSpPr>
      <xdr:spPr bwMode="auto">
        <a:xfrm>
          <a:off x="13315950"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94</xdr:row>
      <xdr:rowOff>0</xdr:rowOff>
    </xdr:from>
    <xdr:ext cx="76200" cy="200025"/>
    <xdr:sp macro="" textlink="">
      <xdr:nvSpPr>
        <xdr:cNvPr id="493" name="Text Box 153">
          <a:extLst>
            <a:ext uri="{FF2B5EF4-FFF2-40B4-BE49-F238E27FC236}">
              <a16:creationId xmlns:a16="http://schemas.microsoft.com/office/drawing/2014/main" id="{C841C36D-D22A-428A-B39C-3DA2D12653EA}"/>
            </a:ext>
          </a:extLst>
        </xdr:cNvPr>
        <xdr:cNvSpPr txBox="1">
          <a:spLocks noChangeArrowheads="1"/>
        </xdr:cNvSpPr>
      </xdr:nvSpPr>
      <xdr:spPr bwMode="auto">
        <a:xfrm>
          <a:off x="1385887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94</xdr:row>
      <xdr:rowOff>0</xdr:rowOff>
    </xdr:from>
    <xdr:ext cx="76200" cy="200025"/>
    <xdr:sp macro="" textlink="">
      <xdr:nvSpPr>
        <xdr:cNvPr id="494" name="Text Box 153">
          <a:extLst>
            <a:ext uri="{FF2B5EF4-FFF2-40B4-BE49-F238E27FC236}">
              <a16:creationId xmlns:a16="http://schemas.microsoft.com/office/drawing/2014/main" id="{A64FF0E0-6F38-4055-BFC5-E5CBAC61E7EB}"/>
            </a:ext>
          </a:extLst>
        </xdr:cNvPr>
        <xdr:cNvSpPr txBox="1">
          <a:spLocks noChangeArrowheads="1"/>
        </xdr:cNvSpPr>
      </xdr:nvSpPr>
      <xdr:spPr bwMode="auto">
        <a:xfrm>
          <a:off x="14420850"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94</xdr:row>
      <xdr:rowOff>0</xdr:rowOff>
    </xdr:from>
    <xdr:ext cx="76200" cy="198438"/>
    <xdr:sp macro="" textlink="">
      <xdr:nvSpPr>
        <xdr:cNvPr id="495" name="Text Box 153">
          <a:extLst>
            <a:ext uri="{FF2B5EF4-FFF2-40B4-BE49-F238E27FC236}">
              <a16:creationId xmlns:a16="http://schemas.microsoft.com/office/drawing/2014/main" id="{00A3E9E8-E98C-4E18-80B1-3177AD4D679F}"/>
            </a:ext>
          </a:extLst>
        </xdr:cNvPr>
        <xdr:cNvSpPr txBox="1">
          <a:spLocks noChangeArrowheads="1"/>
        </xdr:cNvSpPr>
      </xdr:nvSpPr>
      <xdr:spPr bwMode="auto">
        <a:xfrm>
          <a:off x="14982825" y="1344930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94</xdr:row>
      <xdr:rowOff>0</xdr:rowOff>
    </xdr:from>
    <xdr:ext cx="76200" cy="200025"/>
    <xdr:sp macro="" textlink="">
      <xdr:nvSpPr>
        <xdr:cNvPr id="496" name="Text Box 153">
          <a:extLst>
            <a:ext uri="{FF2B5EF4-FFF2-40B4-BE49-F238E27FC236}">
              <a16:creationId xmlns:a16="http://schemas.microsoft.com/office/drawing/2014/main" id="{F8E23F3D-6D62-4590-84F5-D5911B3550B3}"/>
            </a:ext>
          </a:extLst>
        </xdr:cNvPr>
        <xdr:cNvSpPr txBox="1">
          <a:spLocks noChangeArrowheads="1"/>
        </xdr:cNvSpPr>
      </xdr:nvSpPr>
      <xdr:spPr bwMode="auto">
        <a:xfrm>
          <a:off x="149828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94</xdr:row>
      <xdr:rowOff>0</xdr:rowOff>
    </xdr:from>
    <xdr:ext cx="76200" cy="200025"/>
    <xdr:sp macro="" textlink="">
      <xdr:nvSpPr>
        <xdr:cNvPr id="497" name="Text Box 153">
          <a:extLst>
            <a:ext uri="{FF2B5EF4-FFF2-40B4-BE49-F238E27FC236}">
              <a16:creationId xmlns:a16="http://schemas.microsoft.com/office/drawing/2014/main" id="{CB8F553F-230D-4EE8-9B3F-302CB150D0CD}"/>
            </a:ext>
          </a:extLst>
        </xdr:cNvPr>
        <xdr:cNvSpPr txBox="1">
          <a:spLocks noChangeArrowheads="1"/>
        </xdr:cNvSpPr>
      </xdr:nvSpPr>
      <xdr:spPr bwMode="auto">
        <a:xfrm>
          <a:off x="15544800"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94</xdr:row>
      <xdr:rowOff>0</xdr:rowOff>
    </xdr:from>
    <xdr:ext cx="76200" cy="198438"/>
    <xdr:sp macro="" textlink="">
      <xdr:nvSpPr>
        <xdr:cNvPr id="498" name="Text Box 153">
          <a:extLst>
            <a:ext uri="{FF2B5EF4-FFF2-40B4-BE49-F238E27FC236}">
              <a16:creationId xmlns:a16="http://schemas.microsoft.com/office/drawing/2014/main" id="{5368585A-0D46-46D7-A6B0-B5B8A394E3AB}"/>
            </a:ext>
          </a:extLst>
        </xdr:cNvPr>
        <xdr:cNvSpPr txBox="1">
          <a:spLocks noChangeArrowheads="1"/>
        </xdr:cNvSpPr>
      </xdr:nvSpPr>
      <xdr:spPr bwMode="auto">
        <a:xfrm>
          <a:off x="15544800" y="1344930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94</xdr:row>
      <xdr:rowOff>0</xdr:rowOff>
    </xdr:from>
    <xdr:ext cx="76200" cy="200025"/>
    <xdr:sp macro="" textlink="">
      <xdr:nvSpPr>
        <xdr:cNvPr id="499" name="Text Box 153">
          <a:extLst>
            <a:ext uri="{FF2B5EF4-FFF2-40B4-BE49-F238E27FC236}">
              <a16:creationId xmlns:a16="http://schemas.microsoft.com/office/drawing/2014/main" id="{66AB05DB-433E-418A-872F-E58004269B17}"/>
            </a:ext>
          </a:extLst>
        </xdr:cNvPr>
        <xdr:cNvSpPr txBox="1">
          <a:spLocks noChangeArrowheads="1"/>
        </xdr:cNvSpPr>
      </xdr:nvSpPr>
      <xdr:spPr bwMode="auto">
        <a:xfrm>
          <a:off x="15544800"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94</xdr:row>
      <xdr:rowOff>0</xdr:rowOff>
    </xdr:from>
    <xdr:ext cx="76200" cy="200025"/>
    <xdr:sp macro="" textlink="">
      <xdr:nvSpPr>
        <xdr:cNvPr id="500" name="Text Box 153">
          <a:extLst>
            <a:ext uri="{FF2B5EF4-FFF2-40B4-BE49-F238E27FC236}">
              <a16:creationId xmlns:a16="http://schemas.microsoft.com/office/drawing/2014/main" id="{5AEF1BE0-4340-4930-AB60-82D3DB57A654}"/>
            </a:ext>
          </a:extLst>
        </xdr:cNvPr>
        <xdr:cNvSpPr txBox="1">
          <a:spLocks noChangeArrowheads="1"/>
        </xdr:cNvSpPr>
      </xdr:nvSpPr>
      <xdr:spPr bwMode="auto">
        <a:xfrm>
          <a:off x="16116300"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94</xdr:row>
      <xdr:rowOff>0</xdr:rowOff>
    </xdr:from>
    <xdr:ext cx="76200" cy="198438"/>
    <xdr:sp macro="" textlink="">
      <xdr:nvSpPr>
        <xdr:cNvPr id="501" name="Text Box 153">
          <a:extLst>
            <a:ext uri="{FF2B5EF4-FFF2-40B4-BE49-F238E27FC236}">
              <a16:creationId xmlns:a16="http://schemas.microsoft.com/office/drawing/2014/main" id="{97E690FB-FF2B-4907-BDE4-80D625A115E3}"/>
            </a:ext>
          </a:extLst>
        </xdr:cNvPr>
        <xdr:cNvSpPr txBox="1">
          <a:spLocks noChangeArrowheads="1"/>
        </xdr:cNvSpPr>
      </xdr:nvSpPr>
      <xdr:spPr bwMode="auto">
        <a:xfrm>
          <a:off x="16116300" y="1344930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94</xdr:row>
      <xdr:rowOff>0</xdr:rowOff>
    </xdr:from>
    <xdr:ext cx="76200" cy="200025"/>
    <xdr:sp macro="" textlink="">
      <xdr:nvSpPr>
        <xdr:cNvPr id="502" name="Text Box 153">
          <a:extLst>
            <a:ext uri="{FF2B5EF4-FFF2-40B4-BE49-F238E27FC236}">
              <a16:creationId xmlns:a16="http://schemas.microsoft.com/office/drawing/2014/main" id="{72F63EB9-69E5-47EE-A0A4-3FB0055F8027}"/>
            </a:ext>
          </a:extLst>
        </xdr:cNvPr>
        <xdr:cNvSpPr txBox="1">
          <a:spLocks noChangeArrowheads="1"/>
        </xdr:cNvSpPr>
      </xdr:nvSpPr>
      <xdr:spPr bwMode="auto">
        <a:xfrm>
          <a:off x="16116300"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03" name="Text Box 153">
          <a:extLst>
            <a:ext uri="{FF2B5EF4-FFF2-40B4-BE49-F238E27FC236}">
              <a16:creationId xmlns:a16="http://schemas.microsoft.com/office/drawing/2014/main" id="{7DEEF3DD-F98C-4E98-915F-3847E7BCA5CE}"/>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04" name="Text Box 153">
          <a:extLst>
            <a:ext uri="{FF2B5EF4-FFF2-40B4-BE49-F238E27FC236}">
              <a16:creationId xmlns:a16="http://schemas.microsoft.com/office/drawing/2014/main" id="{B3EF8DA9-9DA3-46E7-B0E2-17FE9C5CEB8A}"/>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198438"/>
    <xdr:sp macro="" textlink="">
      <xdr:nvSpPr>
        <xdr:cNvPr id="505" name="Text Box 153">
          <a:extLst>
            <a:ext uri="{FF2B5EF4-FFF2-40B4-BE49-F238E27FC236}">
              <a16:creationId xmlns:a16="http://schemas.microsoft.com/office/drawing/2014/main" id="{07F8212A-FBDD-4548-B407-87FBF80BB9A6}"/>
            </a:ext>
          </a:extLst>
        </xdr:cNvPr>
        <xdr:cNvSpPr txBox="1">
          <a:spLocks noChangeArrowheads="1"/>
        </xdr:cNvSpPr>
      </xdr:nvSpPr>
      <xdr:spPr bwMode="auto">
        <a:xfrm>
          <a:off x="16659225" y="1344930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06" name="Text Box 153">
          <a:extLst>
            <a:ext uri="{FF2B5EF4-FFF2-40B4-BE49-F238E27FC236}">
              <a16:creationId xmlns:a16="http://schemas.microsoft.com/office/drawing/2014/main" id="{C1FF87B4-DA39-4EA3-92E1-1292672A89FF}"/>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07" name="Text Box 153">
          <a:extLst>
            <a:ext uri="{FF2B5EF4-FFF2-40B4-BE49-F238E27FC236}">
              <a16:creationId xmlns:a16="http://schemas.microsoft.com/office/drawing/2014/main" id="{CE1559A7-DDF3-447C-A671-40744CAC4F05}"/>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08" name="Text Box 153">
          <a:extLst>
            <a:ext uri="{FF2B5EF4-FFF2-40B4-BE49-F238E27FC236}">
              <a16:creationId xmlns:a16="http://schemas.microsoft.com/office/drawing/2014/main" id="{63B2F2AF-CD1A-49DA-A716-AE054D661F80}"/>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198438"/>
    <xdr:sp macro="" textlink="">
      <xdr:nvSpPr>
        <xdr:cNvPr id="509" name="Text Box 153">
          <a:extLst>
            <a:ext uri="{FF2B5EF4-FFF2-40B4-BE49-F238E27FC236}">
              <a16:creationId xmlns:a16="http://schemas.microsoft.com/office/drawing/2014/main" id="{7A44B211-BE69-4F03-BE1C-87317A165F1B}"/>
            </a:ext>
          </a:extLst>
        </xdr:cNvPr>
        <xdr:cNvSpPr txBox="1">
          <a:spLocks noChangeArrowheads="1"/>
        </xdr:cNvSpPr>
      </xdr:nvSpPr>
      <xdr:spPr bwMode="auto">
        <a:xfrm>
          <a:off x="16659225" y="1344930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10" name="Text Box 153">
          <a:extLst>
            <a:ext uri="{FF2B5EF4-FFF2-40B4-BE49-F238E27FC236}">
              <a16:creationId xmlns:a16="http://schemas.microsoft.com/office/drawing/2014/main" id="{53D74538-9025-4A77-A8CC-D083DB3A8DFD}"/>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11" name="Text Box 153">
          <a:extLst>
            <a:ext uri="{FF2B5EF4-FFF2-40B4-BE49-F238E27FC236}">
              <a16:creationId xmlns:a16="http://schemas.microsoft.com/office/drawing/2014/main" id="{AEEF0380-0214-43D2-8D58-DB3EE4696DCE}"/>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12" name="Text Box 153">
          <a:extLst>
            <a:ext uri="{FF2B5EF4-FFF2-40B4-BE49-F238E27FC236}">
              <a16:creationId xmlns:a16="http://schemas.microsoft.com/office/drawing/2014/main" id="{C5FD3AE0-B773-4C7C-B1A1-06AB84B32EA3}"/>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13" name="Text Box 153">
          <a:extLst>
            <a:ext uri="{FF2B5EF4-FFF2-40B4-BE49-F238E27FC236}">
              <a16:creationId xmlns:a16="http://schemas.microsoft.com/office/drawing/2014/main" id="{A17BB2C8-3E7F-49CA-B90F-D1707070D8B0}"/>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198438"/>
    <xdr:sp macro="" textlink="">
      <xdr:nvSpPr>
        <xdr:cNvPr id="514" name="Text Box 153">
          <a:extLst>
            <a:ext uri="{FF2B5EF4-FFF2-40B4-BE49-F238E27FC236}">
              <a16:creationId xmlns:a16="http://schemas.microsoft.com/office/drawing/2014/main" id="{D4AAD149-199F-449C-B892-F8226589A932}"/>
            </a:ext>
          </a:extLst>
        </xdr:cNvPr>
        <xdr:cNvSpPr txBox="1">
          <a:spLocks noChangeArrowheads="1"/>
        </xdr:cNvSpPr>
      </xdr:nvSpPr>
      <xdr:spPr bwMode="auto">
        <a:xfrm>
          <a:off x="16659225" y="1344930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15" name="Text Box 153">
          <a:extLst>
            <a:ext uri="{FF2B5EF4-FFF2-40B4-BE49-F238E27FC236}">
              <a16:creationId xmlns:a16="http://schemas.microsoft.com/office/drawing/2014/main" id="{C8BA042E-8044-4F01-B107-7943F832F9D6}"/>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16" name="Text Box 153">
          <a:extLst>
            <a:ext uri="{FF2B5EF4-FFF2-40B4-BE49-F238E27FC236}">
              <a16:creationId xmlns:a16="http://schemas.microsoft.com/office/drawing/2014/main" id="{96231D92-A7AA-4BDC-87D5-7BF1F2B711A5}"/>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17" name="Text Box 153">
          <a:extLst>
            <a:ext uri="{FF2B5EF4-FFF2-40B4-BE49-F238E27FC236}">
              <a16:creationId xmlns:a16="http://schemas.microsoft.com/office/drawing/2014/main" id="{C9C9CA1B-C4F1-4AAC-8EF5-566577352DC9}"/>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198438"/>
    <xdr:sp macro="" textlink="">
      <xdr:nvSpPr>
        <xdr:cNvPr id="518" name="Text Box 153">
          <a:extLst>
            <a:ext uri="{FF2B5EF4-FFF2-40B4-BE49-F238E27FC236}">
              <a16:creationId xmlns:a16="http://schemas.microsoft.com/office/drawing/2014/main" id="{6DB076AE-91B1-4921-9F85-8C5B30D65C0B}"/>
            </a:ext>
          </a:extLst>
        </xdr:cNvPr>
        <xdr:cNvSpPr txBox="1">
          <a:spLocks noChangeArrowheads="1"/>
        </xdr:cNvSpPr>
      </xdr:nvSpPr>
      <xdr:spPr bwMode="auto">
        <a:xfrm>
          <a:off x="16659225" y="1344930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94</xdr:row>
      <xdr:rowOff>0</xdr:rowOff>
    </xdr:from>
    <xdr:ext cx="76200" cy="200025"/>
    <xdr:sp macro="" textlink="">
      <xdr:nvSpPr>
        <xdr:cNvPr id="519" name="Text Box 153">
          <a:extLst>
            <a:ext uri="{FF2B5EF4-FFF2-40B4-BE49-F238E27FC236}">
              <a16:creationId xmlns:a16="http://schemas.microsoft.com/office/drawing/2014/main" id="{B454ACC4-7582-4211-BBED-2F9F2C4C5959}"/>
            </a:ext>
          </a:extLst>
        </xdr:cNvPr>
        <xdr:cNvSpPr txBox="1">
          <a:spLocks noChangeArrowheads="1"/>
        </xdr:cNvSpPr>
      </xdr:nvSpPr>
      <xdr:spPr bwMode="auto">
        <a:xfrm>
          <a:off x="16659225" y="13449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520" name="Text Box 153">
          <a:extLst>
            <a:ext uri="{FF2B5EF4-FFF2-40B4-BE49-F238E27FC236}">
              <a16:creationId xmlns:a16="http://schemas.microsoft.com/office/drawing/2014/main" id="{449FFDE3-2D51-4A34-9BDE-FFE2DEDCD45B}"/>
            </a:ext>
          </a:extLst>
        </xdr:cNvPr>
        <xdr:cNvSpPr txBox="1">
          <a:spLocks noChangeArrowheads="1"/>
        </xdr:cNvSpPr>
      </xdr:nvSpPr>
      <xdr:spPr bwMode="auto">
        <a:xfrm>
          <a:off x="161163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521" name="Text Box 153">
          <a:extLst>
            <a:ext uri="{FF2B5EF4-FFF2-40B4-BE49-F238E27FC236}">
              <a16:creationId xmlns:a16="http://schemas.microsoft.com/office/drawing/2014/main" id="{18A7AD24-4AB9-411B-B7EA-8AE405B67A16}"/>
            </a:ext>
          </a:extLst>
        </xdr:cNvPr>
        <xdr:cNvSpPr txBox="1">
          <a:spLocks noChangeArrowheads="1"/>
        </xdr:cNvSpPr>
      </xdr:nvSpPr>
      <xdr:spPr bwMode="auto">
        <a:xfrm>
          <a:off x="161163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522" name="Text Box 153">
          <a:extLst>
            <a:ext uri="{FF2B5EF4-FFF2-40B4-BE49-F238E27FC236}">
              <a16:creationId xmlns:a16="http://schemas.microsoft.com/office/drawing/2014/main" id="{48FC1175-B7A8-41F6-9229-9C1A07F018D4}"/>
            </a:ext>
          </a:extLst>
        </xdr:cNvPr>
        <xdr:cNvSpPr txBox="1">
          <a:spLocks noChangeArrowheads="1"/>
        </xdr:cNvSpPr>
      </xdr:nvSpPr>
      <xdr:spPr bwMode="auto">
        <a:xfrm>
          <a:off x="161163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198438"/>
    <xdr:sp macro="" textlink="">
      <xdr:nvSpPr>
        <xdr:cNvPr id="523" name="Text Box 153">
          <a:extLst>
            <a:ext uri="{FF2B5EF4-FFF2-40B4-BE49-F238E27FC236}">
              <a16:creationId xmlns:a16="http://schemas.microsoft.com/office/drawing/2014/main" id="{E4FFA9A0-0219-4371-9521-21FD30212BE5}"/>
            </a:ext>
          </a:extLst>
        </xdr:cNvPr>
        <xdr:cNvSpPr txBox="1">
          <a:spLocks noChangeArrowheads="1"/>
        </xdr:cNvSpPr>
      </xdr:nvSpPr>
      <xdr:spPr bwMode="auto">
        <a:xfrm>
          <a:off x="16116300" y="30289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524" name="Text Box 153">
          <a:extLst>
            <a:ext uri="{FF2B5EF4-FFF2-40B4-BE49-F238E27FC236}">
              <a16:creationId xmlns:a16="http://schemas.microsoft.com/office/drawing/2014/main" id="{DA5348EB-9504-41AC-8C4D-19F105197A8C}"/>
            </a:ext>
          </a:extLst>
        </xdr:cNvPr>
        <xdr:cNvSpPr txBox="1">
          <a:spLocks noChangeArrowheads="1"/>
        </xdr:cNvSpPr>
      </xdr:nvSpPr>
      <xdr:spPr bwMode="auto">
        <a:xfrm>
          <a:off x="161163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525" name="Text Box 153">
          <a:extLst>
            <a:ext uri="{FF2B5EF4-FFF2-40B4-BE49-F238E27FC236}">
              <a16:creationId xmlns:a16="http://schemas.microsoft.com/office/drawing/2014/main" id="{D8F8756E-4746-4B65-A896-D7472DF54CA2}"/>
            </a:ext>
          </a:extLst>
        </xdr:cNvPr>
        <xdr:cNvSpPr txBox="1">
          <a:spLocks noChangeArrowheads="1"/>
        </xdr:cNvSpPr>
      </xdr:nvSpPr>
      <xdr:spPr bwMode="auto">
        <a:xfrm>
          <a:off x="161163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526" name="Text Box 153">
          <a:extLst>
            <a:ext uri="{FF2B5EF4-FFF2-40B4-BE49-F238E27FC236}">
              <a16:creationId xmlns:a16="http://schemas.microsoft.com/office/drawing/2014/main" id="{00F4E86A-D2FE-477F-894F-8A7692F478AF}"/>
            </a:ext>
          </a:extLst>
        </xdr:cNvPr>
        <xdr:cNvSpPr txBox="1">
          <a:spLocks noChangeArrowheads="1"/>
        </xdr:cNvSpPr>
      </xdr:nvSpPr>
      <xdr:spPr bwMode="auto">
        <a:xfrm>
          <a:off x="161163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198438"/>
    <xdr:sp macro="" textlink="">
      <xdr:nvSpPr>
        <xdr:cNvPr id="527" name="Text Box 153">
          <a:extLst>
            <a:ext uri="{FF2B5EF4-FFF2-40B4-BE49-F238E27FC236}">
              <a16:creationId xmlns:a16="http://schemas.microsoft.com/office/drawing/2014/main" id="{32B499B4-B2B0-41AB-8139-AE4AD197A270}"/>
            </a:ext>
          </a:extLst>
        </xdr:cNvPr>
        <xdr:cNvSpPr txBox="1">
          <a:spLocks noChangeArrowheads="1"/>
        </xdr:cNvSpPr>
      </xdr:nvSpPr>
      <xdr:spPr bwMode="auto">
        <a:xfrm>
          <a:off x="16116300" y="30289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528" name="Text Box 153">
          <a:extLst>
            <a:ext uri="{FF2B5EF4-FFF2-40B4-BE49-F238E27FC236}">
              <a16:creationId xmlns:a16="http://schemas.microsoft.com/office/drawing/2014/main" id="{572B232C-97B1-419A-B6D0-F4D3F0348B66}"/>
            </a:ext>
          </a:extLst>
        </xdr:cNvPr>
        <xdr:cNvSpPr txBox="1">
          <a:spLocks noChangeArrowheads="1"/>
        </xdr:cNvSpPr>
      </xdr:nvSpPr>
      <xdr:spPr bwMode="auto">
        <a:xfrm>
          <a:off x="161163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29" name="Text Box 153">
          <a:extLst>
            <a:ext uri="{FF2B5EF4-FFF2-40B4-BE49-F238E27FC236}">
              <a16:creationId xmlns:a16="http://schemas.microsoft.com/office/drawing/2014/main" id="{F9219DF0-BF42-4D6C-8744-A0074C68B501}"/>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30" name="Text Box 153">
          <a:extLst>
            <a:ext uri="{FF2B5EF4-FFF2-40B4-BE49-F238E27FC236}">
              <a16:creationId xmlns:a16="http://schemas.microsoft.com/office/drawing/2014/main" id="{EB46927C-2D90-4069-A04A-7D5F378AF772}"/>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31" name="Text Box 153">
          <a:extLst>
            <a:ext uri="{FF2B5EF4-FFF2-40B4-BE49-F238E27FC236}">
              <a16:creationId xmlns:a16="http://schemas.microsoft.com/office/drawing/2014/main" id="{08CD3FCF-0B4F-446D-8F16-A5F49EDB34CC}"/>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198438"/>
    <xdr:sp macro="" textlink="">
      <xdr:nvSpPr>
        <xdr:cNvPr id="532" name="Text Box 153">
          <a:extLst>
            <a:ext uri="{FF2B5EF4-FFF2-40B4-BE49-F238E27FC236}">
              <a16:creationId xmlns:a16="http://schemas.microsoft.com/office/drawing/2014/main" id="{1C90E042-0680-4813-92FF-35BBE2107780}"/>
            </a:ext>
          </a:extLst>
        </xdr:cNvPr>
        <xdr:cNvSpPr txBox="1">
          <a:spLocks noChangeArrowheads="1"/>
        </xdr:cNvSpPr>
      </xdr:nvSpPr>
      <xdr:spPr bwMode="auto">
        <a:xfrm>
          <a:off x="161163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33" name="Text Box 153">
          <a:extLst>
            <a:ext uri="{FF2B5EF4-FFF2-40B4-BE49-F238E27FC236}">
              <a16:creationId xmlns:a16="http://schemas.microsoft.com/office/drawing/2014/main" id="{7BBB09A6-4F7E-4FAA-840B-9FE704D121F1}"/>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34" name="Text Box 153">
          <a:extLst>
            <a:ext uri="{FF2B5EF4-FFF2-40B4-BE49-F238E27FC236}">
              <a16:creationId xmlns:a16="http://schemas.microsoft.com/office/drawing/2014/main" id="{301F07CF-7081-4495-9AF3-29FE5817076E}"/>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35" name="Text Box 153">
          <a:extLst>
            <a:ext uri="{FF2B5EF4-FFF2-40B4-BE49-F238E27FC236}">
              <a16:creationId xmlns:a16="http://schemas.microsoft.com/office/drawing/2014/main" id="{3CF520E1-8EAE-4A0B-8A4C-F8320FD7633A}"/>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198438"/>
    <xdr:sp macro="" textlink="">
      <xdr:nvSpPr>
        <xdr:cNvPr id="536" name="Text Box 153">
          <a:extLst>
            <a:ext uri="{FF2B5EF4-FFF2-40B4-BE49-F238E27FC236}">
              <a16:creationId xmlns:a16="http://schemas.microsoft.com/office/drawing/2014/main" id="{28DC5B99-A050-4984-A882-6B1CEE4DE444}"/>
            </a:ext>
          </a:extLst>
        </xdr:cNvPr>
        <xdr:cNvSpPr txBox="1">
          <a:spLocks noChangeArrowheads="1"/>
        </xdr:cNvSpPr>
      </xdr:nvSpPr>
      <xdr:spPr bwMode="auto">
        <a:xfrm>
          <a:off x="161163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37" name="Text Box 153">
          <a:extLst>
            <a:ext uri="{FF2B5EF4-FFF2-40B4-BE49-F238E27FC236}">
              <a16:creationId xmlns:a16="http://schemas.microsoft.com/office/drawing/2014/main" id="{D3D0B299-EA44-4E5F-834E-54C06439A614}"/>
            </a:ext>
          </a:extLst>
        </xdr:cNvPr>
        <xdr:cNvSpPr txBox="1">
          <a:spLocks noChangeArrowheads="1"/>
        </xdr:cNvSpPr>
      </xdr:nvSpPr>
      <xdr:spPr bwMode="auto">
        <a:xfrm>
          <a:off x="161163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0</xdr:rowOff>
    </xdr:from>
    <xdr:ext cx="76200" cy="200025"/>
    <xdr:sp macro="" textlink="">
      <xdr:nvSpPr>
        <xdr:cNvPr id="538" name="Text Box 153">
          <a:extLst>
            <a:ext uri="{FF2B5EF4-FFF2-40B4-BE49-F238E27FC236}">
              <a16:creationId xmlns:a16="http://schemas.microsoft.com/office/drawing/2014/main" id="{89912B5D-E4CE-4014-9CF5-5E6670E7C4D6}"/>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20</xdr:row>
      <xdr:rowOff>0</xdr:rowOff>
    </xdr:from>
    <xdr:ext cx="76200" cy="200025"/>
    <xdr:sp macro="" textlink="">
      <xdr:nvSpPr>
        <xdr:cNvPr id="539" name="Text Box 153">
          <a:extLst>
            <a:ext uri="{FF2B5EF4-FFF2-40B4-BE49-F238E27FC236}">
              <a16:creationId xmlns:a16="http://schemas.microsoft.com/office/drawing/2014/main" id="{1E709161-E638-473E-B251-1BFBA89F604C}"/>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76200" cy="200025"/>
    <xdr:sp macro="" textlink="">
      <xdr:nvSpPr>
        <xdr:cNvPr id="540" name="Text Box 153">
          <a:extLst>
            <a:ext uri="{FF2B5EF4-FFF2-40B4-BE49-F238E27FC236}">
              <a16:creationId xmlns:a16="http://schemas.microsoft.com/office/drawing/2014/main" id="{900FDDF6-F112-4099-B296-4ADF731BD80C}"/>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541" name="Text Box 153">
          <a:extLst>
            <a:ext uri="{FF2B5EF4-FFF2-40B4-BE49-F238E27FC236}">
              <a16:creationId xmlns:a16="http://schemas.microsoft.com/office/drawing/2014/main" id="{8D5692AC-B3C3-46BD-8EE3-0259AF6A6162}"/>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0</xdr:rowOff>
    </xdr:from>
    <xdr:ext cx="76200" cy="200025"/>
    <xdr:sp macro="" textlink="">
      <xdr:nvSpPr>
        <xdr:cNvPr id="542" name="Text Box 153">
          <a:extLst>
            <a:ext uri="{FF2B5EF4-FFF2-40B4-BE49-F238E27FC236}">
              <a16:creationId xmlns:a16="http://schemas.microsoft.com/office/drawing/2014/main" id="{E4E77C2D-3F10-4EF6-83FC-5DAF3E39F4B1}"/>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543" name="Text Box 153">
          <a:extLst>
            <a:ext uri="{FF2B5EF4-FFF2-40B4-BE49-F238E27FC236}">
              <a16:creationId xmlns:a16="http://schemas.microsoft.com/office/drawing/2014/main" id="{38FBE8DC-57F4-4694-895D-817B49F8BF60}"/>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0</xdr:rowOff>
    </xdr:from>
    <xdr:ext cx="76200" cy="200025"/>
    <xdr:sp macro="" textlink="">
      <xdr:nvSpPr>
        <xdr:cNvPr id="544" name="Text Box 153">
          <a:extLst>
            <a:ext uri="{FF2B5EF4-FFF2-40B4-BE49-F238E27FC236}">
              <a16:creationId xmlns:a16="http://schemas.microsoft.com/office/drawing/2014/main" id="{D5E9FA9A-DEB5-492E-8810-5B09C879DC3C}"/>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200025"/>
    <xdr:sp macro="" textlink="">
      <xdr:nvSpPr>
        <xdr:cNvPr id="545" name="Text Box 153">
          <a:extLst>
            <a:ext uri="{FF2B5EF4-FFF2-40B4-BE49-F238E27FC236}">
              <a16:creationId xmlns:a16="http://schemas.microsoft.com/office/drawing/2014/main" id="{4B198009-C94D-4383-BED1-43D7F92B3F91}"/>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0</xdr:rowOff>
    </xdr:from>
    <xdr:ext cx="76200" cy="200025"/>
    <xdr:sp macro="" textlink="">
      <xdr:nvSpPr>
        <xdr:cNvPr id="546" name="Text Box 153">
          <a:extLst>
            <a:ext uri="{FF2B5EF4-FFF2-40B4-BE49-F238E27FC236}">
              <a16:creationId xmlns:a16="http://schemas.microsoft.com/office/drawing/2014/main" id="{DC3C1A1E-7B7D-415C-AC57-5CD92CECD123}"/>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47" name="Text Box 153">
          <a:extLst>
            <a:ext uri="{FF2B5EF4-FFF2-40B4-BE49-F238E27FC236}">
              <a16:creationId xmlns:a16="http://schemas.microsoft.com/office/drawing/2014/main" id="{6B5AEBEF-E891-4AB5-B4EF-41F9DB573485}"/>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48" name="Text Box 153">
          <a:extLst>
            <a:ext uri="{FF2B5EF4-FFF2-40B4-BE49-F238E27FC236}">
              <a16:creationId xmlns:a16="http://schemas.microsoft.com/office/drawing/2014/main" id="{BE9FF33B-7D95-4FCF-9281-540E31F5732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549" name="Text Box 153">
          <a:extLst>
            <a:ext uri="{FF2B5EF4-FFF2-40B4-BE49-F238E27FC236}">
              <a16:creationId xmlns:a16="http://schemas.microsoft.com/office/drawing/2014/main" id="{FD1512A1-9910-447C-A002-7FB55EFD8886}"/>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50" name="Text Box 153">
          <a:extLst>
            <a:ext uri="{FF2B5EF4-FFF2-40B4-BE49-F238E27FC236}">
              <a16:creationId xmlns:a16="http://schemas.microsoft.com/office/drawing/2014/main" id="{873F361E-945F-48DD-A2CB-618CE8977CE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551" name="Text Box 153">
          <a:extLst>
            <a:ext uri="{FF2B5EF4-FFF2-40B4-BE49-F238E27FC236}">
              <a16:creationId xmlns:a16="http://schemas.microsoft.com/office/drawing/2014/main" id="{A2A4ADEC-BD8B-46C1-AD41-2EAFA8447E5A}"/>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552" name="Text Box 153">
          <a:extLst>
            <a:ext uri="{FF2B5EF4-FFF2-40B4-BE49-F238E27FC236}">
              <a16:creationId xmlns:a16="http://schemas.microsoft.com/office/drawing/2014/main" id="{8998E4A7-71C8-4F6F-A970-6A68223CC1B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553" name="Text Box 153">
          <a:extLst>
            <a:ext uri="{FF2B5EF4-FFF2-40B4-BE49-F238E27FC236}">
              <a16:creationId xmlns:a16="http://schemas.microsoft.com/office/drawing/2014/main" id="{601C856A-00BB-4ABC-89D2-9A260A7C230C}"/>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198438"/>
    <xdr:sp macro="" textlink="">
      <xdr:nvSpPr>
        <xdr:cNvPr id="554" name="Text Box 153">
          <a:extLst>
            <a:ext uri="{FF2B5EF4-FFF2-40B4-BE49-F238E27FC236}">
              <a16:creationId xmlns:a16="http://schemas.microsoft.com/office/drawing/2014/main" id="{332DC250-DE3A-4CE2-B220-1BEA0CF91A4D}"/>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555" name="Text Box 153">
          <a:extLst>
            <a:ext uri="{FF2B5EF4-FFF2-40B4-BE49-F238E27FC236}">
              <a16:creationId xmlns:a16="http://schemas.microsoft.com/office/drawing/2014/main" id="{C9C58461-B67C-49BF-BC2A-05B967446B9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556" name="Text Box 153">
          <a:extLst>
            <a:ext uri="{FF2B5EF4-FFF2-40B4-BE49-F238E27FC236}">
              <a16:creationId xmlns:a16="http://schemas.microsoft.com/office/drawing/2014/main" id="{39EDEE3C-ABF5-46DB-8E0E-C3F6AA267F31}"/>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557" name="Text Box 153">
          <a:extLst>
            <a:ext uri="{FF2B5EF4-FFF2-40B4-BE49-F238E27FC236}">
              <a16:creationId xmlns:a16="http://schemas.microsoft.com/office/drawing/2014/main" id="{EF487C26-AFE8-4E0C-9310-520AF431CCB9}"/>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198438"/>
    <xdr:sp macro="" textlink="">
      <xdr:nvSpPr>
        <xdr:cNvPr id="558" name="Text Box 153">
          <a:extLst>
            <a:ext uri="{FF2B5EF4-FFF2-40B4-BE49-F238E27FC236}">
              <a16:creationId xmlns:a16="http://schemas.microsoft.com/office/drawing/2014/main" id="{60998C8B-ACC9-4EDA-8D9A-CCC2F537FCD0}"/>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559" name="Text Box 153">
          <a:extLst>
            <a:ext uri="{FF2B5EF4-FFF2-40B4-BE49-F238E27FC236}">
              <a16:creationId xmlns:a16="http://schemas.microsoft.com/office/drawing/2014/main" id="{54268EA6-421A-4130-83C3-15C2617B4779}"/>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60" name="Text Box 153">
          <a:extLst>
            <a:ext uri="{FF2B5EF4-FFF2-40B4-BE49-F238E27FC236}">
              <a16:creationId xmlns:a16="http://schemas.microsoft.com/office/drawing/2014/main" id="{1C3F5F75-C45C-4A52-9262-5148B287B492}"/>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61" name="Text Box 153">
          <a:extLst>
            <a:ext uri="{FF2B5EF4-FFF2-40B4-BE49-F238E27FC236}">
              <a16:creationId xmlns:a16="http://schemas.microsoft.com/office/drawing/2014/main" id="{411804AD-1F08-4F6C-A410-D9303DEA7016}"/>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62" name="Text Box 153">
          <a:extLst>
            <a:ext uri="{FF2B5EF4-FFF2-40B4-BE49-F238E27FC236}">
              <a16:creationId xmlns:a16="http://schemas.microsoft.com/office/drawing/2014/main" id="{CD1B3B52-B5C7-4E3C-B679-2E54A2010E96}"/>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563" name="Text Box 153">
          <a:extLst>
            <a:ext uri="{FF2B5EF4-FFF2-40B4-BE49-F238E27FC236}">
              <a16:creationId xmlns:a16="http://schemas.microsoft.com/office/drawing/2014/main" id="{2CEF6387-9F0C-4A6E-978C-1A76A0A98CE1}"/>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64" name="Text Box 153">
          <a:extLst>
            <a:ext uri="{FF2B5EF4-FFF2-40B4-BE49-F238E27FC236}">
              <a16:creationId xmlns:a16="http://schemas.microsoft.com/office/drawing/2014/main" id="{18C2B050-2140-4A6E-8115-4B9F44264BC2}"/>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65" name="Text Box 153">
          <a:extLst>
            <a:ext uri="{FF2B5EF4-FFF2-40B4-BE49-F238E27FC236}">
              <a16:creationId xmlns:a16="http://schemas.microsoft.com/office/drawing/2014/main" id="{84952845-033D-44BE-A0B0-33E65C5F74D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66" name="Text Box 153">
          <a:extLst>
            <a:ext uri="{FF2B5EF4-FFF2-40B4-BE49-F238E27FC236}">
              <a16:creationId xmlns:a16="http://schemas.microsoft.com/office/drawing/2014/main" id="{C3EB674C-BA57-4CCB-89E4-7A039B3222E4}"/>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567" name="Text Box 153">
          <a:extLst>
            <a:ext uri="{FF2B5EF4-FFF2-40B4-BE49-F238E27FC236}">
              <a16:creationId xmlns:a16="http://schemas.microsoft.com/office/drawing/2014/main" id="{8AEE7B23-FA3A-401C-A01C-92D7447F6267}"/>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68" name="Text Box 153">
          <a:extLst>
            <a:ext uri="{FF2B5EF4-FFF2-40B4-BE49-F238E27FC236}">
              <a16:creationId xmlns:a16="http://schemas.microsoft.com/office/drawing/2014/main" id="{CECF0FBB-0C55-47D2-B4C8-327928D987D9}"/>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69" name="Text Box 153">
          <a:extLst>
            <a:ext uri="{FF2B5EF4-FFF2-40B4-BE49-F238E27FC236}">
              <a16:creationId xmlns:a16="http://schemas.microsoft.com/office/drawing/2014/main" id="{3A32BA33-02BC-4778-9C3F-4A029263D15C}"/>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70" name="Text Box 153">
          <a:extLst>
            <a:ext uri="{FF2B5EF4-FFF2-40B4-BE49-F238E27FC236}">
              <a16:creationId xmlns:a16="http://schemas.microsoft.com/office/drawing/2014/main" id="{D4AC7259-D759-4FEB-A9EA-D8B52E4EFF74}"/>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571" name="Text Box 153">
          <a:extLst>
            <a:ext uri="{FF2B5EF4-FFF2-40B4-BE49-F238E27FC236}">
              <a16:creationId xmlns:a16="http://schemas.microsoft.com/office/drawing/2014/main" id="{CE49DA97-1587-41BA-90EE-8D393E622DA3}"/>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72" name="Text Box 153">
          <a:extLst>
            <a:ext uri="{FF2B5EF4-FFF2-40B4-BE49-F238E27FC236}">
              <a16:creationId xmlns:a16="http://schemas.microsoft.com/office/drawing/2014/main" id="{E090E498-53DE-406B-A48F-37084F0821C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573" name="Text Box 153">
          <a:extLst>
            <a:ext uri="{FF2B5EF4-FFF2-40B4-BE49-F238E27FC236}">
              <a16:creationId xmlns:a16="http://schemas.microsoft.com/office/drawing/2014/main" id="{32893E7D-D75C-4D09-905C-400918C08EC2}"/>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574" name="Text Box 153">
          <a:extLst>
            <a:ext uri="{FF2B5EF4-FFF2-40B4-BE49-F238E27FC236}">
              <a16:creationId xmlns:a16="http://schemas.microsoft.com/office/drawing/2014/main" id="{6630A8DC-2644-4390-91FE-CF469E158573}"/>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575" name="Text Box 153">
          <a:extLst>
            <a:ext uri="{FF2B5EF4-FFF2-40B4-BE49-F238E27FC236}">
              <a16:creationId xmlns:a16="http://schemas.microsoft.com/office/drawing/2014/main" id="{71C3EF0A-DB43-449B-8F29-B41217A4F6B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198438"/>
    <xdr:sp macro="" textlink="">
      <xdr:nvSpPr>
        <xdr:cNvPr id="576" name="Text Box 153">
          <a:extLst>
            <a:ext uri="{FF2B5EF4-FFF2-40B4-BE49-F238E27FC236}">
              <a16:creationId xmlns:a16="http://schemas.microsoft.com/office/drawing/2014/main" id="{7088FD57-57F9-409F-A364-CB28F0CAC310}"/>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577" name="Text Box 153">
          <a:extLst>
            <a:ext uri="{FF2B5EF4-FFF2-40B4-BE49-F238E27FC236}">
              <a16:creationId xmlns:a16="http://schemas.microsoft.com/office/drawing/2014/main" id="{44956450-34F7-4A28-8DFD-361196D78005}"/>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578" name="Text Box 153">
          <a:extLst>
            <a:ext uri="{FF2B5EF4-FFF2-40B4-BE49-F238E27FC236}">
              <a16:creationId xmlns:a16="http://schemas.microsoft.com/office/drawing/2014/main" id="{F3825716-9378-4003-B246-9486A56F1A85}"/>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579" name="Text Box 153">
          <a:extLst>
            <a:ext uri="{FF2B5EF4-FFF2-40B4-BE49-F238E27FC236}">
              <a16:creationId xmlns:a16="http://schemas.microsoft.com/office/drawing/2014/main" id="{DF448030-1C2D-4879-BC29-6E77387FFB3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198438"/>
    <xdr:sp macro="" textlink="">
      <xdr:nvSpPr>
        <xdr:cNvPr id="580" name="Text Box 153">
          <a:extLst>
            <a:ext uri="{FF2B5EF4-FFF2-40B4-BE49-F238E27FC236}">
              <a16:creationId xmlns:a16="http://schemas.microsoft.com/office/drawing/2014/main" id="{D44A6E8F-CE17-4ED4-A59C-56413FA56CC0}"/>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581" name="Text Box 153">
          <a:extLst>
            <a:ext uri="{FF2B5EF4-FFF2-40B4-BE49-F238E27FC236}">
              <a16:creationId xmlns:a16="http://schemas.microsoft.com/office/drawing/2014/main" id="{2CBB23D9-FE9B-4FB9-AC2E-071A14694848}"/>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82" name="Text Box 153">
          <a:extLst>
            <a:ext uri="{FF2B5EF4-FFF2-40B4-BE49-F238E27FC236}">
              <a16:creationId xmlns:a16="http://schemas.microsoft.com/office/drawing/2014/main" id="{7F24D9A7-226B-4994-9AF9-20EF8A60481B}"/>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83" name="Text Box 153">
          <a:extLst>
            <a:ext uri="{FF2B5EF4-FFF2-40B4-BE49-F238E27FC236}">
              <a16:creationId xmlns:a16="http://schemas.microsoft.com/office/drawing/2014/main" id="{E48D63A9-7E57-469A-A6FF-8EC69F101B1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84" name="Text Box 153">
          <a:extLst>
            <a:ext uri="{FF2B5EF4-FFF2-40B4-BE49-F238E27FC236}">
              <a16:creationId xmlns:a16="http://schemas.microsoft.com/office/drawing/2014/main" id="{00302E6E-F080-4A88-B70E-C220D97E9287}"/>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585" name="Text Box 153">
          <a:extLst>
            <a:ext uri="{FF2B5EF4-FFF2-40B4-BE49-F238E27FC236}">
              <a16:creationId xmlns:a16="http://schemas.microsoft.com/office/drawing/2014/main" id="{BE89EBAD-0751-4452-9520-B3A4EE236574}"/>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86" name="Text Box 153">
          <a:extLst>
            <a:ext uri="{FF2B5EF4-FFF2-40B4-BE49-F238E27FC236}">
              <a16:creationId xmlns:a16="http://schemas.microsoft.com/office/drawing/2014/main" id="{D15EE44C-DB51-41FD-8B96-AE9B46A0E21F}"/>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87" name="Text Box 153">
          <a:extLst>
            <a:ext uri="{FF2B5EF4-FFF2-40B4-BE49-F238E27FC236}">
              <a16:creationId xmlns:a16="http://schemas.microsoft.com/office/drawing/2014/main" id="{00938577-BB0D-432D-BF18-4013083F1E5E}"/>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88" name="Text Box 153">
          <a:extLst>
            <a:ext uri="{FF2B5EF4-FFF2-40B4-BE49-F238E27FC236}">
              <a16:creationId xmlns:a16="http://schemas.microsoft.com/office/drawing/2014/main" id="{2D8CE5D7-96E9-4D6E-B778-74EB0A115EC0}"/>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589" name="Text Box 153">
          <a:extLst>
            <a:ext uri="{FF2B5EF4-FFF2-40B4-BE49-F238E27FC236}">
              <a16:creationId xmlns:a16="http://schemas.microsoft.com/office/drawing/2014/main" id="{B24F8EE9-F6A1-443F-BDE8-E19DD2FD4B4C}"/>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90" name="Text Box 153">
          <a:extLst>
            <a:ext uri="{FF2B5EF4-FFF2-40B4-BE49-F238E27FC236}">
              <a16:creationId xmlns:a16="http://schemas.microsoft.com/office/drawing/2014/main" id="{2BD058FA-473C-4A63-A971-C8AC183C0B7E}"/>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591" name="Text Box 153">
          <a:extLst>
            <a:ext uri="{FF2B5EF4-FFF2-40B4-BE49-F238E27FC236}">
              <a16:creationId xmlns:a16="http://schemas.microsoft.com/office/drawing/2014/main" id="{43139A68-7FF6-4C4B-9453-22C0083BEC97}"/>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592" name="Text Box 153">
          <a:extLst>
            <a:ext uri="{FF2B5EF4-FFF2-40B4-BE49-F238E27FC236}">
              <a16:creationId xmlns:a16="http://schemas.microsoft.com/office/drawing/2014/main" id="{F68DC276-BE84-4BB8-9902-0F992F0F6D39}"/>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593" name="Text Box 153">
          <a:extLst>
            <a:ext uri="{FF2B5EF4-FFF2-40B4-BE49-F238E27FC236}">
              <a16:creationId xmlns:a16="http://schemas.microsoft.com/office/drawing/2014/main" id="{D0F40284-27A1-44D9-A301-505E3F2F9F2C}"/>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594" name="Text Box 153">
          <a:extLst>
            <a:ext uri="{FF2B5EF4-FFF2-40B4-BE49-F238E27FC236}">
              <a16:creationId xmlns:a16="http://schemas.microsoft.com/office/drawing/2014/main" id="{0C210CF1-421A-43E9-A3C2-F2FF3A7D556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595" name="Text Box 153">
          <a:extLst>
            <a:ext uri="{FF2B5EF4-FFF2-40B4-BE49-F238E27FC236}">
              <a16:creationId xmlns:a16="http://schemas.microsoft.com/office/drawing/2014/main" id="{77FAB829-9329-45A7-A21D-C5397284B2C7}"/>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596" name="Text Box 153">
          <a:extLst>
            <a:ext uri="{FF2B5EF4-FFF2-40B4-BE49-F238E27FC236}">
              <a16:creationId xmlns:a16="http://schemas.microsoft.com/office/drawing/2014/main" id="{9124BA27-3F54-4202-B2A0-98400CDB97F3}"/>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597" name="Text Box 153">
          <a:extLst>
            <a:ext uri="{FF2B5EF4-FFF2-40B4-BE49-F238E27FC236}">
              <a16:creationId xmlns:a16="http://schemas.microsoft.com/office/drawing/2014/main" id="{3AEEA95B-0066-4638-A08B-4CEC217808A4}"/>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198438"/>
    <xdr:sp macro="" textlink="">
      <xdr:nvSpPr>
        <xdr:cNvPr id="598" name="Text Box 153">
          <a:extLst>
            <a:ext uri="{FF2B5EF4-FFF2-40B4-BE49-F238E27FC236}">
              <a16:creationId xmlns:a16="http://schemas.microsoft.com/office/drawing/2014/main" id="{78630397-9310-455A-A9D2-EFD3DBE4FAF3}"/>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599" name="Text Box 153">
          <a:extLst>
            <a:ext uri="{FF2B5EF4-FFF2-40B4-BE49-F238E27FC236}">
              <a16:creationId xmlns:a16="http://schemas.microsoft.com/office/drawing/2014/main" id="{BAF46A47-62E3-4553-A03D-1EFCA5738405}"/>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00" name="Text Box 153">
          <a:extLst>
            <a:ext uri="{FF2B5EF4-FFF2-40B4-BE49-F238E27FC236}">
              <a16:creationId xmlns:a16="http://schemas.microsoft.com/office/drawing/2014/main" id="{71EE493A-2DFF-41A3-898F-6203C50A1F3B}"/>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01" name="Text Box 153">
          <a:extLst>
            <a:ext uri="{FF2B5EF4-FFF2-40B4-BE49-F238E27FC236}">
              <a16:creationId xmlns:a16="http://schemas.microsoft.com/office/drawing/2014/main" id="{9596FF47-C578-4FAD-BCC7-2A62AB1ACDEB}"/>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198438"/>
    <xdr:sp macro="" textlink="">
      <xdr:nvSpPr>
        <xdr:cNvPr id="602" name="Text Box 153">
          <a:extLst>
            <a:ext uri="{FF2B5EF4-FFF2-40B4-BE49-F238E27FC236}">
              <a16:creationId xmlns:a16="http://schemas.microsoft.com/office/drawing/2014/main" id="{EE2C48BE-CAA3-4EDE-A490-CCA8885521F5}"/>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03" name="Text Box 153">
          <a:extLst>
            <a:ext uri="{FF2B5EF4-FFF2-40B4-BE49-F238E27FC236}">
              <a16:creationId xmlns:a16="http://schemas.microsoft.com/office/drawing/2014/main" id="{2A2D3E0A-1CEE-42EB-92C9-6FED9073445B}"/>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04" name="Text Box 153">
          <a:extLst>
            <a:ext uri="{FF2B5EF4-FFF2-40B4-BE49-F238E27FC236}">
              <a16:creationId xmlns:a16="http://schemas.microsoft.com/office/drawing/2014/main" id="{D550A480-BAB4-4329-94CC-124A4638DF82}"/>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05" name="Text Box 153">
          <a:extLst>
            <a:ext uri="{FF2B5EF4-FFF2-40B4-BE49-F238E27FC236}">
              <a16:creationId xmlns:a16="http://schemas.microsoft.com/office/drawing/2014/main" id="{5C8E39F6-C1EA-44B4-9975-F4FAF1523DEF}"/>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06" name="Text Box 153">
          <a:extLst>
            <a:ext uri="{FF2B5EF4-FFF2-40B4-BE49-F238E27FC236}">
              <a16:creationId xmlns:a16="http://schemas.microsoft.com/office/drawing/2014/main" id="{A5F1100C-1CF2-4556-8591-9B7CDB0AC35B}"/>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607" name="Text Box 153">
          <a:extLst>
            <a:ext uri="{FF2B5EF4-FFF2-40B4-BE49-F238E27FC236}">
              <a16:creationId xmlns:a16="http://schemas.microsoft.com/office/drawing/2014/main" id="{C9988700-B220-494F-B23D-AAC768947C1E}"/>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08" name="Text Box 153">
          <a:extLst>
            <a:ext uri="{FF2B5EF4-FFF2-40B4-BE49-F238E27FC236}">
              <a16:creationId xmlns:a16="http://schemas.microsoft.com/office/drawing/2014/main" id="{32F1DDAA-C18E-4B75-9900-B4AB2A9504E9}"/>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09" name="Text Box 153">
          <a:extLst>
            <a:ext uri="{FF2B5EF4-FFF2-40B4-BE49-F238E27FC236}">
              <a16:creationId xmlns:a16="http://schemas.microsoft.com/office/drawing/2014/main" id="{5194F4D3-11B4-4527-BA93-875A11299129}"/>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10" name="Text Box 153">
          <a:extLst>
            <a:ext uri="{FF2B5EF4-FFF2-40B4-BE49-F238E27FC236}">
              <a16:creationId xmlns:a16="http://schemas.microsoft.com/office/drawing/2014/main" id="{AE9E3AB8-8878-4CB1-9C36-295C24C0F6CA}"/>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611" name="Text Box 153">
          <a:extLst>
            <a:ext uri="{FF2B5EF4-FFF2-40B4-BE49-F238E27FC236}">
              <a16:creationId xmlns:a16="http://schemas.microsoft.com/office/drawing/2014/main" id="{A9CFB85F-6FF5-4603-A1D1-3B2E8E1A53AD}"/>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12" name="Text Box 153">
          <a:extLst>
            <a:ext uri="{FF2B5EF4-FFF2-40B4-BE49-F238E27FC236}">
              <a16:creationId xmlns:a16="http://schemas.microsoft.com/office/drawing/2014/main" id="{6434CF31-4C14-4A08-B1FC-A9B6B17756F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13" name="Text Box 153">
          <a:extLst>
            <a:ext uri="{FF2B5EF4-FFF2-40B4-BE49-F238E27FC236}">
              <a16:creationId xmlns:a16="http://schemas.microsoft.com/office/drawing/2014/main" id="{12F2E14F-179E-4E35-9B5B-EFC37147A453}"/>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14" name="Text Box 153">
          <a:extLst>
            <a:ext uri="{FF2B5EF4-FFF2-40B4-BE49-F238E27FC236}">
              <a16:creationId xmlns:a16="http://schemas.microsoft.com/office/drawing/2014/main" id="{CB9F427C-6067-49E4-A253-D90FE0A6802B}"/>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615" name="Text Box 153">
          <a:extLst>
            <a:ext uri="{FF2B5EF4-FFF2-40B4-BE49-F238E27FC236}">
              <a16:creationId xmlns:a16="http://schemas.microsoft.com/office/drawing/2014/main" id="{85796783-1E92-41C6-AA40-77479D8E8A5D}"/>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16" name="Text Box 153">
          <a:extLst>
            <a:ext uri="{FF2B5EF4-FFF2-40B4-BE49-F238E27FC236}">
              <a16:creationId xmlns:a16="http://schemas.microsoft.com/office/drawing/2014/main" id="{D7B6E5E9-D4EF-4407-B5E0-0D70C46B52F9}"/>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617" name="Text Box 153">
          <a:extLst>
            <a:ext uri="{FF2B5EF4-FFF2-40B4-BE49-F238E27FC236}">
              <a16:creationId xmlns:a16="http://schemas.microsoft.com/office/drawing/2014/main" id="{7B4351B5-0D20-4AE7-976B-5EEC1F4774EC}"/>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618" name="Text Box 153">
          <a:extLst>
            <a:ext uri="{FF2B5EF4-FFF2-40B4-BE49-F238E27FC236}">
              <a16:creationId xmlns:a16="http://schemas.microsoft.com/office/drawing/2014/main" id="{5063AA25-7322-45E0-8717-44B2964A2618}"/>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619" name="Text Box 153">
          <a:extLst>
            <a:ext uri="{FF2B5EF4-FFF2-40B4-BE49-F238E27FC236}">
              <a16:creationId xmlns:a16="http://schemas.microsoft.com/office/drawing/2014/main" id="{7E9DF767-20C8-47B9-AEBA-B586AC27018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198438"/>
    <xdr:sp macro="" textlink="">
      <xdr:nvSpPr>
        <xdr:cNvPr id="620" name="Text Box 153">
          <a:extLst>
            <a:ext uri="{FF2B5EF4-FFF2-40B4-BE49-F238E27FC236}">
              <a16:creationId xmlns:a16="http://schemas.microsoft.com/office/drawing/2014/main" id="{55707896-D0C2-4E4A-BB19-865C9F313D2D}"/>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621" name="Text Box 153">
          <a:extLst>
            <a:ext uri="{FF2B5EF4-FFF2-40B4-BE49-F238E27FC236}">
              <a16:creationId xmlns:a16="http://schemas.microsoft.com/office/drawing/2014/main" id="{76FD211B-D0F1-402A-BFDD-D0C595BB4808}"/>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622" name="Text Box 153">
          <a:extLst>
            <a:ext uri="{FF2B5EF4-FFF2-40B4-BE49-F238E27FC236}">
              <a16:creationId xmlns:a16="http://schemas.microsoft.com/office/drawing/2014/main" id="{C218A9A1-67E9-476B-A7B2-63744C38482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623" name="Text Box 153">
          <a:extLst>
            <a:ext uri="{FF2B5EF4-FFF2-40B4-BE49-F238E27FC236}">
              <a16:creationId xmlns:a16="http://schemas.microsoft.com/office/drawing/2014/main" id="{9D1190FE-5A94-4DAC-BBF3-6724D5A08D5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198438"/>
    <xdr:sp macro="" textlink="">
      <xdr:nvSpPr>
        <xdr:cNvPr id="624" name="Text Box 153">
          <a:extLst>
            <a:ext uri="{FF2B5EF4-FFF2-40B4-BE49-F238E27FC236}">
              <a16:creationId xmlns:a16="http://schemas.microsoft.com/office/drawing/2014/main" id="{FD449920-6E90-4BC5-A85F-292BA29B511B}"/>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625" name="Text Box 153">
          <a:extLst>
            <a:ext uri="{FF2B5EF4-FFF2-40B4-BE49-F238E27FC236}">
              <a16:creationId xmlns:a16="http://schemas.microsoft.com/office/drawing/2014/main" id="{2547FED9-A2C5-4A0A-AABD-6A6EA71B3207}"/>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26" name="Text Box 153">
          <a:extLst>
            <a:ext uri="{FF2B5EF4-FFF2-40B4-BE49-F238E27FC236}">
              <a16:creationId xmlns:a16="http://schemas.microsoft.com/office/drawing/2014/main" id="{6B78BC90-7542-45C9-91CA-5DC08EFB5EF5}"/>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27" name="Text Box 153">
          <a:extLst>
            <a:ext uri="{FF2B5EF4-FFF2-40B4-BE49-F238E27FC236}">
              <a16:creationId xmlns:a16="http://schemas.microsoft.com/office/drawing/2014/main" id="{79F548E5-9EE8-4174-8545-FEBC248BE741}"/>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28" name="Text Box 153">
          <a:extLst>
            <a:ext uri="{FF2B5EF4-FFF2-40B4-BE49-F238E27FC236}">
              <a16:creationId xmlns:a16="http://schemas.microsoft.com/office/drawing/2014/main" id="{F4317726-7D25-4133-BD60-A5AD454A0EF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629" name="Text Box 153">
          <a:extLst>
            <a:ext uri="{FF2B5EF4-FFF2-40B4-BE49-F238E27FC236}">
              <a16:creationId xmlns:a16="http://schemas.microsoft.com/office/drawing/2014/main" id="{88BEE3B6-BCD8-4AB7-8183-CCF4259930CF}"/>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30" name="Text Box 153">
          <a:extLst>
            <a:ext uri="{FF2B5EF4-FFF2-40B4-BE49-F238E27FC236}">
              <a16:creationId xmlns:a16="http://schemas.microsoft.com/office/drawing/2014/main" id="{B73A7846-E4C1-4856-8D83-7A870EC5AF66}"/>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31" name="Text Box 153">
          <a:extLst>
            <a:ext uri="{FF2B5EF4-FFF2-40B4-BE49-F238E27FC236}">
              <a16:creationId xmlns:a16="http://schemas.microsoft.com/office/drawing/2014/main" id="{EA1462B4-3F56-4C14-825B-91546806D7A3}"/>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32" name="Text Box 153">
          <a:extLst>
            <a:ext uri="{FF2B5EF4-FFF2-40B4-BE49-F238E27FC236}">
              <a16:creationId xmlns:a16="http://schemas.microsoft.com/office/drawing/2014/main" id="{A4868DA1-57F1-4EBE-AE48-AD45AF01A4FD}"/>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633" name="Text Box 153">
          <a:extLst>
            <a:ext uri="{FF2B5EF4-FFF2-40B4-BE49-F238E27FC236}">
              <a16:creationId xmlns:a16="http://schemas.microsoft.com/office/drawing/2014/main" id="{6A5E7E89-E832-4515-B0B8-7F0E8D7F8C02}"/>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34" name="Text Box 153">
          <a:extLst>
            <a:ext uri="{FF2B5EF4-FFF2-40B4-BE49-F238E27FC236}">
              <a16:creationId xmlns:a16="http://schemas.microsoft.com/office/drawing/2014/main" id="{A6092DF0-01FD-41EB-A6A2-E15CB0F96ADA}"/>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20</xdr:row>
      <xdr:rowOff>0</xdr:rowOff>
    </xdr:from>
    <xdr:ext cx="76200" cy="200025"/>
    <xdr:sp macro="" textlink="">
      <xdr:nvSpPr>
        <xdr:cNvPr id="635" name="Text Box 153">
          <a:extLst>
            <a:ext uri="{FF2B5EF4-FFF2-40B4-BE49-F238E27FC236}">
              <a16:creationId xmlns:a16="http://schemas.microsoft.com/office/drawing/2014/main" id="{E1D312D0-99B6-44CE-B4E3-D627D15BB86C}"/>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76200" cy="200025"/>
    <xdr:sp macro="" textlink="">
      <xdr:nvSpPr>
        <xdr:cNvPr id="636" name="Text Box 153">
          <a:extLst>
            <a:ext uri="{FF2B5EF4-FFF2-40B4-BE49-F238E27FC236}">
              <a16:creationId xmlns:a16="http://schemas.microsoft.com/office/drawing/2014/main" id="{076101F7-CF75-4150-9D33-7A30CD074503}"/>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637" name="Text Box 153">
          <a:extLst>
            <a:ext uri="{FF2B5EF4-FFF2-40B4-BE49-F238E27FC236}">
              <a16:creationId xmlns:a16="http://schemas.microsoft.com/office/drawing/2014/main" id="{6F10F328-D900-47D5-A412-D4D48AF3F558}"/>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0</xdr:rowOff>
    </xdr:from>
    <xdr:ext cx="76200" cy="200025"/>
    <xdr:sp macro="" textlink="">
      <xdr:nvSpPr>
        <xdr:cNvPr id="638" name="Text Box 153">
          <a:extLst>
            <a:ext uri="{FF2B5EF4-FFF2-40B4-BE49-F238E27FC236}">
              <a16:creationId xmlns:a16="http://schemas.microsoft.com/office/drawing/2014/main" id="{7267D269-3C01-4757-AC62-580393094119}"/>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639" name="Text Box 153">
          <a:extLst>
            <a:ext uri="{FF2B5EF4-FFF2-40B4-BE49-F238E27FC236}">
              <a16:creationId xmlns:a16="http://schemas.microsoft.com/office/drawing/2014/main" id="{6F4DD043-E2D7-41F9-BBCE-AA54B5223A8D}"/>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0</xdr:rowOff>
    </xdr:from>
    <xdr:ext cx="76200" cy="200025"/>
    <xdr:sp macro="" textlink="">
      <xdr:nvSpPr>
        <xdr:cNvPr id="640" name="Text Box 153">
          <a:extLst>
            <a:ext uri="{FF2B5EF4-FFF2-40B4-BE49-F238E27FC236}">
              <a16:creationId xmlns:a16="http://schemas.microsoft.com/office/drawing/2014/main" id="{03CCDE2A-83A0-4F07-8206-5D592C0BD153}"/>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200025"/>
    <xdr:sp macro="" textlink="">
      <xdr:nvSpPr>
        <xdr:cNvPr id="641" name="Text Box 153">
          <a:extLst>
            <a:ext uri="{FF2B5EF4-FFF2-40B4-BE49-F238E27FC236}">
              <a16:creationId xmlns:a16="http://schemas.microsoft.com/office/drawing/2014/main" id="{10760314-FF8D-43D2-B7CE-836ACAAD84DD}"/>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0</xdr:rowOff>
    </xdr:from>
    <xdr:ext cx="76200" cy="200025"/>
    <xdr:sp macro="" textlink="">
      <xdr:nvSpPr>
        <xdr:cNvPr id="642" name="Text Box 153">
          <a:extLst>
            <a:ext uri="{FF2B5EF4-FFF2-40B4-BE49-F238E27FC236}">
              <a16:creationId xmlns:a16="http://schemas.microsoft.com/office/drawing/2014/main" id="{239789F8-14FC-4A1A-AA72-050DE5362DBE}"/>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43" name="Text Box 153">
          <a:extLst>
            <a:ext uri="{FF2B5EF4-FFF2-40B4-BE49-F238E27FC236}">
              <a16:creationId xmlns:a16="http://schemas.microsoft.com/office/drawing/2014/main" id="{8D1E5354-B0F6-45CE-B992-C5E60F0AB9FD}"/>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44" name="Text Box 153">
          <a:extLst>
            <a:ext uri="{FF2B5EF4-FFF2-40B4-BE49-F238E27FC236}">
              <a16:creationId xmlns:a16="http://schemas.microsoft.com/office/drawing/2014/main" id="{17E90EE3-0AC2-4CEC-99FD-5106F6EFB3E2}"/>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645" name="Text Box 153">
          <a:extLst>
            <a:ext uri="{FF2B5EF4-FFF2-40B4-BE49-F238E27FC236}">
              <a16:creationId xmlns:a16="http://schemas.microsoft.com/office/drawing/2014/main" id="{AD75E7BD-571C-4205-B163-D809C9CE0D7E}"/>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46" name="Text Box 153">
          <a:extLst>
            <a:ext uri="{FF2B5EF4-FFF2-40B4-BE49-F238E27FC236}">
              <a16:creationId xmlns:a16="http://schemas.microsoft.com/office/drawing/2014/main" id="{8EEBD4CE-AA12-4A7E-93B9-A14E837F56FE}"/>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647" name="Text Box 153">
          <a:extLst>
            <a:ext uri="{FF2B5EF4-FFF2-40B4-BE49-F238E27FC236}">
              <a16:creationId xmlns:a16="http://schemas.microsoft.com/office/drawing/2014/main" id="{1871AC50-ECE5-443F-9A19-BF2B62FE228A}"/>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648" name="Text Box 153">
          <a:extLst>
            <a:ext uri="{FF2B5EF4-FFF2-40B4-BE49-F238E27FC236}">
              <a16:creationId xmlns:a16="http://schemas.microsoft.com/office/drawing/2014/main" id="{8AB03A08-F756-4593-AD2A-0927B719F43C}"/>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649" name="Text Box 153">
          <a:extLst>
            <a:ext uri="{FF2B5EF4-FFF2-40B4-BE49-F238E27FC236}">
              <a16:creationId xmlns:a16="http://schemas.microsoft.com/office/drawing/2014/main" id="{F32DC4A1-A1F1-43F1-93F3-F15BB7DCF3C8}"/>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198438"/>
    <xdr:sp macro="" textlink="">
      <xdr:nvSpPr>
        <xdr:cNvPr id="650" name="Text Box 153">
          <a:extLst>
            <a:ext uri="{FF2B5EF4-FFF2-40B4-BE49-F238E27FC236}">
              <a16:creationId xmlns:a16="http://schemas.microsoft.com/office/drawing/2014/main" id="{25A34E51-E721-4EA4-A28C-2BFB9097D90D}"/>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651" name="Text Box 153">
          <a:extLst>
            <a:ext uri="{FF2B5EF4-FFF2-40B4-BE49-F238E27FC236}">
              <a16:creationId xmlns:a16="http://schemas.microsoft.com/office/drawing/2014/main" id="{AEF06323-163F-4AC5-8B04-4469D490E646}"/>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652" name="Text Box 153">
          <a:extLst>
            <a:ext uri="{FF2B5EF4-FFF2-40B4-BE49-F238E27FC236}">
              <a16:creationId xmlns:a16="http://schemas.microsoft.com/office/drawing/2014/main" id="{6C02115B-7122-4C87-A8A7-86736950BD98}"/>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653" name="Text Box 153">
          <a:extLst>
            <a:ext uri="{FF2B5EF4-FFF2-40B4-BE49-F238E27FC236}">
              <a16:creationId xmlns:a16="http://schemas.microsoft.com/office/drawing/2014/main" id="{C0FDF6E8-D116-41F3-BD1B-F92ECBD55933}"/>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198438"/>
    <xdr:sp macro="" textlink="">
      <xdr:nvSpPr>
        <xdr:cNvPr id="654" name="Text Box 153">
          <a:extLst>
            <a:ext uri="{FF2B5EF4-FFF2-40B4-BE49-F238E27FC236}">
              <a16:creationId xmlns:a16="http://schemas.microsoft.com/office/drawing/2014/main" id="{FEB1F87C-57C9-4CFA-AA81-2C3E2EF049DA}"/>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655" name="Text Box 153">
          <a:extLst>
            <a:ext uri="{FF2B5EF4-FFF2-40B4-BE49-F238E27FC236}">
              <a16:creationId xmlns:a16="http://schemas.microsoft.com/office/drawing/2014/main" id="{AB298A65-CA0C-4FD9-ABBF-B82EEA61C534}"/>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56" name="Text Box 153">
          <a:extLst>
            <a:ext uri="{FF2B5EF4-FFF2-40B4-BE49-F238E27FC236}">
              <a16:creationId xmlns:a16="http://schemas.microsoft.com/office/drawing/2014/main" id="{1A7B5152-82D2-46AE-9DC2-488F663E746C}"/>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57" name="Text Box 153">
          <a:extLst>
            <a:ext uri="{FF2B5EF4-FFF2-40B4-BE49-F238E27FC236}">
              <a16:creationId xmlns:a16="http://schemas.microsoft.com/office/drawing/2014/main" id="{A5D5FC2F-93B9-433F-B73E-C0F2932F17C6}"/>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58" name="Text Box 153">
          <a:extLst>
            <a:ext uri="{FF2B5EF4-FFF2-40B4-BE49-F238E27FC236}">
              <a16:creationId xmlns:a16="http://schemas.microsoft.com/office/drawing/2014/main" id="{F1C607CB-D9E8-44B7-9CE3-A9BA5F8A9C3E}"/>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659" name="Text Box 153">
          <a:extLst>
            <a:ext uri="{FF2B5EF4-FFF2-40B4-BE49-F238E27FC236}">
              <a16:creationId xmlns:a16="http://schemas.microsoft.com/office/drawing/2014/main" id="{2F5AC95B-4821-4CB1-977A-F9690FFF58B4}"/>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60" name="Text Box 153">
          <a:extLst>
            <a:ext uri="{FF2B5EF4-FFF2-40B4-BE49-F238E27FC236}">
              <a16:creationId xmlns:a16="http://schemas.microsoft.com/office/drawing/2014/main" id="{2AACC3DE-7844-4AF1-A2B9-DDBA5AB56B14}"/>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61" name="Text Box 153">
          <a:extLst>
            <a:ext uri="{FF2B5EF4-FFF2-40B4-BE49-F238E27FC236}">
              <a16:creationId xmlns:a16="http://schemas.microsoft.com/office/drawing/2014/main" id="{1DB122DA-BFF5-4237-856A-8E53BAFBCC03}"/>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62" name="Text Box 153">
          <a:extLst>
            <a:ext uri="{FF2B5EF4-FFF2-40B4-BE49-F238E27FC236}">
              <a16:creationId xmlns:a16="http://schemas.microsoft.com/office/drawing/2014/main" id="{D67EDAEE-91D1-4183-B332-7DAE621138AB}"/>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663" name="Text Box 153">
          <a:extLst>
            <a:ext uri="{FF2B5EF4-FFF2-40B4-BE49-F238E27FC236}">
              <a16:creationId xmlns:a16="http://schemas.microsoft.com/office/drawing/2014/main" id="{1C9FAB3F-D598-483A-8ABA-B2709242147B}"/>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64" name="Text Box 153">
          <a:extLst>
            <a:ext uri="{FF2B5EF4-FFF2-40B4-BE49-F238E27FC236}">
              <a16:creationId xmlns:a16="http://schemas.microsoft.com/office/drawing/2014/main" id="{77B62DF4-0277-42DF-9CFC-937590CCF135}"/>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65" name="Text Box 153">
          <a:extLst>
            <a:ext uri="{FF2B5EF4-FFF2-40B4-BE49-F238E27FC236}">
              <a16:creationId xmlns:a16="http://schemas.microsoft.com/office/drawing/2014/main" id="{3A36BC60-F4BD-4A4A-8573-72BFB9D53E47}"/>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66" name="Text Box 153">
          <a:extLst>
            <a:ext uri="{FF2B5EF4-FFF2-40B4-BE49-F238E27FC236}">
              <a16:creationId xmlns:a16="http://schemas.microsoft.com/office/drawing/2014/main" id="{89A18C2C-0888-41D7-BAC5-955E28776BFC}"/>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667" name="Text Box 153">
          <a:extLst>
            <a:ext uri="{FF2B5EF4-FFF2-40B4-BE49-F238E27FC236}">
              <a16:creationId xmlns:a16="http://schemas.microsoft.com/office/drawing/2014/main" id="{9D97EC13-CF7F-46D7-AF1D-4D1D7382FD50}"/>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68" name="Text Box 153">
          <a:extLst>
            <a:ext uri="{FF2B5EF4-FFF2-40B4-BE49-F238E27FC236}">
              <a16:creationId xmlns:a16="http://schemas.microsoft.com/office/drawing/2014/main" id="{757B6796-AE05-49EC-A32E-C3774F5BAFE6}"/>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669" name="Text Box 153">
          <a:extLst>
            <a:ext uri="{FF2B5EF4-FFF2-40B4-BE49-F238E27FC236}">
              <a16:creationId xmlns:a16="http://schemas.microsoft.com/office/drawing/2014/main" id="{D7CB66FF-9545-499C-8652-142FEC51DE5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670" name="Text Box 153">
          <a:extLst>
            <a:ext uri="{FF2B5EF4-FFF2-40B4-BE49-F238E27FC236}">
              <a16:creationId xmlns:a16="http://schemas.microsoft.com/office/drawing/2014/main" id="{9BC510D5-0289-42C7-886D-7A477882424A}"/>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671" name="Text Box 153">
          <a:extLst>
            <a:ext uri="{FF2B5EF4-FFF2-40B4-BE49-F238E27FC236}">
              <a16:creationId xmlns:a16="http://schemas.microsoft.com/office/drawing/2014/main" id="{C53DA459-E463-40F9-960C-F20D1E502AFA}"/>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198438"/>
    <xdr:sp macro="" textlink="">
      <xdr:nvSpPr>
        <xdr:cNvPr id="672" name="Text Box 153">
          <a:extLst>
            <a:ext uri="{FF2B5EF4-FFF2-40B4-BE49-F238E27FC236}">
              <a16:creationId xmlns:a16="http://schemas.microsoft.com/office/drawing/2014/main" id="{9165D017-7605-4840-A3D6-981ACC98DF06}"/>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673" name="Text Box 153">
          <a:extLst>
            <a:ext uri="{FF2B5EF4-FFF2-40B4-BE49-F238E27FC236}">
              <a16:creationId xmlns:a16="http://schemas.microsoft.com/office/drawing/2014/main" id="{6F4F4DB7-5CA0-4DE8-B838-F2D83B36DC17}"/>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674" name="Text Box 153">
          <a:extLst>
            <a:ext uri="{FF2B5EF4-FFF2-40B4-BE49-F238E27FC236}">
              <a16:creationId xmlns:a16="http://schemas.microsoft.com/office/drawing/2014/main" id="{1D9071EB-980D-4554-8ECA-8952A4674B72}"/>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675" name="Text Box 153">
          <a:extLst>
            <a:ext uri="{FF2B5EF4-FFF2-40B4-BE49-F238E27FC236}">
              <a16:creationId xmlns:a16="http://schemas.microsoft.com/office/drawing/2014/main" id="{B2AEB75A-62E8-4115-9CE4-ADF5DB5A257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198438"/>
    <xdr:sp macro="" textlink="">
      <xdr:nvSpPr>
        <xdr:cNvPr id="676" name="Text Box 153">
          <a:extLst>
            <a:ext uri="{FF2B5EF4-FFF2-40B4-BE49-F238E27FC236}">
              <a16:creationId xmlns:a16="http://schemas.microsoft.com/office/drawing/2014/main" id="{5E907857-A3D3-4E6F-B9F2-D99283D43AC3}"/>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677" name="Text Box 153">
          <a:extLst>
            <a:ext uri="{FF2B5EF4-FFF2-40B4-BE49-F238E27FC236}">
              <a16:creationId xmlns:a16="http://schemas.microsoft.com/office/drawing/2014/main" id="{366D569B-1334-41E6-802B-9186386F20C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78" name="Text Box 153">
          <a:extLst>
            <a:ext uri="{FF2B5EF4-FFF2-40B4-BE49-F238E27FC236}">
              <a16:creationId xmlns:a16="http://schemas.microsoft.com/office/drawing/2014/main" id="{E2FC107A-EAFA-4195-BD44-3CCF9AE8EF53}"/>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79" name="Text Box 153">
          <a:extLst>
            <a:ext uri="{FF2B5EF4-FFF2-40B4-BE49-F238E27FC236}">
              <a16:creationId xmlns:a16="http://schemas.microsoft.com/office/drawing/2014/main" id="{6552E4DF-C6C4-4308-94B2-1332525D60F9}"/>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80" name="Text Box 153">
          <a:extLst>
            <a:ext uri="{FF2B5EF4-FFF2-40B4-BE49-F238E27FC236}">
              <a16:creationId xmlns:a16="http://schemas.microsoft.com/office/drawing/2014/main" id="{311040D1-A23B-49BF-8CED-0B0E4A5BE267}"/>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681" name="Text Box 153">
          <a:extLst>
            <a:ext uri="{FF2B5EF4-FFF2-40B4-BE49-F238E27FC236}">
              <a16:creationId xmlns:a16="http://schemas.microsoft.com/office/drawing/2014/main" id="{75F0244F-970C-4C9A-BD24-8FACF5270572}"/>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82" name="Text Box 153">
          <a:extLst>
            <a:ext uri="{FF2B5EF4-FFF2-40B4-BE49-F238E27FC236}">
              <a16:creationId xmlns:a16="http://schemas.microsoft.com/office/drawing/2014/main" id="{4B86D8FB-1C20-4306-9507-F928E59C3CD0}"/>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83" name="Text Box 153">
          <a:extLst>
            <a:ext uri="{FF2B5EF4-FFF2-40B4-BE49-F238E27FC236}">
              <a16:creationId xmlns:a16="http://schemas.microsoft.com/office/drawing/2014/main" id="{ADA3BE0D-A2C4-4151-B402-5B08BF1AF45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84" name="Text Box 153">
          <a:extLst>
            <a:ext uri="{FF2B5EF4-FFF2-40B4-BE49-F238E27FC236}">
              <a16:creationId xmlns:a16="http://schemas.microsoft.com/office/drawing/2014/main" id="{BE4CCBA8-D040-4C46-A98E-47BB462BD3FF}"/>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685" name="Text Box 153">
          <a:extLst>
            <a:ext uri="{FF2B5EF4-FFF2-40B4-BE49-F238E27FC236}">
              <a16:creationId xmlns:a16="http://schemas.microsoft.com/office/drawing/2014/main" id="{65CD0CD3-AA07-4733-A32A-371D829EF19C}"/>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86" name="Text Box 153">
          <a:extLst>
            <a:ext uri="{FF2B5EF4-FFF2-40B4-BE49-F238E27FC236}">
              <a16:creationId xmlns:a16="http://schemas.microsoft.com/office/drawing/2014/main" id="{09578E13-9F26-486C-B116-B44CDCD78533}"/>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87" name="Text Box 153">
          <a:extLst>
            <a:ext uri="{FF2B5EF4-FFF2-40B4-BE49-F238E27FC236}">
              <a16:creationId xmlns:a16="http://schemas.microsoft.com/office/drawing/2014/main" id="{215D4CD1-7550-492D-B434-70DA527C8E82}"/>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88" name="Text Box 153">
          <a:extLst>
            <a:ext uri="{FF2B5EF4-FFF2-40B4-BE49-F238E27FC236}">
              <a16:creationId xmlns:a16="http://schemas.microsoft.com/office/drawing/2014/main" id="{7B15586F-8D44-4B12-BB49-8D5424BC17FC}"/>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689" name="Text Box 153">
          <a:extLst>
            <a:ext uri="{FF2B5EF4-FFF2-40B4-BE49-F238E27FC236}">
              <a16:creationId xmlns:a16="http://schemas.microsoft.com/office/drawing/2014/main" id="{9E207B4C-E4D0-42C2-8EA0-314E4B340A9A}"/>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90" name="Text Box 153">
          <a:extLst>
            <a:ext uri="{FF2B5EF4-FFF2-40B4-BE49-F238E27FC236}">
              <a16:creationId xmlns:a16="http://schemas.microsoft.com/office/drawing/2014/main" id="{311DB103-E2E0-4489-BAE4-CA625F09DD26}"/>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91" name="Text Box 153">
          <a:extLst>
            <a:ext uri="{FF2B5EF4-FFF2-40B4-BE49-F238E27FC236}">
              <a16:creationId xmlns:a16="http://schemas.microsoft.com/office/drawing/2014/main" id="{836FA898-D598-4E54-93C0-D8418A9CA8F0}"/>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92" name="Text Box 153">
          <a:extLst>
            <a:ext uri="{FF2B5EF4-FFF2-40B4-BE49-F238E27FC236}">
              <a16:creationId xmlns:a16="http://schemas.microsoft.com/office/drawing/2014/main" id="{6EDD91D9-D906-4DAB-B70F-F16FF10C6FE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93" name="Text Box 153">
          <a:extLst>
            <a:ext uri="{FF2B5EF4-FFF2-40B4-BE49-F238E27FC236}">
              <a16:creationId xmlns:a16="http://schemas.microsoft.com/office/drawing/2014/main" id="{B722E7FF-5DE8-482F-847C-9B05846FE157}"/>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198438"/>
    <xdr:sp macro="" textlink="">
      <xdr:nvSpPr>
        <xdr:cNvPr id="694" name="Text Box 153">
          <a:extLst>
            <a:ext uri="{FF2B5EF4-FFF2-40B4-BE49-F238E27FC236}">
              <a16:creationId xmlns:a16="http://schemas.microsoft.com/office/drawing/2014/main" id="{4C760426-6A04-4FB1-94C0-CAFF709D658B}"/>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95" name="Text Box 153">
          <a:extLst>
            <a:ext uri="{FF2B5EF4-FFF2-40B4-BE49-F238E27FC236}">
              <a16:creationId xmlns:a16="http://schemas.microsoft.com/office/drawing/2014/main" id="{C3B94C6B-1F02-4D0C-8C56-87B67B97D0FB}"/>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96" name="Text Box 153">
          <a:extLst>
            <a:ext uri="{FF2B5EF4-FFF2-40B4-BE49-F238E27FC236}">
              <a16:creationId xmlns:a16="http://schemas.microsoft.com/office/drawing/2014/main" id="{48EFC6BD-CB0F-4CE0-9A1B-36AC5F19C01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97" name="Text Box 153">
          <a:extLst>
            <a:ext uri="{FF2B5EF4-FFF2-40B4-BE49-F238E27FC236}">
              <a16:creationId xmlns:a16="http://schemas.microsoft.com/office/drawing/2014/main" id="{4B4F6B53-B7A9-464C-9C7E-A757AFD2BAC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198438"/>
    <xdr:sp macro="" textlink="">
      <xdr:nvSpPr>
        <xdr:cNvPr id="698" name="Text Box 153">
          <a:extLst>
            <a:ext uri="{FF2B5EF4-FFF2-40B4-BE49-F238E27FC236}">
              <a16:creationId xmlns:a16="http://schemas.microsoft.com/office/drawing/2014/main" id="{595B5676-F4E9-4E0B-89D3-30148E9E74E4}"/>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699" name="Text Box 153">
          <a:extLst>
            <a:ext uri="{FF2B5EF4-FFF2-40B4-BE49-F238E27FC236}">
              <a16:creationId xmlns:a16="http://schemas.microsoft.com/office/drawing/2014/main" id="{E422DDDB-933A-4FFC-9DF1-2F325FBF4A5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00" name="Text Box 153">
          <a:extLst>
            <a:ext uri="{FF2B5EF4-FFF2-40B4-BE49-F238E27FC236}">
              <a16:creationId xmlns:a16="http://schemas.microsoft.com/office/drawing/2014/main" id="{CE2EA51A-8358-4B1A-AADC-D1D90F2908E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01" name="Text Box 153">
          <a:extLst>
            <a:ext uri="{FF2B5EF4-FFF2-40B4-BE49-F238E27FC236}">
              <a16:creationId xmlns:a16="http://schemas.microsoft.com/office/drawing/2014/main" id="{AFA17B22-E840-415D-A234-95394F0FA5AA}"/>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02" name="Text Box 153">
          <a:extLst>
            <a:ext uri="{FF2B5EF4-FFF2-40B4-BE49-F238E27FC236}">
              <a16:creationId xmlns:a16="http://schemas.microsoft.com/office/drawing/2014/main" id="{330A82EA-B211-4D82-97D2-C85FF5E0045F}"/>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703" name="Text Box 153">
          <a:extLst>
            <a:ext uri="{FF2B5EF4-FFF2-40B4-BE49-F238E27FC236}">
              <a16:creationId xmlns:a16="http://schemas.microsoft.com/office/drawing/2014/main" id="{D58354F1-564A-4C21-AC16-8728D6DD59EE}"/>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04" name="Text Box 153">
          <a:extLst>
            <a:ext uri="{FF2B5EF4-FFF2-40B4-BE49-F238E27FC236}">
              <a16:creationId xmlns:a16="http://schemas.microsoft.com/office/drawing/2014/main" id="{7878B7F5-B1EC-4DAB-AB66-A3999FEB9BAF}"/>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05" name="Text Box 153">
          <a:extLst>
            <a:ext uri="{FF2B5EF4-FFF2-40B4-BE49-F238E27FC236}">
              <a16:creationId xmlns:a16="http://schemas.microsoft.com/office/drawing/2014/main" id="{99C9C0CC-E417-4A2C-AC02-EB04E482D4BE}"/>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06" name="Text Box 153">
          <a:extLst>
            <a:ext uri="{FF2B5EF4-FFF2-40B4-BE49-F238E27FC236}">
              <a16:creationId xmlns:a16="http://schemas.microsoft.com/office/drawing/2014/main" id="{7C7A28C5-6D1D-4797-97ED-2A5A0D824A05}"/>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707" name="Text Box 153">
          <a:extLst>
            <a:ext uri="{FF2B5EF4-FFF2-40B4-BE49-F238E27FC236}">
              <a16:creationId xmlns:a16="http://schemas.microsoft.com/office/drawing/2014/main" id="{94ED295C-8CBC-40D8-834E-E49E948AD735}"/>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08" name="Text Box 153">
          <a:extLst>
            <a:ext uri="{FF2B5EF4-FFF2-40B4-BE49-F238E27FC236}">
              <a16:creationId xmlns:a16="http://schemas.microsoft.com/office/drawing/2014/main" id="{E9CB2DF7-D4EB-4BE7-9E9E-7B4F2887B89A}"/>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09" name="Text Box 153">
          <a:extLst>
            <a:ext uri="{FF2B5EF4-FFF2-40B4-BE49-F238E27FC236}">
              <a16:creationId xmlns:a16="http://schemas.microsoft.com/office/drawing/2014/main" id="{FE82D0CE-A496-46D6-9748-982BB0D6C687}"/>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10" name="Text Box 153">
          <a:extLst>
            <a:ext uri="{FF2B5EF4-FFF2-40B4-BE49-F238E27FC236}">
              <a16:creationId xmlns:a16="http://schemas.microsoft.com/office/drawing/2014/main" id="{0669646B-907D-4F9D-9939-89A40D87295A}"/>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711" name="Text Box 153">
          <a:extLst>
            <a:ext uri="{FF2B5EF4-FFF2-40B4-BE49-F238E27FC236}">
              <a16:creationId xmlns:a16="http://schemas.microsoft.com/office/drawing/2014/main" id="{93B42576-6E80-4EE1-82D4-6AE55F05D7DE}"/>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12" name="Text Box 153">
          <a:extLst>
            <a:ext uri="{FF2B5EF4-FFF2-40B4-BE49-F238E27FC236}">
              <a16:creationId xmlns:a16="http://schemas.microsoft.com/office/drawing/2014/main" id="{9BCDCB22-7987-4264-ADC5-A52ACC267AE3}"/>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13" name="Text Box 153">
          <a:extLst>
            <a:ext uri="{FF2B5EF4-FFF2-40B4-BE49-F238E27FC236}">
              <a16:creationId xmlns:a16="http://schemas.microsoft.com/office/drawing/2014/main" id="{82D7D0B5-885A-44EB-8EDC-F0BF342842D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14" name="Text Box 153">
          <a:extLst>
            <a:ext uri="{FF2B5EF4-FFF2-40B4-BE49-F238E27FC236}">
              <a16:creationId xmlns:a16="http://schemas.microsoft.com/office/drawing/2014/main" id="{4BAC988E-37E6-417E-919C-E6972D877053}"/>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15" name="Text Box 153">
          <a:extLst>
            <a:ext uri="{FF2B5EF4-FFF2-40B4-BE49-F238E27FC236}">
              <a16:creationId xmlns:a16="http://schemas.microsoft.com/office/drawing/2014/main" id="{94E6EABD-9FA4-4DCF-8171-A9CE16F3F1CA}"/>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198438"/>
    <xdr:sp macro="" textlink="">
      <xdr:nvSpPr>
        <xdr:cNvPr id="716" name="Text Box 153">
          <a:extLst>
            <a:ext uri="{FF2B5EF4-FFF2-40B4-BE49-F238E27FC236}">
              <a16:creationId xmlns:a16="http://schemas.microsoft.com/office/drawing/2014/main" id="{4FF7588D-C079-48E0-97CE-4EC44E1C472C}"/>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17" name="Text Box 153">
          <a:extLst>
            <a:ext uri="{FF2B5EF4-FFF2-40B4-BE49-F238E27FC236}">
              <a16:creationId xmlns:a16="http://schemas.microsoft.com/office/drawing/2014/main" id="{B3625842-D60C-4382-8E21-5E1C8511FBA2}"/>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18" name="Text Box 153">
          <a:extLst>
            <a:ext uri="{FF2B5EF4-FFF2-40B4-BE49-F238E27FC236}">
              <a16:creationId xmlns:a16="http://schemas.microsoft.com/office/drawing/2014/main" id="{3944FA72-FE19-4349-B587-7AEBF0502C40}"/>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19" name="Text Box 153">
          <a:extLst>
            <a:ext uri="{FF2B5EF4-FFF2-40B4-BE49-F238E27FC236}">
              <a16:creationId xmlns:a16="http://schemas.microsoft.com/office/drawing/2014/main" id="{A1841E09-1E12-4ECD-8CDC-88F5D39F6177}"/>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198438"/>
    <xdr:sp macro="" textlink="">
      <xdr:nvSpPr>
        <xdr:cNvPr id="720" name="Text Box 153">
          <a:extLst>
            <a:ext uri="{FF2B5EF4-FFF2-40B4-BE49-F238E27FC236}">
              <a16:creationId xmlns:a16="http://schemas.microsoft.com/office/drawing/2014/main" id="{55338FCC-6C8D-4B25-813B-B5F6BE8D539F}"/>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21" name="Text Box 153">
          <a:extLst>
            <a:ext uri="{FF2B5EF4-FFF2-40B4-BE49-F238E27FC236}">
              <a16:creationId xmlns:a16="http://schemas.microsoft.com/office/drawing/2014/main" id="{155BBABE-30C6-4D48-94EF-E759FA3BD8E0}"/>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22" name="Text Box 153">
          <a:extLst>
            <a:ext uri="{FF2B5EF4-FFF2-40B4-BE49-F238E27FC236}">
              <a16:creationId xmlns:a16="http://schemas.microsoft.com/office/drawing/2014/main" id="{E5D73527-60E4-4347-9FFA-034FD04635C9}"/>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23" name="Text Box 153">
          <a:extLst>
            <a:ext uri="{FF2B5EF4-FFF2-40B4-BE49-F238E27FC236}">
              <a16:creationId xmlns:a16="http://schemas.microsoft.com/office/drawing/2014/main" id="{3A9B63AF-CFA9-4CA0-AEF0-AFE6958AB56C}"/>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24" name="Text Box 153">
          <a:extLst>
            <a:ext uri="{FF2B5EF4-FFF2-40B4-BE49-F238E27FC236}">
              <a16:creationId xmlns:a16="http://schemas.microsoft.com/office/drawing/2014/main" id="{E0B298AA-07AB-41A2-92C9-33FA988D9C54}"/>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725" name="Text Box 153">
          <a:extLst>
            <a:ext uri="{FF2B5EF4-FFF2-40B4-BE49-F238E27FC236}">
              <a16:creationId xmlns:a16="http://schemas.microsoft.com/office/drawing/2014/main" id="{4DFDA863-38F1-4497-9381-7E1E52EF8D79}"/>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26" name="Text Box 153">
          <a:extLst>
            <a:ext uri="{FF2B5EF4-FFF2-40B4-BE49-F238E27FC236}">
              <a16:creationId xmlns:a16="http://schemas.microsoft.com/office/drawing/2014/main" id="{46DB9B4B-9FFE-4F4C-AB87-D04FE0E92CEB}"/>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27" name="Text Box 153">
          <a:extLst>
            <a:ext uri="{FF2B5EF4-FFF2-40B4-BE49-F238E27FC236}">
              <a16:creationId xmlns:a16="http://schemas.microsoft.com/office/drawing/2014/main" id="{B39FCD19-A763-44E1-A76E-C8E7BF67936F}"/>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28" name="Text Box 153">
          <a:extLst>
            <a:ext uri="{FF2B5EF4-FFF2-40B4-BE49-F238E27FC236}">
              <a16:creationId xmlns:a16="http://schemas.microsoft.com/office/drawing/2014/main" id="{16EF2541-46D2-4D7F-B9BA-523A1EBE2081}"/>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729" name="Text Box 153">
          <a:extLst>
            <a:ext uri="{FF2B5EF4-FFF2-40B4-BE49-F238E27FC236}">
              <a16:creationId xmlns:a16="http://schemas.microsoft.com/office/drawing/2014/main" id="{0E10C3C9-E25F-47B7-AC77-16F8BB544E50}"/>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30" name="Text Box 153">
          <a:extLst>
            <a:ext uri="{FF2B5EF4-FFF2-40B4-BE49-F238E27FC236}">
              <a16:creationId xmlns:a16="http://schemas.microsoft.com/office/drawing/2014/main" id="{08770659-1BA7-4291-B136-BC7171F0DB3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160020</xdr:colOff>
      <xdr:row>21</xdr:row>
      <xdr:rowOff>0</xdr:rowOff>
    </xdr:from>
    <xdr:ext cx="76200" cy="200025"/>
    <xdr:sp macro="" textlink="">
      <xdr:nvSpPr>
        <xdr:cNvPr id="731" name="Text Box 153">
          <a:extLst>
            <a:ext uri="{FF2B5EF4-FFF2-40B4-BE49-F238E27FC236}">
              <a16:creationId xmlns:a16="http://schemas.microsoft.com/office/drawing/2014/main" id="{638FD81D-A2ED-4D0D-982A-CA7772C4EBFC}"/>
            </a:ext>
            <a:ext uri="{147F2762-F138-4A5C-976F-8EAC2B608ADB}">
              <a16:predDERef xmlns:a16="http://schemas.microsoft.com/office/drawing/2014/main" pred="{08770659-1BA7-4291-B136-BC7171F0DB38}"/>
            </a:ext>
          </a:extLst>
        </xdr:cNvPr>
        <xdr:cNvSpPr txBox="1">
          <a:spLocks noChangeArrowheads="1"/>
        </xdr:cNvSpPr>
      </xdr:nvSpPr>
      <xdr:spPr bwMode="auto">
        <a:xfrm>
          <a:off x="4846320" y="33451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22</xdr:row>
      <xdr:rowOff>0</xdr:rowOff>
    </xdr:from>
    <xdr:ext cx="76200" cy="200025"/>
    <xdr:sp macro="" textlink="">
      <xdr:nvSpPr>
        <xdr:cNvPr id="732" name="Text Box 153">
          <a:extLst>
            <a:ext uri="{FF2B5EF4-FFF2-40B4-BE49-F238E27FC236}">
              <a16:creationId xmlns:a16="http://schemas.microsoft.com/office/drawing/2014/main" id="{E776C13A-C112-4288-8922-1622487B0583}"/>
            </a:ext>
            <a:ext uri="{147F2762-F138-4A5C-976F-8EAC2B608ADB}">
              <a16:predDERef xmlns:a16="http://schemas.microsoft.com/office/drawing/2014/main" pred="{638FD81D-A2ED-4D0D-982A-CA7772C4EBFC}"/>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20</xdr:row>
      <xdr:rowOff>0</xdr:rowOff>
    </xdr:from>
    <xdr:ext cx="76200" cy="200025"/>
    <xdr:sp macro="" textlink="">
      <xdr:nvSpPr>
        <xdr:cNvPr id="733" name="Text Box 153">
          <a:extLst>
            <a:ext uri="{FF2B5EF4-FFF2-40B4-BE49-F238E27FC236}">
              <a16:creationId xmlns:a16="http://schemas.microsoft.com/office/drawing/2014/main" id="{15F6C7EE-9C84-4D20-AF2C-65B7C81589A9}"/>
            </a:ext>
            <a:ext uri="{147F2762-F138-4A5C-976F-8EAC2B608ADB}">
              <a16:predDERef xmlns:a16="http://schemas.microsoft.com/office/drawing/2014/main" pred="{E776C13A-C112-4288-8922-1622487B0583}"/>
            </a:ext>
          </a:extLst>
        </xdr:cNvPr>
        <xdr:cNvSpPr txBox="1">
          <a:spLocks noChangeArrowheads="1"/>
        </xdr:cNvSpPr>
      </xdr:nvSpPr>
      <xdr:spPr bwMode="auto">
        <a:xfrm>
          <a:off x="53721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76200" cy="200025"/>
    <xdr:sp macro="" textlink="">
      <xdr:nvSpPr>
        <xdr:cNvPr id="734" name="Text Box 153">
          <a:extLst>
            <a:ext uri="{FF2B5EF4-FFF2-40B4-BE49-F238E27FC236}">
              <a16:creationId xmlns:a16="http://schemas.microsoft.com/office/drawing/2014/main" id="{14B07E35-2B05-4D22-8B2A-5611676C592C}"/>
            </a:ext>
            <a:ext uri="{147F2762-F138-4A5C-976F-8EAC2B608ADB}">
              <a16:predDERef xmlns:a16="http://schemas.microsoft.com/office/drawing/2014/main" pred="{15F6C7EE-9C84-4D20-AF2C-65B7C81589A9}"/>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76200" cy="200025"/>
    <xdr:sp macro="" textlink="">
      <xdr:nvSpPr>
        <xdr:cNvPr id="735" name="Text Box 153">
          <a:extLst>
            <a:ext uri="{FF2B5EF4-FFF2-40B4-BE49-F238E27FC236}">
              <a16:creationId xmlns:a16="http://schemas.microsoft.com/office/drawing/2014/main" id="{9D0401E8-0E25-4DE4-BA6F-278E0DB5C174}"/>
            </a:ext>
            <a:ext uri="{147F2762-F138-4A5C-976F-8EAC2B608ADB}">
              <a16:predDERef xmlns:a16="http://schemas.microsoft.com/office/drawing/2014/main" pred="{14B07E35-2B05-4D22-8B2A-5611676C592C}"/>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22</xdr:row>
      <xdr:rowOff>0</xdr:rowOff>
    </xdr:from>
    <xdr:ext cx="76200" cy="200025"/>
    <xdr:sp macro="" textlink="">
      <xdr:nvSpPr>
        <xdr:cNvPr id="736" name="Text Box 153">
          <a:extLst>
            <a:ext uri="{FF2B5EF4-FFF2-40B4-BE49-F238E27FC236}">
              <a16:creationId xmlns:a16="http://schemas.microsoft.com/office/drawing/2014/main" id="{071DE76A-4147-48B6-8F63-0652D3850E31}"/>
            </a:ext>
            <a:ext uri="{147F2762-F138-4A5C-976F-8EAC2B608ADB}">
              <a16:predDERef xmlns:a16="http://schemas.microsoft.com/office/drawing/2014/main" pred="{9D0401E8-0E25-4DE4-BA6F-278E0DB5C174}"/>
            </a:ext>
          </a:extLst>
        </xdr:cNvPr>
        <xdr:cNvSpPr txBox="1">
          <a:spLocks noChangeArrowheads="1"/>
        </xdr:cNvSpPr>
      </xdr:nvSpPr>
      <xdr:spPr bwMode="auto">
        <a:xfrm>
          <a:off x="53721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737" name="Text Box 153">
          <a:extLst>
            <a:ext uri="{FF2B5EF4-FFF2-40B4-BE49-F238E27FC236}">
              <a16:creationId xmlns:a16="http://schemas.microsoft.com/office/drawing/2014/main" id="{29728A63-6F4B-4226-B477-B62675EF4534}"/>
            </a:ext>
            <a:ext uri="{147F2762-F138-4A5C-976F-8EAC2B608ADB}">
              <a16:predDERef xmlns:a16="http://schemas.microsoft.com/office/drawing/2014/main" pred="{071DE76A-4147-48B6-8F63-0652D3850E31}"/>
            </a:ext>
          </a:extLst>
        </xdr:cNvPr>
        <xdr:cNvSpPr txBox="1">
          <a:spLocks noChangeArrowheads="1"/>
        </xdr:cNvSpPr>
      </xdr:nvSpPr>
      <xdr:spPr bwMode="auto">
        <a:xfrm>
          <a:off x="53721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0</xdr:rowOff>
    </xdr:from>
    <xdr:ext cx="76200" cy="200025"/>
    <xdr:sp macro="" textlink="">
      <xdr:nvSpPr>
        <xdr:cNvPr id="738" name="Text Box 153">
          <a:extLst>
            <a:ext uri="{FF2B5EF4-FFF2-40B4-BE49-F238E27FC236}">
              <a16:creationId xmlns:a16="http://schemas.microsoft.com/office/drawing/2014/main" id="{2A6C3597-9387-4CA2-B893-470D044BB898}"/>
            </a:ext>
            <a:ext uri="{147F2762-F138-4A5C-976F-8EAC2B608ADB}">
              <a16:predDERef xmlns:a16="http://schemas.microsoft.com/office/drawing/2014/main" pred="{29728A63-6F4B-4226-B477-B62675EF4534}"/>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0</xdr:rowOff>
    </xdr:from>
    <xdr:ext cx="76200" cy="200025"/>
    <xdr:sp macro="" textlink="">
      <xdr:nvSpPr>
        <xdr:cNvPr id="739" name="Text Box 153">
          <a:extLst>
            <a:ext uri="{FF2B5EF4-FFF2-40B4-BE49-F238E27FC236}">
              <a16:creationId xmlns:a16="http://schemas.microsoft.com/office/drawing/2014/main" id="{1BD4B7FA-550A-47E7-B837-7A15CB1291A4}"/>
            </a:ext>
            <a:ext uri="{147F2762-F138-4A5C-976F-8EAC2B608ADB}">
              <a16:predDERef xmlns:a16="http://schemas.microsoft.com/office/drawing/2014/main" pred="{2A6C3597-9387-4CA2-B893-470D044BB898}"/>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22</xdr:row>
      <xdr:rowOff>0</xdr:rowOff>
    </xdr:from>
    <xdr:ext cx="76200" cy="200025"/>
    <xdr:sp macro="" textlink="">
      <xdr:nvSpPr>
        <xdr:cNvPr id="740" name="Text Box 153">
          <a:extLst>
            <a:ext uri="{FF2B5EF4-FFF2-40B4-BE49-F238E27FC236}">
              <a16:creationId xmlns:a16="http://schemas.microsoft.com/office/drawing/2014/main" id="{418D30C7-E014-4711-9C6F-5020E9EC69DF}"/>
            </a:ext>
            <a:ext uri="{147F2762-F138-4A5C-976F-8EAC2B608ADB}">
              <a16:predDERef xmlns:a16="http://schemas.microsoft.com/office/drawing/2014/main" pred="{1BD4B7FA-550A-47E7-B837-7A15CB1291A4}"/>
            </a:ext>
          </a:extLst>
        </xdr:cNvPr>
        <xdr:cNvSpPr txBox="1">
          <a:spLocks noChangeArrowheads="1"/>
        </xdr:cNvSpPr>
      </xdr:nvSpPr>
      <xdr:spPr bwMode="auto">
        <a:xfrm>
          <a:off x="53721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741" name="Text Box 153">
          <a:extLst>
            <a:ext uri="{FF2B5EF4-FFF2-40B4-BE49-F238E27FC236}">
              <a16:creationId xmlns:a16="http://schemas.microsoft.com/office/drawing/2014/main" id="{5E0E9F71-04C9-41D4-BF35-29ACF33AA02B}"/>
            </a:ext>
            <a:ext uri="{147F2762-F138-4A5C-976F-8EAC2B608ADB}">
              <a16:predDERef xmlns:a16="http://schemas.microsoft.com/office/drawing/2014/main" pred="{418D30C7-E014-4711-9C6F-5020E9EC69DF}"/>
            </a:ext>
          </a:extLst>
        </xdr:cNvPr>
        <xdr:cNvSpPr txBox="1">
          <a:spLocks noChangeArrowheads="1"/>
        </xdr:cNvSpPr>
      </xdr:nvSpPr>
      <xdr:spPr bwMode="auto">
        <a:xfrm>
          <a:off x="53721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0</xdr:rowOff>
    </xdr:from>
    <xdr:ext cx="76200" cy="200025"/>
    <xdr:sp macro="" textlink="">
      <xdr:nvSpPr>
        <xdr:cNvPr id="742" name="Text Box 153">
          <a:extLst>
            <a:ext uri="{FF2B5EF4-FFF2-40B4-BE49-F238E27FC236}">
              <a16:creationId xmlns:a16="http://schemas.microsoft.com/office/drawing/2014/main" id="{BE063767-C800-4E88-B068-5081FE0432BA}"/>
            </a:ext>
            <a:ext uri="{147F2762-F138-4A5C-976F-8EAC2B608ADB}">
              <a16:predDERef xmlns:a16="http://schemas.microsoft.com/office/drawing/2014/main" pred="{5E0E9F71-04C9-41D4-BF35-29ACF33AA02B}"/>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0</xdr:rowOff>
    </xdr:from>
    <xdr:ext cx="76200" cy="200025"/>
    <xdr:sp macro="" textlink="">
      <xdr:nvSpPr>
        <xdr:cNvPr id="743" name="Text Box 153">
          <a:extLst>
            <a:ext uri="{FF2B5EF4-FFF2-40B4-BE49-F238E27FC236}">
              <a16:creationId xmlns:a16="http://schemas.microsoft.com/office/drawing/2014/main" id="{46A3BAFB-0F91-43D9-AAF6-EE4B3C3E949B}"/>
            </a:ext>
            <a:ext uri="{147F2762-F138-4A5C-976F-8EAC2B608ADB}">
              <a16:predDERef xmlns:a16="http://schemas.microsoft.com/office/drawing/2014/main" pred="{BE063767-C800-4E88-B068-5081FE0432BA}"/>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22</xdr:row>
      <xdr:rowOff>0</xdr:rowOff>
    </xdr:from>
    <xdr:ext cx="76200" cy="200025"/>
    <xdr:sp macro="" textlink="">
      <xdr:nvSpPr>
        <xdr:cNvPr id="744" name="Text Box 153">
          <a:extLst>
            <a:ext uri="{FF2B5EF4-FFF2-40B4-BE49-F238E27FC236}">
              <a16:creationId xmlns:a16="http://schemas.microsoft.com/office/drawing/2014/main" id="{1E80A090-5557-44D4-BC7C-966BCCB9088B}"/>
            </a:ext>
            <a:ext uri="{147F2762-F138-4A5C-976F-8EAC2B608ADB}">
              <a16:predDERef xmlns:a16="http://schemas.microsoft.com/office/drawing/2014/main" pred="{46A3BAFB-0F91-43D9-AAF6-EE4B3C3E949B}"/>
            </a:ext>
          </a:extLst>
        </xdr:cNvPr>
        <xdr:cNvSpPr txBox="1">
          <a:spLocks noChangeArrowheads="1"/>
        </xdr:cNvSpPr>
      </xdr:nvSpPr>
      <xdr:spPr bwMode="auto">
        <a:xfrm>
          <a:off x="53721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45" name="Text Box 153">
          <a:extLst>
            <a:ext uri="{FF2B5EF4-FFF2-40B4-BE49-F238E27FC236}">
              <a16:creationId xmlns:a16="http://schemas.microsoft.com/office/drawing/2014/main" id="{A57184A1-71CA-4F26-BCF5-13E73BEA1AD7}"/>
            </a:ext>
            <a:ext uri="{147F2762-F138-4A5C-976F-8EAC2B608ADB}">
              <a16:predDERef xmlns:a16="http://schemas.microsoft.com/office/drawing/2014/main" pred="{1E80A090-5557-44D4-BC7C-966BCCB9088B}"/>
            </a:ext>
          </a:extLst>
        </xdr:cNvPr>
        <xdr:cNvSpPr txBox="1">
          <a:spLocks noChangeArrowheads="1"/>
        </xdr:cNvSpPr>
      </xdr:nvSpPr>
      <xdr:spPr bwMode="auto">
        <a:xfrm>
          <a:off x="64770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46" name="Text Box 153">
          <a:extLst>
            <a:ext uri="{FF2B5EF4-FFF2-40B4-BE49-F238E27FC236}">
              <a16:creationId xmlns:a16="http://schemas.microsoft.com/office/drawing/2014/main" id="{144A0707-B4F3-4A8F-9B64-6FA3B8C5A134}"/>
            </a:ext>
            <a:ext uri="{147F2762-F138-4A5C-976F-8EAC2B608ADB}">
              <a16:predDERef xmlns:a16="http://schemas.microsoft.com/office/drawing/2014/main" pred="{A57184A1-71CA-4F26-BCF5-13E73BEA1AD7}"/>
            </a:ext>
          </a:extLst>
        </xdr:cNvPr>
        <xdr:cNvSpPr txBox="1">
          <a:spLocks noChangeArrowheads="1"/>
        </xdr:cNvSpPr>
      </xdr:nvSpPr>
      <xdr:spPr bwMode="auto">
        <a:xfrm>
          <a:off x="70389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747" name="Text Box 153">
          <a:extLst>
            <a:ext uri="{FF2B5EF4-FFF2-40B4-BE49-F238E27FC236}">
              <a16:creationId xmlns:a16="http://schemas.microsoft.com/office/drawing/2014/main" id="{71C6EE7B-5790-4B85-ACEF-FAFA27FFD9B1}"/>
            </a:ext>
            <a:ext uri="{147F2762-F138-4A5C-976F-8EAC2B608ADB}">
              <a16:predDERef xmlns:a16="http://schemas.microsoft.com/office/drawing/2014/main" pred="{144A0707-B4F3-4A8F-9B64-6FA3B8C5A134}"/>
            </a:ext>
          </a:extLst>
        </xdr:cNvPr>
        <xdr:cNvSpPr txBox="1">
          <a:spLocks noChangeArrowheads="1"/>
        </xdr:cNvSpPr>
      </xdr:nvSpPr>
      <xdr:spPr bwMode="auto">
        <a:xfrm>
          <a:off x="53721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48" name="Text Box 153">
          <a:extLst>
            <a:ext uri="{FF2B5EF4-FFF2-40B4-BE49-F238E27FC236}">
              <a16:creationId xmlns:a16="http://schemas.microsoft.com/office/drawing/2014/main" id="{49A011CD-3C1D-4CD4-BE2B-7675738E139A}"/>
            </a:ext>
            <a:ext uri="{147F2762-F138-4A5C-976F-8EAC2B608ADB}">
              <a16:predDERef xmlns:a16="http://schemas.microsoft.com/office/drawing/2014/main" pred="{71C6EE7B-5790-4B85-ACEF-FAFA27FFD9B1}"/>
            </a:ext>
          </a:extLst>
        </xdr:cNvPr>
        <xdr:cNvSpPr txBox="1">
          <a:spLocks noChangeArrowheads="1"/>
        </xdr:cNvSpPr>
      </xdr:nvSpPr>
      <xdr:spPr bwMode="auto">
        <a:xfrm>
          <a:off x="59150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49" name="Text Box 153">
          <a:extLst>
            <a:ext uri="{FF2B5EF4-FFF2-40B4-BE49-F238E27FC236}">
              <a16:creationId xmlns:a16="http://schemas.microsoft.com/office/drawing/2014/main" id="{649C841B-A700-4A8F-A525-83AE91492AC0}"/>
            </a:ext>
            <a:ext uri="{147F2762-F138-4A5C-976F-8EAC2B608ADB}">
              <a16:predDERef xmlns:a16="http://schemas.microsoft.com/office/drawing/2014/main" pred="{49A011CD-3C1D-4CD4-BE2B-7675738E139A}"/>
            </a:ext>
          </a:extLst>
        </xdr:cNvPr>
        <xdr:cNvSpPr txBox="1">
          <a:spLocks noChangeArrowheads="1"/>
        </xdr:cNvSpPr>
      </xdr:nvSpPr>
      <xdr:spPr bwMode="auto">
        <a:xfrm>
          <a:off x="64770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750" name="Text Box 153">
          <a:extLst>
            <a:ext uri="{FF2B5EF4-FFF2-40B4-BE49-F238E27FC236}">
              <a16:creationId xmlns:a16="http://schemas.microsoft.com/office/drawing/2014/main" id="{11F1F2F6-95A2-4625-B14A-F01A32DD6BD7}"/>
            </a:ext>
            <a:ext uri="{147F2762-F138-4A5C-976F-8EAC2B608ADB}">
              <a16:predDERef xmlns:a16="http://schemas.microsoft.com/office/drawing/2014/main" pred="{649C841B-A700-4A8F-A525-83AE91492AC0}"/>
            </a:ext>
          </a:extLst>
        </xdr:cNvPr>
        <xdr:cNvSpPr txBox="1">
          <a:spLocks noChangeArrowheads="1"/>
        </xdr:cNvSpPr>
      </xdr:nvSpPr>
      <xdr:spPr bwMode="auto">
        <a:xfrm>
          <a:off x="7038975" y="30289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51" name="Text Box 153">
          <a:extLst>
            <a:ext uri="{FF2B5EF4-FFF2-40B4-BE49-F238E27FC236}">
              <a16:creationId xmlns:a16="http://schemas.microsoft.com/office/drawing/2014/main" id="{3E8059AF-0033-41D8-917B-6C7B750F12B8}"/>
            </a:ext>
            <a:ext uri="{147F2762-F138-4A5C-976F-8EAC2B608ADB}">
              <a16:predDERef xmlns:a16="http://schemas.microsoft.com/office/drawing/2014/main" pred="{11F1F2F6-95A2-4625-B14A-F01A32DD6BD7}"/>
            </a:ext>
          </a:extLst>
        </xdr:cNvPr>
        <xdr:cNvSpPr txBox="1">
          <a:spLocks noChangeArrowheads="1"/>
        </xdr:cNvSpPr>
      </xdr:nvSpPr>
      <xdr:spPr bwMode="auto">
        <a:xfrm>
          <a:off x="70389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52" name="Text Box 153">
          <a:extLst>
            <a:ext uri="{FF2B5EF4-FFF2-40B4-BE49-F238E27FC236}">
              <a16:creationId xmlns:a16="http://schemas.microsoft.com/office/drawing/2014/main" id="{A7A30FCF-4697-4B23-A625-2B064A35D383}"/>
            </a:ext>
            <a:ext uri="{147F2762-F138-4A5C-976F-8EAC2B608ADB}">
              <a16:predDERef xmlns:a16="http://schemas.microsoft.com/office/drawing/2014/main" pred="{3E8059AF-0033-41D8-917B-6C7B750F12B8}"/>
            </a:ext>
          </a:extLst>
        </xdr:cNvPr>
        <xdr:cNvSpPr txBox="1">
          <a:spLocks noChangeArrowheads="1"/>
        </xdr:cNvSpPr>
      </xdr:nvSpPr>
      <xdr:spPr bwMode="auto">
        <a:xfrm>
          <a:off x="76009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753" name="Text Box 153">
          <a:extLst>
            <a:ext uri="{FF2B5EF4-FFF2-40B4-BE49-F238E27FC236}">
              <a16:creationId xmlns:a16="http://schemas.microsoft.com/office/drawing/2014/main" id="{42C8EF2A-3512-4A61-A086-E9EF9642287A}"/>
            </a:ext>
            <a:ext uri="{147F2762-F138-4A5C-976F-8EAC2B608ADB}">
              <a16:predDERef xmlns:a16="http://schemas.microsoft.com/office/drawing/2014/main" pred="{A7A30FCF-4697-4B23-A625-2B064A35D383}"/>
            </a:ext>
          </a:extLst>
        </xdr:cNvPr>
        <xdr:cNvSpPr txBox="1">
          <a:spLocks noChangeArrowheads="1"/>
        </xdr:cNvSpPr>
      </xdr:nvSpPr>
      <xdr:spPr bwMode="auto">
        <a:xfrm>
          <a:off x="7600950" y="30289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54" name="Text Box 153">
          <a:extLst>
            <a:ext uri="{FF2B5EF4-FFF2-40B4-BE49-F238E27FC236}">
              <a16:creationId xmlns:a16="http://schemas.microsoft.com/office/drawing/2014/main" id="{7D9C85D5-7556-4850-BDF9-40888308F37C}"/>
            </a:ext>
            <a:ext uri="{147F2762-F138-4A5C-976F-8EAC2B608ADB}">
              <a16:predDERef xmlns:a16="http://schemas.microsoft.com/office/drawing/2014/main" pred="{42C8EF2A-3512-4A61-A086-E9EF9642287A}"/>
            </a:ext>
          </a:extLst>
        </xdr:cNvPr>
        <xdr:cNvSpPr txBox="1">
          <a:spLocks noChangeArrowheads="1"/>
        </xdr:cNvSpPr>
      </xdr:nvSpPr>
      <xdr:spPr bwMode="auto">
        <a:xfrm>
          <a:off x="76009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755" name="Text Box 153">
          <a:extLst>
            <a:ext uri="{FF2B5EF4-FFF2-40B4-BE49-F238E27FC236}">
              <a16:creationId xmlns:a16="http://schemas.microsoft.com/office/drawing/2014/main" id="{384FD9A6-A37D-4DA2-9317-8654880549BD}"/>
            </a:ext>
            <a:ext uri="{147F2762-F138-4A5C-976F-8EAC2B608ADB}">
              <a16:predDERef xmlns:a16="http://schemas.microsoft.com/office/drawing/2014/main" pred="{7D9C85D5-7556-4850-BDF9-40888308F37C}"/>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56" name="Text Box 153">
          <a:extLst>
            <a:ext uri="{FF2B5EF4-FFF2-40B4-BE49-F238E27FC236}">
              <a16:creationId xmlns:a16="http://schemas.microsoft.com/office/drawing/2014/main" id="{7E7D33A6-E226-4CDF-95D7-EB44297A804F}"/>
            </a:ext>
            <a:ext uri="{147F2762-F138-4A5C-976F-8EAC2B608ADB}">
              <a16:predDERef xmlns:a16="http://schemas.microsoft.com/office/drawing/2014/main" pred="{384FD9A6-A37D-4DA2-9317-8654880549BD}"/>
            </a:ext>
          </a:extLst>
        </xdr:cNvPr>
        <xdr:cNvSpPr txBox="1">
          <a:spLocks noChangeArrowheads="1"/>
        </xdr:cNvSpPr>
      </xdr:nvSpPr>
      <xdr:spPr bwMode="auto">
        <a:xfrm>
          <a:off x="59150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757" name="Text Box 153">
          <a:extLst>
            <a:ext uri="{FF2B5EF4-FFF2-40B4-BE49-F238E27FC236}">
              <a16:creationId xmlns:a16="http://schemas.microsoft.com/office/drawing/2014/main" id="{E6B088E0-E17D-4A29-8061-2CF74D09FE78}"/>
            </a:ext>
            <a:ext uri="{147F2762-F138-4A5C-976F-8EAC2B608ADB}">
              <a16:predDERef xmlns:a16="http://schemas.microsoft.com/office/drawing/2014/main" pred="{7E7D33A6-E226-4CDF-95D7-EB44297A804F}"/>
            </a:ext>
          </a:extLst>
        </xdr:cNvPr>
        <xdr:cNvSpPr txBox="1">
          <a:spLocks noChangeArrowheads="1"/>
        </xdr:cNvSpPr>
      </xdr:nvSpPr>
      <xdr:spPr bwMode="auto">
        <a:xfrm>
          <a:off x="591502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58" name="Text Box 153">
          <a:extLst>
            <a:ext uri="{FF2B5EF4-FFF2-40B4-BE49-F238E27FC236}">
              <a16:creationId xmlns:a16="http://schemas.microsoft.com/office/drawing/2014/main" id="{6021C311-5ADA-45A1-83B3-A2BD3545FCF8}"/>
            </a:ext>
            <a:ext uri="{147F2762-F138-4A5C-976F-8EAC2B608ADB}">
              <a16:predDERef xmlns:a16="http://schemas.microsoft.com/office/drawing/2014/main" pred="{E6B088E0-E17D-4A29-8061-2CF74D09FE78}"/>
            </a:ext>
          </a:extLst>
        </xdr:cNvPr>
        <xdr:cNvSpPr txBox="1">
          <a:spLocks noChangeArrowheads="1"/>
        </xdr:cNvSpPr>
      </xdr:nvSpPr>
      <xdr:spPr bwMode="auto">
        <a:xfrm>
          <a:off x="64770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759" name="Text Box 153">
          <a:extLst>
            <a:ext uri="{FF2B5EF4-FFF2-40B4-BE49-F238E27FC236}">
              <a16:creationId xmlns:a16="http://schemas.microsoft.com/office/drawing/2014/main" id="{A575F9F5-AB37-4365-9C97-5D56EFAA83B5}"/>
            </a:ext>
            <a:ext uri="{147F2762-F138-4A5C-976F-8EAC2B608ADB}">
              <a16:predDERef xmlns:a16="http://schemas.microsoft.com/office/drawing/2014/main" pred="{6021C311-5ADA-45A1-83B3-A2BD3545FCF8}"/>
            </a:ext>
          </a:extLst>
        </xdr:cNvPr>
        <xdr:cNvSpPr txBox="1">
          <a:spLocks noChangeArrowheads="1"/>
        </xdr:cNvSpPr>
      </xdr:nvSpPr>
      <xdr:spPr bwMode="auto">
        <a:xfrm>
          <a:off x="64770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60" name="Text Box 153">
          <a:extLst>
            <a:ext uri="{FF2B5EF4-FFF2-40B4-BE49-F238E27FC236}">
              <a16:creationId xmlns:a16="http://schemas.microsoft.com/office/drawing/2014/main" id="{784783B5-27EB-4F30-B58F-7B99F74C9CAE}"/>
            </a:ext>
            <a:ext uri="{147F2762-F138-4A5C-976F-8EAC2B608ADB}">
              <a16:predDERef xmlns:a16="http://schemas.microsoft.com/office/drawing/2014/main" pred="{A575F9F5-AB37-4365-9C97-5D56EFAA83B5}"/>
            </a:ext>
          </a:extLst>
        </xdr:cNvPr>
        <xdr:cNvSpPr txBox="1">
          <a:spLocks noChangeArrowheads="1"/>
        </xdr:cNvSpPr>
      </xdr:nvSpPr>
      <xdr:spPr bwMode="auto">
        <a:xfrm>
          <a:off x="70389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761" name="Text Box 153">
          <a:extLst>
            <a:ext uri="{FF2B5EF4-FFF2-40B4-BE49-F238E27FC236}">
              <a16:creationId xmlns:a16="http://schemas.microsoft.com/office/drawing/2014/main" id="{B91586DB-939F-4714-B245-D9AB5DEF31F1}"/>
            </a:ext>
            <a:ext uri="{147F2762-F138-4A5C-976F-8EAC2B608ADB}">
              <a16:predDERef xmlns:a16="http://schemas.microsoft.com/office/drawing/2014/main" pred="{784783B5-27EB-4F30-B58F-7B99F74C9CAE}"/>
            </a:ext>
          </a:extLst>
        </xdr:cNvPr>
        <xdr:cNvSpPr txBox="1">
          <a:spLocks noChangeArrowheads="1"/>
        </xdr:cNvSpPr>
      </xdr:nvSpPr>
      <xdr:spPr bwMode="auto">
        <a:xfrm>
          <a:off x="703897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62" name="Text Box 153">
          <a:extLst>
            <a:ext uri="{FF2B5EF4-FFF2-40B4-BE49-F238E27FC236}">
              <a16:creationId xmlns:a16="http://schemas.microsoft.com/office/drawing/2014/main" id="{32EF88F1-C62F-4360-B0BA-270CD688BFE5}"/>
            </a:ext>
            <a:ext uri="{147F2762-F138-4A5C-976F-8EAC2B608ADB}">
              <a16:predDERef xmlns:a16="http://schemas.microsoft.com/office/drawing/2014/main" pred="{B91586DB-939F-4714-B245-D9AB5DEF31F1}"/>
            </a:ext>
          </a:extLst>
        </xdr:cNvPr>
        <xdr:cNvSpPr txBox="1">
          <a:spLocks noChangeArrowheads="1"/>
        </xdr:cNvSpPr>
      </xdr:nvSpPr>
      <xdr:spPr bwMode="auto">
        <a:xfrm>
          <a:off x="76009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63" name="Text Box 153">
          <a:extLst>
            <a:ext uri="{FF2B5EF4-FFF2-40B4-BE49-F238E27FC236}">
              <a16:creationId xmlns:a16="http://schemas.microsoft.com/office/drawing/2014/main" id="{9022937E-8C0B-4E24-B359-ADCA81F00E91}"/>
            </a:ext>
            <a:ext uri="{147F2762-F138-4A5C-976F-8EAC2B608ADB}">
              <a16:predDERef xmlns:a16="http://schemas.microsoft.com/office/drawing/2014/main" pred="{32EF88F1-C62F-4360-B0BA-270CD688BFE5}"/>
            </a:ext>
          </a:extLst>
        </xdr:cNvPr>
        <xdr:cNvSpPr txBox="1">
          <a:spLocks noChangeArrowheads="1"/>
        </xdr:cNvSpPr>
      </xdr:nvSpPr>
      <xdr:spPr bwMode="auto">
        <a:xfrm>
          <a:off x="760095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64" name="Text Box 153">
          <a:extLst>
            <a:ext uri="{FF2B5EF4-FFF2-40B4-BE49-F238E27FC236}">
              <a16:creationId xmlns:a16="http://schemas.microsoft.com/office/drawing/2014/main" id="{0C0CE022-D40C-491B-80DD-D1900B6CE1DA}"/>
            </a:ext>
            <a:ext uri="{147F2762-F138-4A5C-976F-8EAC2B608ADB}">
              <a16:predDERef xmlns:a16="http://schemas.microsoft.com/office/drawing/2014/main" pred="{9022937E-8C0B-4E24-B359-ADCA81F00E91}"/>
            </a:ext>
          </a:extLst>
        </xdr:cNvPr>
        <xdr:cNvSpPr txBox="1">
          <a:spLocks noChangeArrowheads="1"/>
        </xdr:cNvSpPr>
      </xdr:nvSpPr>
      <xdr:spPr bwMode="auto">
        <a:xfrm>
          <a:off x="59150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765" name="Text Box 153">
          <a:extLst>
            <a:ext uri="{FF2B5EF4-FFF2-40B4-BE49-F238E27FC236}">
              <a16:creationId xmlns:a16="http://schemas.microsoft.com/office/drawing/2014/main" id="{312CC871-A3C9-463B-B59C-17EE90FEF2EE}"/>
            </a:ext>
            <a:ext uri="{147F2762-F138-4A5C-976F-8EAC2B608ADB}">
              <a16:predDERef xmlns:a16="http://schemas.microsoft.com/office/drawing/2014/main" pred="{0C0CE022-D40C-491B-80DD-D1900B6CE1DA}"/>
            </a:ext>
          </a:extLst>
        </xdr:cNvPr>
        <xdr:cNvSpPr txBox="1">
          <a:spLocks noChangeArrowheads="1"/>
        </xdr:cNvSpPr>
      </xdr:nvSpPr>
      <xdr:spPr bwMode="auto">
        <a:xfrm>
          <a:off x="591502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66" name="Text Box 153">
          <a:extLst>
            <a:ext uri="{FF2B5EF4-FFF2-40B4-BE49-F238E27FC236}">
              <a16:creationId xmlns:a16="http://schemas.microsoft.com/office/drawing/2014/main" id="{61038206-A3F5-4E15-8C61-4D112055C3A4}"/>
            </a:ext>
            <a:ext uri="{147F2762-F138-4A5C-976F-8EAC2B608ADB}">
              <a16:predDERef xmlns:a16="http://schemas.microsoft.com/office/drawing/2014/main" pred="{312CC871-A3C9-463B-B59C-17EE90FEF2EE}"/>
            </a:ext>
          </a:extLst>
        </xdr:cNvPr>
        <xdr:cNvSpPr txBox="1">
          <a:spLocks noChangeArrowheads="1"/>
        </xdr:cNvSpPr>
      </xdr:nvSpPr>
      <xdr:spPr bwMode="auto">
        <a:xfrm>
          <a:off x="64770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767" name="Text Box 153">
          <a:extLst>
            <a:ext uri="{FF2B5EF4-FFF2-40B4-BE49-F238E27FC236}">
              <a16:creationId xmlns:a16="http://schemas.microsoft.com/office/drawing/2014/main" id="{CA62B00F-2358-47C0-B642-0F79D2F8C45C}"/>
            </a:ext>
            <a:ext uri="{147F2762-F138-4A5C-976F-8EAC2B608ADB}">
              <a16:predDERef xmlns:a16="http://schemas.microsoft.com/office/drawing/2014/main" pred="{61038206-A3F5-4E15-8C61-4D112055C3A4}"/>
            </a:ext>
          </a:extLst>
        </xdr:cNvPr>
        <xdr:cNvSpPr txBox="1">
          <a:spLocks noChangeArrowheads="1"/>
        </xdr:cNvSpPr>
      </xdr:nvSpPr>
      <xdr:spPr bwMode="auto">
        <a:xfrm>
          <a:off x="64770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68" name="Text Box 153">
          <a:extLst>
            <a:ext uri="{FF2B5EF4-FFF2-40B4-BE49-F238E27FC236}">
              <a16:creationId xmlns:a16="http://schemas.microsoft.com/office/drawing/2014/main" id="{55E36A46-B148-4EDA-AC2B-8C3DB2BA1418}"/>
            </a:ext>
            <a:ext uri="{147F2762-F138-4A5C-976F-8EAC2B608ADB}">
              <a16:predDERef xmlns:a16="http://schemas.microsoft.com/office/drawing/2014/main" pred="{CA62B00F-2358-47C0-B642-0F79D2F8C45C}"/>
            </a:ext>
          </a:extLst>
        </xdr:cNvPr>
        <xdr:cNvSpPr txBox="1">
          <a:spLocks noChangeArrowheads="1"/>
        </xdr:cNvSpPr>
      </xdr:nvSpPr>
      <xdr:spPr bwMode="auto">
        <a:xfrm>
          <a:off x="70389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769" name="Text Box 153">
          <a:extLst>
            <a:ext uri="{FF2B5EF4-FFF2-40B4-BE49-F238E27FC236}">
              <a16:creationId xmlns:a16="http://schemas.microsoft.com/office/drawing/2014/main" id="{B6720D1A-AD22-4300-AADE-CC398AAAF49F}"/>
            </a:ext>
            <a:ext uri="{147F2762-F138-4A5C-976F-8EAC2B608ADB}">
              <a16:predDERef xmlns:a16="http://schemas.microsoft.com/office/drawing/2014/main" pred="{55E36A46-B148-4EDA-AC2B-8C3DB2BA1418}"/>
            </a:ext>
          </a:extLst>
        </xdr:cNvPr>
        <xdr:cNvSpPr txBox="1">
          <a:spLocks noChangeArrowheads="1"/>
        </xdr:cNvSpPr>
      </xdr:nvSpPr>
      <xdr:spPr bwMode="auto">
        <a:xfrm>
          <a:off x="703897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70" name="Text Box 153">
          <a:extLst>
            <a:ext uri="{FF2B5EF4-FFF2-40B4-BE49-F238E27FC236}">
              <a16:creationId xmlns:a16="http://schemas.microsoft.com/office/drawing/2014/main" id="{CAF759BE-04BF-4AE4-900E-0ADEC80CCEB5}"/>
            </a:ext>
            <a:ext uri="{147F2762-F138-4A5C-976F-8EAC2B608ADB}">
              <a16:predDERef xmlns:a16="http://schemas.microsoft.com/office/drawing/2014/main" pred="{B6720D1A-AD22-4300-AADE-CC398AAAF49F}"/>
            </a:ext>
          </a:extLst>
        </xdr:cNvPr>
        <xdr:cNvSpPr txBox="1">
          <a:spLocks noChangeArrowheads="1"/>
        </xdr:cNvSpPr>
      </xdr:nvSpPr>
      <xdr:spPr bwMode="auto">
        <a:xfrm>
          <a:off x="76009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71" name="Text Box 153">
          <a:extLst>
            <a:ext uri="{FF2B5EF4-FFF2-40B4-BE49-F238E27FC236}">
              <a16:creationId xmlns:a16="http://schemas.microsoft.com/office/drawing/2014/main" id="{97D39EAB-6718-44D5-A194-BC7914AA7020}"/>
            </a:ext>
            <a:ext uri="{147F2762-F138-4A5C-976F-8EAC2B608ADB}">
              <a16:predDERef xmlns:a16="http://schemas.microsoft.com/office/drawing/2014/main" pred="{CAF759BE-04BF-4AE4-900E-0ADEC80CCEB5}"/>
            </a:ext>
          </a:extLst>
        </xdr:cNvPr>
        <xdr:cNvSpPr txBox="1">
          <a:spLocks noChangeArrowheads="1"/>
        </xdr:cNvSpPr>
      </xdr:nvSpPr>
      <xdr:spPr bwMode="auto">
        <a:xfrm>
          <a:off x="760095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772" name="Text Box 153">
          <a:extLst>
            <a:ext uri="{FF2B5EF4-FFF2-40B4-BE49-F238E27FC236}">
              <a16:creationId xmlns:a16="http://schemas.microsoft.com/office/drawing/2014/main" id="{9A6D65F7-FAB9-4E5F-AE90-8804FDE7E32A}"/>
            </a:ext>
            <a:ext uri="{147F2762-F138-4A5C-976F-8EAC2B608ADB}">
              <a16:predDERef xmlns:a16="http://schemas.microsoft.com/office/drawing/2014/main" pred="{97D39EAB-6718-44D5-A194-BC7914AA7020}"/>
            </a:ext>
          </a:extLst>
        </xdr:cNvPr>
        <xdr:cNvSpPr txBox="1">
          <a:spLocks noChangeArrowheads="1"/>
        </xdr:cNvSpPr>
      </xdr:nvSpPr>
      <xdr:spPr bwMode="auto">
        <a:xfrm>
          <a:off x="53721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22</xdr:row>
      <xdr:rowOff>0</xdr:rowOff>
    </xdr:from>
    <xdr:ext cx="76200" cy="200025"/>
    <xdr:sp macro="" textlink="">
      <xdr:nvSpPr>
        <xdr:cNvPr id="773" name="Text Box 153">
          <a:extLst>
            <a:ext uri="{FF2B5EF4-FFF2-40B4-BE49-F238E27FC236}">
              <a16:creationId xmlns:a16="http://schemas.microsoft.com/office/drawing/2014/main" id="{E3B70640-D58E-437D-BCC2-06F2F671251B}"/>
            </a:ext>
            <a:ext uri="{147F2762-F138-4A5C-976F-8EAC2B608ADB}">
              <a16:predDERef xmlns:a16="http://schemas.microsoft.com/office/drawing/2014/main" pred="{9A6D65F7-FAB9-4E5F-AE90-8804FDE7E32A}"/>
            </a:ext>
          </a:extLst>
        </xdr:cNvPr>
        <xdr:cNvSpPr txBox="1">
          <a:spLocks noChangeArrowheads="1"/>
        </xdr:cNvSpPr>
      </xdr:nvSpPr>
      <xdr:spPr bwMode="auto">
        <a:xfrm>
          <a:off x="53721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74" name="Text Box 153">
          <a:extLst>
            <a:ext uri="{FF2B5EF4-FFF2-40B4-BE49-F238E27FC236}">
              <a16:creationId xmlns:a16="http://schemas.microsoft.com/office/drawing/2014/main" id="{DD73B5CC-11EC-4E9E-AA23-44A23B1EC68C}"/>
            </a:ext>
            <a:ext uri="{147F2762-F138-4A5C-976F-8EAC2B608ADB}">
              <a16:predDERef xmlns:a16="http://schemas.microsoft.com/office/drawing/2014/main" pred="{E3B70640-D58E-437D-BCC2-06F2F671251B}"/>
            </a:ext>
          </a:extLst>
        </xdr:cNvPr>
        <xdr:cNvSpPr txBox="1">
          <a:spLocks noChangeArrowheads="1"/>
        </xdr:cNvSpPr>
      </xdr:nvSpPr>
      <xdr:spPr bwMode="auto">
        <a:xfrm>
          <a:off x="59150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775" name="Text Box 153">
          <a:extLst>
            <a:ext uri="{FF2B5EF4-FFF2-40B4-BE49-F238E27FC236}">
              <a16:creationId xmlns:a16="http://schemas.microsoft.com/office/drawing/2014/main" id="{E5A933E6-7F86-4B98-A012-FE2CD937BCEF}"/>
            </a:ext>
            <a:ext uri="{147F2762-F138-4A5C-976F-8EAC2B608ADB}">
              <a16:predDERef xmlns:a16="http://schemas.microsoft.com/office/drawing/2014/main" pred="{DD73B5CC-11EC-4E9E-AA23-44A23B1EC68C}"/>
            </a:ext>
          </a:extLst>
        </xdr:cNvPr>
        <xdr:cNvSpPr txBox="1">
          <a:spLocks noChangeArrowheads="1"/>
        </xdr:cNvSpPr>
      </xdr:nvSpPr>
      <xdr:spPr bwMode="auto">
        <a:xfrm>
          <a:off x="591502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776" name="Text Box 153">
          <a:extLst>
            <a:ext uri="{FF2B5EF4-FFF2-40B4-BE49-F238E27FC236}">
              <a16:creationId xmlns:a16="http://schemas.microsoft.com/office/drawing/2014/main" id="{B927D427-63A6-4537-8C49-D6745E62253E}"/>
            </a:ext>
            <a:ext uri="{147F2762-F138-4A5C-976F-8EAC2B608ADB}">
              <a16:predDERef xmlns:a16="http://schemas.microsoft.com/office/drawing/2014/main" pred="{E5A933E6-7F86-4B98-A012-FE2CD937BCEF}"/>
            </a:ext>
          </a:extLst>
        </xdr:cNvPr>
        <xdr:cNvSpPr txBox="1">
          <a:spLocks noChangeArrowheads="1"/>
        </xdr:cNvSpPr>
      </xdr:nvSpPr>
      <xdr:spPr bwMode="auto">
        <a:xfrm>
          <a:off x="591502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22</xdr:row>
      <xdr:rowOff>0</xdr:rowOff>
    </xdr:from>
    <xdr:ext cx="76200" cy="200025"/>
    <xdr:sp macro="" textlink="">
      <xdr:nvSpPr>
        <xdr:cNvPr id="777" name="Text Box 153">
          <a:extLst>
            <a:ext uri="{FF2B5EF4-FFF2-40B4-BE49-F238E27FC236}">
              <a16:creationId xmlns:a16="http://schemas.microsoft.com/office/drawing/2014/main" id="{6FCD7913-9ECC-440D-8C10-44837645493F}"/>
            </a:ext>
            <a:ext uri="{147F2762-F138-4A5C-976F-8EAC2B608ADB}">
              <a16:predDERef xmlns:a16="http://schemas.microsoft.com/office/drawing/2014/main" pred="{B927D427-63A6-4537-8C49-D6745E62253E}"/>
            </a:ext>
          </a:extLst>
        </xdr:cNvPr>
        <xdr:cNvSpPr txBox="1">
          <a:spLocks noChangeArrowheads="1"/>
        </xdr:cNvSpPr>
      </xdr:nvSpPr>
      <xdr:spPr bwMode="auto">
        <a:xfrm>
          <a:off x="5915025"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78" name="Text Box 153">
          <a:extLst>
            <a:ext uri="{FF2B5EF4-FFF2-40B4-BE49-F238E27FC236}">
              <a16:creationId xmlns:a16="http://schemas.microsoft.com/office/drawing/2014/main" id="{DF7E0379-E675-46B9-8DEC-9804187B7D5E}"/>
            </a:ext>
            <a:ext uri="{147F2762-F138-4A5C-976F-8EAC2B608ADB}">
              <a16:predDERef xmlns:a16="http://schemas.microsoft.com/office/drawing/2014/main" pred="{6FCD7913-9ECC-440D-8C10-44837645493F}"/>
            </a:ext>
          </a:extLst>
        </xdr:cNvPr>
        <xdr:cNvSpPr txBox="1">
          <a:spLocks noChangeArrowheads="1"/>
        </xdr:cNvSpPr>
      </xdr:nvSpPr>
      <xdr:spPr bwMode="auto">
        <a:xfrm>
          <a:off x="64770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779" name="Text Box 153">
          <a:extLst>
            <a:ext uri="{FF2B5EF4-FFF2-40B4-BE49-F238E27FC236}">
              <a16:creationId xmlns:a16="http://schemas.microsoft.com/office/drawing/2014/main" id="{95B2F81E-F4B7-4203-A7CD-0D7988FFC4DD}"/>
            </a:ext>
            <a:ext uri="{147F2762-F138-4A5C-976F-8EAC2B608ADB}">
              <a16:predDERef xmlns:a16="http://schemas.microsoft.com/office/drawing/2014/main" pred="{DF7E0379-E675-46B9-8DEC-9804187B7D5E}"/>
            </a:ext>
          </a:extLst>
        </xdr:cNvPr>
        <xdr:cNvSpPr txBox="1">
          <a:spLocks noChangeArrowheads="1"/>
        </xdr:cNvSpPr>
      </xdr:nvSpPr>
      <xdr:spPr bwMode="auto">
        <a:xfrm>
          <a:off x="64770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780" name="Text Box 153">
          <a:extLst>
            <a:ext uri="{FF2B5EF4-FFF2-40B4-BE49-F238E27FC236}">
              <a16:creationId xmlns:a16="http://schemas.microsoft.com/office/drawing/2014/main" id="{32555C41-9271-4E83-86BD-AD8633828676}"/>
            </a:ext>
            <a:ext uri="{147F2762-F138-4A5C-976F-8EAC2B608ADB}">
              <a16:predDERef xmlns:a16="http://schemas.microsoft.com/office/drawing/2014/main" pred="{95B2F81E-F4B7-4203-A7CD-0D7988FFC4DD}"/>
            </a:ext>
          </a:extLst>
        </xdr:cNvPr>
        <xdr:cNvSpPr txBox="1">
          <a:spLocks noChangeArrowheads="1"/>
        </xdr:cNvSpPr>
      </xdr:nvSpPr>
      <xdr:spPr bwMode="auto">
        <a:xfrm>
          <a:off x="64770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22</xdr:row>
      <xdr:rowOff>0</xdr:rowOff>
    </xdr:from>
    <xdr:ext cx="76200" cy="200025"/>
    <xdr:sp macro="" textlink="">
      <xdr:nvSpPr>
        <xdr:cNvPr id="781" name="Text Box 153">
          <a:extLst>
            <a:ext uri="{FF2B5EF4-FFF2-40B4-BE49-F238E27FC236}">
              <a16:creationId xmlns:a16="http://schemas.microsoft.com/office/drawing/2014/main" id="{63707125-A316-48B3-BF2F-4F46100027D8}"/>
            </a:ext>
            <a:ext uri="{147F2762-F138-4A5C-976F-8EAC2B608ADB}">
              <a16:predDERef xmlns:a16="http://schemas.microsoft.com/office/drawing/2014/main" pred="{32555C41-9271-4E83-86BD-AD8633828676}"/>
            </a:ext>
          </a:extLst>
        </xdr:cNvPr>
        <xdr:cNvSpPr txBox="1">
          <a:spLocks noChangeArrowheads="1"/>
        </xdr:cNvSpPr>
      </xdr:nvSpPr>
      <xdr:spPr bwMode="auto">
        <a:xfrm>
          <a:off x="64770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82" name="Text Box 153">
          <a:extLst>
            <a:ext uri="{FF2B5EF4-FFF2-40B4-BE49-F238E27FC236}">
              <a16:creationId xmlns:a16="http://schemas.microsoft.com/office/drawing/2014/main" id="{9F8D6144-C7D2-4B90-BC59-C4586490AE9E}"/>
            </a:ext>
            <a:ext uri="{147F2762-F138-4A5C-976F-8EAC2B608ADB}">
              <a16:predDERef xmlns:a16="http://schemas.microsoft.com/office/drawing/2014/main" pred="{63707125-A316-48B3-BF2F-4F46100027D8}"/>
            </a:ext>
          </a:extLst>
        </xdr:cNvPr>
        <xdr:cNvSpPr txBox="1">
          <a:spLocks noChangeArrowheads="1"/>
        </xdr:cNvSpPr>
      </xdr:nvSpPr>
      <xdr:spPr bwMode="auto">
        <a:xfrm>
          <a:off x="70389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783" name="Text Box 153">
          <a:extLst>
            <a:ext uri="{FF2B5EF4-FFF2-40B4-BE49-F238E27FC236}">
              <a16:creationId xmlns:a16="http://schemas.microsoft.com/office/drawing/2014/main" id="{AEE718C5-AE39-4601-B301-203A37E07DB7}"/>
            </a:ext>
            <a:ext uri="{147F2762-F138-4A5C-976F-8EAC2B608ADB}">
              <a16:predDERef xmlns:a16="http://schemas.microsoft.com/office/drawing/2014/main" pred="{9F8D6144-C7D2-4B90-BC59-C4586490AE9E}"/>
            </a:ext>
          </a:extLst>
        </xdr:cNvPr>
        <xdr:cNvSpPr txBox="1">
          <a:spLocks noChangeArrowheads="1"/>
        </xdr:cNvSpPr>
      </xdr:nvSpPr>
      <xdr:spPr bwMode="auto">
        <a:xfrm>
          <a:off x="703897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784" name="Text Box 153">
          <a:extLst>
            <a:ext uri="{FF2B5EF4-FFF2-40B4-BE49-F238E27FC236}">
              <a16:creationId xmlns:a16="http://schemas.microsoft.com/office/drawing/2014/main" id="{0791218E-E561-48D5-BC97-EA06A15C677C}"/>
            </a:ext>
            <a:ext uri="{147F2762-F138-4A5C-976F-8EAC2B608ADB}">
              <a16:predDERef xmlns:a16="http://schemas.microsoft.com/office/drawing/2014/main" pred="{AEE718C5-AE39-4601-B301-203A37E07DB7}"/>
            </a:ext>
          </a:extLst>
        </xdr:cNvPr>
        <xdr:cNvSpPr txBox="1">
          <a:spLocks noChangeArrowheads="1"/>
        </xdr:cNvSpPr>
      </xdr:nvSpPr>
      <xdr:spPr bwMode="auto">
        <a:xfrm>
          <a:off x="703897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22</xdr:row>
      <xdr:rowOff>0</xdr:rowOff>
    </xdr:from>
    <xdr:ext cx="76200" cy="200025"/>
    <xdr:sp macro="" textlink="">
      <xdr:nvSpPr>
        <xdr:cNvPr id="785" name="Text Box 153">
          <a:extLst>
            <a:ext uri="{FF2B5EF4-FFF2-40B4-BE49-F238E27FC236}">
              <a16:creationId xmlns:a16="http://schemas.microsoft.com/office/drawing/2014/main" id="{5342C56F-E6D1-4CD0-9DB3-984E13C7A710}"/>
            </a:ext>
            <a:ext uri="{147F2762-F138-4A5C-976F-8EAC2B608ADB}">
              <a16:predDERef xmlns:a16="http://schemas.microsoft.com/office/drawing/2014/main" pred="{0791218E-E561-48D5-BC97-EA06A15C677C}"/>
            </a:ext>
          </a:extLst>
        </xdr:cNvPr>
        <xdr:cNvSpPr txBox="1">
          <a:spLocks noChangeArrowheads="1"/>
        </xdr:cNvSpPr>
      </xdr:nvSpPr>
      <xdr:spPr bwMode="auto">
        <a:xfrm>
          <a:off x="7038975"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786" name="Text Box 153">
          <a:extLst>
            <a:ext uri="{FF2B5EF4-FFF2-40B4-BE49-F238E27FC236}">
              <a16:creationId xmlns:a16="http://schemas.microsoft.com/office/drawing/2014/main" id="{BA18B3D5-FCF0-47CD-A113-5344DA0B9623}"/>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198438"/>
    <xdr:sp macro="" textlink="">
      <xdr:nvSpPr>
        <xdr:cNvPr id="787" name="Text Box 153">
          <a:extLst>
            <a:ext uri="{FF2B5EF4-FFF2-40B4-BE49-F238E27FC236}">
              <a16:creationId xmlns:a16="http://schemas.microsoft.com/office/drawing/2014/main" id="{B7378EA8-EC22-421E-8CF4-65B14A7ACA40}"/>
            </a:ext>
          </a:extLst>
        </xdr:cNvPr>
        <xdr:cNvSpPr txBox="1">
          <a:spLocks noChangeArrowheads="1"/>
        </xdr:cNvSpPr>
      </xdr:nvSpPr>
      <xdr:spPr bwMode="auto">
        <a:xfrm>
          <a:off x="6724650" y="317182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788" name="Text Box 153">
          <a:extLst>
            <a:ext uri="{FF2B5EF4-FFF2-40B4-BE49-F238E27FC236}">
              <a16:creationId xmlns:a16="http://schemas.microsoft.com/office/drawing/2014/main" id="{A4D0BD19-3E87-445F-9847-60F625821249}"/>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789" name="Text Box 153">
          <a:extLst>
            <a:ext uri="{FF2B5EF4-FFF2-40B4-BE49-F238E27FC236}">
              <a16:creationId xmlns:a16="http://schemas.microsoft.com/office/drawing/2014/main" id="{6C8AC838-6A3C-4FC9-BE4A-C65EF55FBC8B}"/>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790" name="Text Box 153">
          <a:extLst>
            <a:ext uri="{FF2B5EF4-FFF2-40B4-BE49-F238E27FC236}">
              <a16:creationId xmlns:a16="http://schemas.microsoft.com/office/drawing/2014/main" id="{104AABCE-EC47-42AA-BD33-AF6876FED5A4}"/>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91" name="Text Box 153">
          <a:extLst>
            <a:ext uri="{FF2B5EF4-FFF2-40B4-BE49-F238E27FC236}">
              <a16:creationId xmlns:a16="http://schemas.microsoft.com/office/drawing/2014/main" id="{97907BDB-A21B-40B0-84DA-2D784DA7741F}"/>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792" name="Text Box 153">
          <a:extLst>
            <a:ext uri="{FF2B5EF4-FFF2-40B4-BE49-F238E27FC236}">
              <a16:creationId xmlns:a16="http://schemas.microsoft.com/office/drawing/2014/main" id="{7167E68A-D3FA-48D6-B243-B769F90BF990}"/>
            </a:ext>
          </a:extLst>
        </xdr:cNvPr>
        <xdr:cNvSpPr txBox="1">
          <a:spLocks noChangeArrowheads="1"/>
        </xdr:cNvSpPr>
      </xdr:nvSpPr>
      <xdr:spPr bwMode="auto">
        <a:xfrm>
          <a:off x="6724650" y="317182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93" name="Text Box 153">
          <a:extLst>
            <a:ext uri="{FF2B5EF4-FFF2-40B4-BE49-F238E27FC236}">
              <a16:creationId xmlns:a16="http://schemas.microsoft.com/office/drawing/2014/main" id="{64E62D90-AB06-4E88-A0EE-1CA023E4DB28}"/>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94" name="Text Box 153">
          <a:extLst>
            <a:ext uri="{FF2B5EF4-FFF2-40B4-BE49-F238E27FC236}">
              <a16:creationId xmlns:a16="http://schemas.microsoft.com/office/drawing/2014/main" id="{A3C1E31B-4499-4F26-9D9D-1891D4C4B0F1}"/>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95" name="Text Box 153">
          <a:extLst>
            <a:ext uri="{FF2B5EF4-FFF2-40B4-BE49-F238E27FC236}">
              <a16:creationId xmlns:a16="http://schemas.microsoft.com/office/drawing/2014/main" id="{0F619E90-4BEA-40E7-93CA-EE7AC6875E6E}"/>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96" name="Text Box 153">
          <a:extLst>
            <a:ext uri="{FF2B5EF4-FFF2-40B4-BE49-F238E27FC236}">
              <a16:creationId xmlns:a16="http://schemas.microsoft.com/office/drawing/2014/main" id="{DD10AE20-979A-40AB-BB9D-0F959EC63542}"/>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797" name="Text Box 153">
          <a:extLst>
            <a:ext uri="{FF2B5EF4-FFF2-40B4-BE49-F238E27FC236}">
              <a16:creationId xmlns:a16="http://schemas.microsoft.com/office/drawing/2014/main" id="{E84BDD46-BD68-4FE2-9689-009987C0B01A}"/>
            </a:ext>
          </a:extLst>
        </xdr:cNvPr>
        <xdr:cNvSpPr txBox="1">
          <a:spLocks noChangeArrowheads="1"/>
        </xdr:cNvSpPr>
      </xdr:nvSpPr>
      <xdr:spPr bwMode="auto">
        <a:xfrm>
          <a:off x="6724650" y="317182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98" name="Text Box 153">
          <a:extLst>
            <a:ext uri="{FF2B5EF4-FFF2-40B4-BE49-F238E27FC236}">
              <a16:creationId xmlns:a16="http://schemas.microsoft.com/office/drawing/2014/main" id="{354DB925-3DD8-4D8C-95BB-BC91629A19E1}"/>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99" name="Text Box 153">
          <a:extLst>
            <a:ext uri="{FF2B5EF4-FFF2-40B4-BE49-F238E27FC236}">
              <a16:creationId xmlns:a16="http://schemas.microsoft.com/office/drawing/2014/main" id="{2BC09EFA-BCDE-458A-BC0C-3A9B5D842BFC}"/>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800" name="Text Box 153">
          <a:extLst>
            <a:ext uri="{FF2B5EF4-FFF2-40B4-BE49-F238E27FC236}">
              <a16:creationId xmlns:a16="http://schemas.microsoft.com/office/drawing/2014/main" id="{3A29AF67-1805-4B77-8E24-2EC0F82CEAC2}"/>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801" name="Text Box 153">
          <a:extLst>
            <a:ext uri="{FF2B5EF4-FFF2-40B4-BE49-F238E27FC236}">
              <a16:creationId xmlns:a16="http://schemas.microsoft.com/office/drawing/2014/main" id="{433C24C2-E03E-45DF-BEAD-247A96F66434}"/>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802" name="Text Box 153">
          <a:extLst>
            <a:ext uri="{FF2B5EF4-FFF2-40B4-BE49-F238E27FC236}">
              <a16:creationId xmlns:a16="http://schemas.microsoft.com/office/drawing/2014/main" id="{E5E7F20F-B7D7-45D1-8975-A6FE421A73CF}"/>
            </a:ext>
          </a:extLst>
        </xdr:cNvPr>
        <xdr:cNvSpPr txBox="1">
          <a:spLocks noChangeArrowheads="1"/>
        </xdr:cNvSpPr>
      </xdr:nvSpPr>
      <xdr:spPr bwMode="auto">
        <a:xfrm>
          <a:off x="6724650" y="317182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803" name="Text Box 153">
          <a:extLst>
            <a:ext uri="{FF2B5EF4-FFF2-40B4-BE49-F238E27FC236}">
              <a16:creationId xmlns:a16="http://schemas.microsoft.com/office/drawing/2014/main" id="{6D27B74F-9A03-423E-8551-14C79AB36601}"/>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804" name="Text Box 153">
          <a:extLst>
            <a:ext uri="{FF2B5EF4-FFF2-40B4-BE49-F238E27FC236}">
              <a16:creationId xmlns:a16="http://schemas.microsoft.com/office/drawing/2014/main" id="{1C212A16-D373-4673-917C-5DEB7746FF31}"/>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805" name="Text Box 153">
          <a:extLst>
            <a:ext uri="{FF2B5EF4-FFF2-40B4-BE49-F238E27FC236}">
              <a16:creationId xmlns:a16="http://schemas.microsoft.com/office/drawing/2014/main" id="{C91E0512-270C-4F1A-B8FD-CE81D61D1EB8}"/>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806" name="Text Box 153">
          <a:extLst>
            <a:ext uri="{FF2B5EF4-FFF2-40B4-BE49-F238E27FC236}">
              <a16:creationId xmlns:a16="http://schemas.microsoft.com/office/drawing/2014/main" id="{7A26FA64-BD6F-45D6-B728-2C7EB2092740}"/>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807" name="Text Box 153">
          <a:extLst>
            <a:ext uri="{FF2B5EF4-FFF2-40B4-BE49-F238E27FC236}">
              <a16:creationId xmlns:a16="http://schemas.microsoft.com/office/drawing/2014/main" id="{A96C8C1B-153D-4AA8-BDA9-8EE69B1B11B6}"/>
            </a:ext>
          </a:extLst>
        </xdr:cNvPr>
        <xdr:cNvSpPr txBox="1">
          <a:spLocks noChangeArrowheads="1"/>
        </xdr:cNvSpPr>
      </xdr:nvSpPr>
      <xdr:spPr bwMode="auto">
        <a:xfrm>
          <a:off x="6724650" y="317182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808" name="Text Box 153">
          <a:extLst>
            <a:ext uri="{FF2B5EF4-FFF2-40B4-BE49-F238E27FC236}">
              <a16:creationId xmlns:a16="http://schemas.microsoft.com/office/drawing/2014/main" id="{C6E1E4FE-69BE-4236-9631-8FEDB9AA75F5}"/>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809" name="Text Box 153">
          <a:extLst>
            <a:ext uri="{FF2B5EF4-FFF2-40B4-BE49-F238E27FC236}">
              <a16:creationId xmlns:a16="http://schemas.microsoft.com/office/drawing/2014/main" id="{00EA5214-2DB3-41BE-93FC-CD473C620D7D}"/>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810" name="Text Box 153">
          <a:extLst>
            <a:ext uri="{FF2B5EF4-FFF2-40B4-BE49-F238E27FC236}">
              <a16:creationId xmlns:a16="http://schemas.microsoft.com/office/drawing/2014/main" id="{2EF5562A-86D0-40A7-87A0-06A84370C805}"/>
            </a:ext>
          </a:extLst>
        </xdr:cNvPr>
        <xdr:cNvSpPr txBox="1">
          <a:spLocks noChangeArrowheads="1"/>
        </xdr:cNvSpPr>
      </xdr:nvSpPr>
      <xdr:spPr bwMode="auto">
        <a:xfrm>
          <a:off x="6724650" y="317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120650</xdr:colOff>
      <xdr:row>7</xdr:row>
      <xdr:rowOff>25400</xdr:rowOff>
    </xdr:to>
    <xdr:sp macro="" textlink="">
      <xdr:nvSpPr>
        <xdr:cNvPr id="2" name="Text Box 1">
          <a:extLst>
            <a:ext uri="{FF2B5EF4-FFF2-40B4-BE49-F238E27FC236}">
              <a16:creationId xmlns:a16="http://schemas.microsoft.com/office/drawing/2014/main" id="{203832EE-DF9A-483F-9866-F5E918474B99}"/>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 name="Text Box 2">
          <a:extLst>
            <a:ext uri="{FF2B5EF4-FFF2-40B4-BE49-F238E27FC236}">
              <a16:creationId xmlns:a16="http://schemas.microsoft.com/office/drawing/2014/main" id="{AFDCFB50-1DBC-47F4-94CD-4F4286C99F7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 name="Text Box 3">
          <a:extLst>
            <a:ext uri="{FF2B5EF4-FFF2-40B4-BE49-F238E27FC236}">
              <a16:creationId xmlns:a16="http://schemas.microsoft.com/office/drawing/2014/main" id="{9666DD59-0B60-47E7-B503-56B456A4A9C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 name="Text Box 4">
          <a:extLst>
            <a:ext uri="{FF2B5EF4-FFF2-40B4-BE49-F238E27FC236}">
              <a16:creationId xmlns:a16="http://schemas.microsoft.com/office/drawing/2014/main" id="{42359C66-DED9-48D0-A9C5-9F1A3807769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 name="Text Box 5">
          <a:extLst>
            <a:ext uri="{FF2B5EF4-FFF2-40B4-BE49-F238E27FC236}">
              <a16:creationId xmlns:a16="http://schemas.microsoft.com/office/drawing/2014/main" id="{94595744-2F6A-4C52-838D-70384C7DF92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7" name="Text Box 6">
          <a:extLst>
            <a:ext uri="{FF2B5EF4-FFF2-40B4-BE49-F238E27FC236}">
              <a16:creationId xmlns:a16="http://schemas.microsoft.com/office/drawing/2014/main" id="{A85FE61A-C7EF-451A-9A16-FBE1A165C0EA}"/>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 name="Text Box 7">
          <a:extLst>
            <a:ext uri="{FF2B5EF4-FFF2-40B4-BE49-F238E27FC236}">
              <a16:creationId xmlns:a16="http://schemas.microsoft.com/office/drawing/2014/main" id="{560607CC-6D8C-48C3-80B4-76F4AEFFE75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 name="Text Box 8">
          <a:extLst>
            <a:ext uri="{FF2B5EF4-FFF2-40B4-BE49-F238E27FC236}">
              <a16:creationId xmlns:a16="http://schemas.microsoft.com/office/drawing/2014/main" id="{1A5E87B3-5813-4EA5-AB8F-0E042B05A58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 name="Text Box 9">
          <a:extLst>
            <a:ext uri="{FF2B5EF4-FFF2-40B4-BE49-F238E27FC236}">
              <a16:creationId xmlns:a16="http://schemas.microsoft.com/office/drawing/2014/main" id="{01E73C67-F5EE-4183-AD0F-E8F53F57F13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 name="Text Box 10">
          <a:extLst>
            <a:ext uri="{FF2B5EF4-FFF2-40B4-BE49-F238E27FC236}">
              <a16:creationId xmlns:a16="http://schemas.microsoft.com/office/drawing/2014/main" id="{EFB5CCFF-4622-48D2-BF9C-B6E913D6897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2" name="Text Box 11">
          <a:extLst>
            <a:ext uri="{FF2B5EF4-FFF2-40B4-BE49-F238E27FC236}">
              <a16:creationId xmlns:a16="http://schemas.microsoft.com/office/drawing/2014/main" id="{C9AD6212-D72D-49FF-A88A-993993CB0104}"/>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 name="Text Box 12">
          <a:extLst>
            <a:ext uri="{FF2B5EF4-FFF2-40B4-BE49-F238E27FC236}">
              <a16:creationId xmlns:a16="http://schemas.microsoft.com/office/drawing/2014/main" id="{721ADF3C-CB0E-4035-80A2-546E9FC8CB1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 name="Text Box 13">
          <a:extLst>
            <a:ext uri="{FF2B5EF4-FFF2-40B4-BE49-F238E27FC236}">
              <a16:creationId xmlns:a16="http://schemas.microsoft.com/office/drawing/2014/main" id="{08CBAD4B-CF43-4525-9B4D-81DD849BFE1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5" name="Text Box 14">
          <a:extLst>
            <a:ext uri="{FF2B5EF4-FFF2-40B4-BE49-F238E27FC236}">
              <a16:creationId xmlns:a16="http://schemas.microsoft.com/office/drawing/2014/main" id="{868AD6F0-6530-4A8C-B678-60D0A56E4B0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6" name="Text Box 15">
          <a:extLst>
            <a:ext uri="{FF2B5EF4-FFF2-40B4-BE49-F238E27FC236}">
              <a16:creationId xmlns:a16="http://schemas.microsoft.com/office/drawing/2014/main" id="{E797498F-5FAB-4BD5-9617-044B5B0C341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7" name="Text Box 16">
          <a:extLst>
            <a:ext uri="{FF2B5EF4-FFF2-40B4-BE49-F238E27FC236}">
              <a16:creationId xmlns:a16="http://schemas.microsoft.com/office/drawing/2014/main" id="{92D0D604-3CAC-4D04-B360-699A93248277}"/>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8" name="Text Box 17">
          <a:extLst>
            <a:ext uri="{FF2B5EF4-FFF2-40B4-BE49-F238E27FC236}">
              <a16:creationId xmlns:a16="http://schemas.microsoft.com/office/drawing/2014/main" id="{42625FB2-26C2-459C-AED3-F7EBBB0257A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9" name="Text Box 18">
          <a:extLst>
            <a:ext uri="{FF2B5EF4-FFF2-40B4-BE49-F238E27FC236}">
              <a16:creationId xmlns:a16="http://schemas.microsoft.com/office/drawing/2014/main" id="{D337E8E0-4AE9-4137-A223-633B42C68CA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20" name="Text Box 19">
          <a:extLst>
            <a:ext uri="{FF2B5EF4-FFF2-40B4-BE49-F238E27FC236}">
              <a16:creationId xmlns:a16="http://schemas.microsoft.com/office/drawing/2014/main" id="{E51FF6DD-E867-4241-9C3A-92BA4E65ECB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21" name="Text Box 20">
          <a:extLst>
            <a:ext uri="{FF2B5EF4-FFF2-40B4-BE49-F238E27FC236}">
              <a16:creationId xmlns:a16="http://schemas.microsoft.com/office/drawing/2014/main" id="{379CBA36-9EA5-45CA-B16D-7EF832C755F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22" name="Text Box 21">
          <a:extLst>
            <a:ext uri="{FF2B5EF4-FFF2-40B4-BE49-F238E27FC236}">
              <a16:creationId xmlns:a16="http://schemas.microsoft.com/office/drawing/2014/main" id="{6653C158-66A0-4050-825E-7F94445D3C82}"/>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23" name="Text Box 22">
          <a:extLst>
            <a:ext uri="{FF2B5EF4-FFF2-40B4-BE49-F238E27FC236}">
              <a16:creationId xmlns:a16="http://schemas.microsoft.com/office/drawing/2014/main" id="{091EB05C-8D01-40E6-A7FE-446A662C8D4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24" name="Text Box 23">
          <a:extLst>
            <a:ext uri="{FF2B5EF4-FFF2-40B4-BE49-F238E27FC236}">
              <a16:creationId xmlns:a16="http://schemas.microsoft.com/office/drawing/2014/main" id="{F4C0A341-790C-461D-A374-F188597A873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25" name="Text Box 24">
          <a:extLst>
            <a:ext uri="{FF2B5EF4-FFF2-40B4-BE49-F238E27FC236}">
              <a16:creationId xmlns:a16="http://schemas.microsoft.com/office/drawing/2014/main" id="{2D8CBC47-EFB0-4C23-9F1F-FB180793BFC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26" name="Text Box 25">
          <a:extLst>
            <a:ext uri="{FF2B5EF4-FFF2-40B4-BE49-F238E27FC236}">
              <a16:creationId xmlns:a16="http://schemas.microsoft.com/office/drawing/2014/main" id="{5318570A-67A2-4357-AB3F-87F84BC370C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27" name="Text Box 26">
          <a:extLst>
            <a:ext uri="{FF2B5EF4-FFF2-40B4-BE49-F238E27FC236}">
              <a16:creationId xmlns:a16="http://schemas.microsoft.com/office/drawing/2014/main" id="{D76A0DA1-9ECC-4826-8BEC-9D384D342E9D}"/>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28" name="Text Box 27">
          <a:extLst>
            <a:ext uri="{FF2B5EF4-FFF2-40B4-BE49-F238E27FC236}">
              <a16:creationId xmlns:a16="http://schemas.microsoft.com/office/drawing/2014/main" id="{D36F340C-CE2F-4A53-AB2E-8CC0C882D69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29" name="Text Box 28">
          <a:extLst>
            <a:ext uri="{FF2B5EF4-FFF2-40B4-BE49-F238E27FC236}">
              <a16:creationId xmlns:a16="http://schemas.microsoft.com/office/drawing/2014/main" id="{08B59984-67B3-4EC4-99FF-F9356B94CF1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0" name="Text Box 29">
          <a:extLst>
            <a:ext uri="{FF2B5EF4-FFF2-40B4-BE49-F238E27FC236}">
              <a16:creationId xmlns:a16="http://schemas.microsoft.com/office/drawing/2014/main" id="{10D5C478-DC7C-4E0A-B9E4-3CEC3BDE173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1" name="Text Box 30">
          <a:extLst>
            <a:ext uri="{FF2B5EF4-FFF2-40B4-BE49-F238E27FC236}">
              <a16:creationId xmlns:a16="http://schemas.microsoft.com/office/drawing/2014/main" id="{01DFF7B2-291C-4831-92E2-D065B914F7A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32" name="Text Box 31">
          <a:extLst>
            <a:ext uri="{FF2B5EF4-FFF2-40B4-BE49-F238E27FC236}">
              <a16:creationId xmlns:a16="http://schemas.microsoft.com/office/drawing/2014/main" id="{EDA81F7C-34A6-4502-A7F6-ED058C3FF42A}"/>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3" name="Text Box 32">
          <a:extLst>
            <a:ext uri="{FF2B5EF4-FFF2-40B4-BE49-F238E27FC236}">
              <a16:creationId xmlns:a16="http://schemas.microsoft.com/office/drawing/2014/main" id="{770D47F2-7001-43E9-BE2E-279F415576F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4" name="Text Box 33">
          <a:extLst>
            <a:ext uri="{FF2B5EF4-FFF2-40B4-BE49-F238E27FC236}">
              <a16:creationId xmlns:a16="http://schemas.microsoft.com/office/drawing/2014/main" id="{FB28D274-5C0B-4B4E-B4DD-1C982A860E5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5" name="Text Box 34">
          <a:extLst>
            <a:ext uri="{FF2B5EF4-FFF2-40B4-BE49-F238E27FC236}">
              <a16:creationId xmlns:a16="http://schemas.microsoft.com/office/drawing/2014/main" id="{39212D2A-49E7-4339-BF54-9AD5F1FEE58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6" name="Text Box 35">
          <a:extLst>
            <a:ext uri="{FF2B5EF4-FFF2-40B4-BE49-F238E27FC236}">
              <a16:creationId xmlns:a16="http://schemas.microsoft.com/office/drawing/2014/main" id="{2CBED052-D57D-4899-A7B4-C3CAEFB9099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37" name="Text Box 36">
          <a:extLst>
            <a:ext uri="{FF2B5EF4-FFF2-40B4-BE49-F238E27FC236}">
              <a16:creationId xmlns:a16="http://schemas.microsoft.com/office/drawing/2014/main" id="{75C0090D-A0BD-48B8-A5D5-E343CA27C47D}"/>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8" name="Text Box 37">
          <a:extLst>
            <a:ext uri="{FF2B5EF4-FFF2-40B4-BE49-F238E27FC236}">
              <a16:creationId xmlns:a16="http://schemas.microsoft.com/office/drawing/2014/main" id="{8435997B-3EA2-46DF-855F-CD251493CA4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39" name="Text Box 38">
          <a:extLst>
            <a:ext uri="{FF2B5EF4-FFF2-40B4-BE49-F238E27FC236}">
              <a16:creationId xmlns:a16="http://schemas.microsoft.com/office/drawing/2014/main" id="{79370A40-D947-427F-B69E-6EF5762E4D1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0" name="Text Box 39">
          <a:extLst>
            <a:ext uri="{FF2B5EF4-FFF2-40B4-BE49-F238E27FC236}">
              <a16:creationId xmlns:a16="http://schemas.microsoft.com/office/drawing/2014/main" id="{C076D9A0-CB1B-4C60-B73A-A5032084A08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1" name="Text Box 40">
          <a:extLst>
            <a:ext uri="{FF2B5EF4-FFF2-40B4-BE49-F238E27FC236}">
              <a16:creationId xmlns:a16="http://schemas.microsoft.com/office/drawing/2014/main" id="{13379C4D-5DEF-4AB6-A5CE-A5D512C7B65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42" name="Text Box 41">
          <a:extLst>
            <a:ext uri="{FF2B5EF4-FFF2-40B4-BE49-F238E27FC236}">
              <a16:creationId xmlns:a16="http://schemas.microsoft.com/office/drawing/2014/main" id="{EBFC56BE-C531-4599-B4BB-58891A221026}"/>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3" name="Text Box 42">
          <a:extLst>
            <a:ext uri="{FF2B5EF4-FFF2-40B4-BE49-F238E27FC236}">
              <a16:creationId xmlns:a16="http://schemas.microsoft.com/office/drawing/2014/main" id="{177EFCA3-9582-4984-BB2B-DF8EBBAA2FA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4" name="Text Box 43">
          <a:extLst>
            <a:ext uri="{FF2B5EF4-FFF2-40B4-BE49-F238E27FC236}">
              <a16:creationId xmlns:a16="http://schemas.microsoft.com/office/drawing/2014/main" id="{DDBCF6F6-A262-4CDB-A47F-AE4596855E0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5" name="Text Box 44">
          <a:extLst>
            <a:ext uri="{FF2B5EF4-FFF2-40B4-BE49-F238E27FC236}">
              <a16:creationId xmlns:a16="http://schemas.microsoft.com/office/drawing/2014/main" id="{51712207-12FB-4620-B301-1047057C0B4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6" name="Text Box 45">
          <a:extLst>
            <a:ext uri="{FF2B5EF4-FFF2-40B4-BE49-F238E27FC236}">
              <a16:creationId xmlns:a16="http://schemas.microsoft.com/office/drawing/2014/main" id="{FCF1C0CF-6475-449B-8147-41982CE0F2A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47" name="Text Box 46">
          <a:extLst>
            <a:ext uri="{FF2B5EF4-FFF2-40B4-BE49-F238E27FC236}">
              <a16:creationId xmlns:a16="http://schemas.microsoft.com/office/drawing/2014/main" id="{CC63614D-BA11-4DA5-ADC6-869B3C060174}"/>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8" name="Text Box 47">
          <a:extLst>
            <a:ext uri="{FF2B5EF4-FFF2-40B4-BE49-F238E27FC236}">
              <a16:creationId xmlns:a16="http://schemas.microsoft.com/office/drawing/2014/main" id="{FD13BF13-678F-406D-8545-120BEEF7B57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49" name="Text Box 48">
          <a:extLst>
            <a:ext uri="{FF2B5EF4-FFF2-40B4-BE49-F238E27FC236}">
              <a16:creationId xmlns:a16="http://schemas.microsoft.com/office/drawing/2014/main" id="{7801F12E-CBF6-444F-9E3E-7B06B0F25F5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0" name="Text Box 49">
          <a:extLst>
            <a:ext uri="{FF2B5EF4-FFF2-40B4-BE49-F238E27FC236}">
              <a16:creationId xmlns:a16="http://schemas.microsoft.com/office/drawing/2014/main" id="{55FDC888-3597-415B-B7E4-921D9FB9D84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1" name="Text Box 50">
          <a:extLst>
            <a:ext uri="{FF2B5EF4-FFF2-40B4-BE49-F238E27FC236}">
              <a16:creationId xmlns:a16="http://schemas.microsoft.com/office/drawing/2014/main" id="{6FBE4A95-877F-42DA-9B99-1FF29FF9346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52" name="Text Box 51">
          <a:extLst>
            <a:ext uri="{FF2B5EF4-FFF2-40B4-BE49-F238E27FC236}">
              <a16:creationId xmlns:a16="http://schemas.microsoft.com/office/drawing/2014/main" id="{4ED85E75-C0CE-4282-B848-00C2C86EA285}"/>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3" name="Text Box 52">
          <a:extLst>
            <a:ext uri="{FF2B5EF4-FFF2-40B4-BE49-F238E27FC236}">
              <a16:creationId xmlns:a16="http://schemas.microsoft.com/office/drawing/2014/main" id="{A6437DF1-B37C-4CC3-9C34-88FDB4BFCAB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4" name="Text Box 53">
          <a:extLst>
            <a:ext uri="{FF2B5EF4-FFF2-40B4-BE49-F238E27FC236}">
              <a16:creationId xmlns:a16="http://schemas.microsoft.com/office/drawing/2014/main" id="{870CF7E2-CE33-4F22-B4F1-E89AA64D4D1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5" name="Text Box 54">
          <a:extLst>
            <a:ext uri="{FF2B5EF4-FFF2-40B4-BE49-F238E27FC236}">
              <a16:creationId xmlns:a16="http://schemas.microsoft.com/office/drawing/2014/main" id="{8781C142-EBDB-43C6-86B2-2503E1C96FD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6" name="Text Box 55">
          <a:extLst>
            <a:ext uri="{FF2B5EF4-FFF2-40B4-BE49-F238E27FC236}">
              <a16:creationId xmlns:a16="http://schemas.microsoft.com/office/drawing/2014/main" id="{E1E48CB1-33B9-4518-A821-CF8D7BF1044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57" name="Text Box 56">
          <a:extLst>
            <a:ext uri="{FF2B5EF4-FFF2-40B4-BE49-F238E27FC236}">
              <a16:creationId xmlns:a16="http://schemas.microsoft.com/office/drawing/2014/main" id="{36840E39-9B21-40FE-A346-8C0408265102}"/>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8" name="Text Box 57">
          <a:extLst>
            <a:ext uri="{FF2B5EF4-FFF2-40B4-BE49-F238E27FC236}">
              <a16:creationId xmlns:a16="http://schemas.microsoft.com/office/drawing/2014/main" id="{84F2E615-4824-4F76-8E31-A1669A9C28C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59" name="Text Box 58">
          <a:extLst>
            <a:ext uri="{FF2B5EF4-FFF2-40B4-BE49-F238E27FC236}">
              <a16:creationId xmlns:a16="http://schemas.microsoft.com/office/drawing/2014/main" id="{7BB42582-33B4-4CE1-9474-21F03EF93BE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0" name="Text Box 59">
          <a:extLst>
            <a:ext uri="{FF2B5EF4-FFF2-40B4-BE49-F238E27FC236}">
              <a16:creationId xmlns:a16="http://schemas.microsoft.com/office/drawing/2014/main" id="{EE790618-4A5B-456C-B70E-D6CD657CD18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1" name="Text Box 60">
          <a:extLst>
            <a:ext uri="{FF2B5EF4-FFF2-40B4-BE49-F238E27FC236}">
              <a16:creationId xmlns:a16="http://schemas.microsoft.com/office/drawing/2014/main" id="{83054C57-8CFE-4529-A815-67EA1EBC423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62" name="Text Box 61">
          <a:extLst>
            <a:ext uri="{FF2B5EF4-FFF2-40B4-BE49-F238E27FC236}">
              <a16:creationId xmlns:a16="http://schemas.microsoft.com/office/drawing/2014/main" id="{64AFC6F0-1652-440D-B13D-C1DDC7C0A4CF}"/>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3" name="Text Box 62">
          <a:extLst>
            <a:ext uri="{FF2B5EF4-FFF2-40B4-BE49-F238E27FC236}">
              <a16:creationId xmlns:a16="http://schemas.microsoft.com/office/drawing/2014/main" id="{008B6BD9-58CC-49C8-B2D2-F2F1FF20E69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4" name="Text Box 63">
          <a:extLst>
            <a:ext uri="{FF2B5EF4-FFF2-40B4-BE49-F238E27FC236}">
              <a16:creationId xmlns:a16="http://schemas.microsoft.com/office/drawing/2014/main" id="{E218FA38-168C-41D0-8806-A8C36916A5F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5" name="Text Box 64">
          <a:extLst>
            <a:ext uri="{FF2B5EF4-FFF2-40B4-BE49-F238E27FC236}">
              <a16:creationId xmlns:a16="http://schemas.microsoft.com/office/drawing/2014/main" id="{D0ADC547-B14F-49B9-BF13-DDFD0F37555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6" name="Text Box 65">
          <a:extLst>
            <a:ext uri="{FF2B5EF4-FFF2-40B4-BE49-F238E27FC236}">
              <a16:creationId xmlns:a16="http://schemas.microsoft.com/office/drawing/2014/main" id="{13E103F4-D165-4C49-991D-275C5D3808B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6</xdr:row>
      <xdr:rowOff>0</xdr:rowOff>
    </xdr:from>
    <xdr:to>
      <xdr:col>2</xdr:col>
      <xdr:colOff>115358</xdr:colOff>
      <xdr:row>7</xdr:row>
      <xdr:rowOff>25400</xdr:rowOff>
    </xdr:to>
    <xdr:sp macro="" textlink="">
      <xdr:nvSpPr>
        <xdr:cNvPr id="67" name="Text Box 66">
          <a:extLst>
            <a:ext uri="{FF2B5EF4-FFF2-40B4-BE49-F238E27FC236}">
              <a16:creationId xmlns:a16="http://schemas.microsoft.com/office/drawing/2014/main" id="{1C0D9A05-BB85-4B1E-AA0D-719836964B68}"/>
            </a:ext>
          </a:extLst>
        </xdr:cNvPr>
        <xdr:cNvSpPr txBox="1">
          <a:spLocks noChangeArrowheads="1"/>
        </xdr:cNvSpPr>
      </xdr:nvSpPr>
      <xdr:spPr bwMode="auto">
        <a:xfrm>
          <a:off x="285750" y="1047750"/>
          <a:ext cx="115358"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8" name="Text Box 67">
          <a:extLst>
            <a:ext uri="{FF2B5EF4-FFF2-40B4-BE49-F238E27FC236}">
              <a16:creationId xmlns:a16="http://schemas.microsoft.com/office/drawing/2014/main" id="{F33BC623-E290-4C55-A93D-72D0211A657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69" name="Text Box 68">
          <a:extLst>
            <a:ext uri="{FF2B5EF4-FFF2-40B4-BE49-F238E27FC236}">
              <a16:creationId xmlns:a16="http://schemas.microsoft.com/office/drawing/2014/main" id="{B4192C9F-8FF8-4C31-929A-885184969FB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0" name="Text Box 69">
          <a:extLst>
            <a:ext uri="{FF2B5EF4-FFF2-40B4-BE49-F238E27FC236}">
              <a16:creationId xmlns:a16="http://schemas.microsoft.com/office/drawing/2014/main" id="{E714C83D-348B-4E4F-BC31-81433C335F9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1" name="Text Box 70">
          <a:extLst>
            <a:ext uri="{FF2B5EF4-FFF2-40B4-BE49-F238E27FC236}">
              <a16:creationId xmlns:a16="http://schemas.microsoft.com/office/drawing/2014/main" id="{A7CF79E2-01D6-4E0C-9895-E649B00AEE6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2" name="Text Box 72">
          <a:extLst>
            <a:ext uri="{FF2B5EF4-FFF2-40B4-BE49-F238E27FC236}">
              <a16:creationId xmlns:a16="http://schemas.microsoft.com/office/drawing/2014/main" id="{8F085332-4F24-4740-ADFC-14F492440D1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3" name="Text Box 73">
          <a:extLst>
            <a:ext uri="{FF2B5EF4-FFF2-40B4-BE49-F238E27FC236}">
              <a16:creationId xmlns:a16="http://schemas.microsoft.com/office/drawing/2014/main" id="{FA767B8E-C6FE-4E96-8704-3260BE34208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4" name="Text Box 74">
          <a:extLst>
            <a:ext uri="{FF2B5EF4-FFF2-40B4-BE49-F238E27FC236}">
              <a16:creationId xmlns:a16="http://schemas.microsoft.com/office/drawing/2014/main" id="{4C3F5CF9-FD6D-4A63-890D-216116CF635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5" name="Text Box 75">
          <a:extLst>
            <a:ext uri="{FF2B5EF4-FFF2-40B4-BE49-F238E27FC236}">
              <a16:creationId xmlns:a16="http://schemas.microsoft.com/office/drawing/2014/main" id="{DEA29202-E18F-4016-AC30-DDDBCE771C0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6" name="Text Box 76">
          <a:extLst>
            <a:ext uri="{FF2B5EF4-FFF2-40B4-BE49-F238E27FC236}">
              <a16:creationId xmlns:a16="http://schemas.microsoft.com/office/drawing/2014/main" id="{C14EF98B-0A45-467C-AB13-EEA83FBADAB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7" name="Text Box 77">
          <a:extLst>
            <a:ext uri="{FF2B5EF4-FFF2-40B4-BE49-F238E27FC236}">
              <a16:creationId xmlns:a16="http://schemas.microsoft.com/office/drawing/2014/main" id="{12A54D40-6B73-4C86-B150-6C90933317A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78" name="Text Box 78">
          <a:extLst>
            <a:ext uri="{FF2B5EF4-FFF2-40B4-BE49-F238E27FC236}">
              <a16:creationId xmlns:a16="http://schemas.microsoft.com/office/drawing/2014/main" id="{E0361C4D-6447-4E9C-B186-69D0FC86802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xdr:colOff>
      <xdr:row>6</xdr:row>
      <xdr:rowOff>0</xdr:rowOff>
    </xdr:from>
    <xdr:to>
      <xdr:col>0</xdr:col>
      <xdr:colOff>95250</xdr:colOff>
      <xdr:row>7</xdr:row>
      <xdr:rowOff>44450</xdr:rowOff>
    </xdr:to>
    <xdr:sp macro="" textlink="">
      <xdr:nvSpPr>
        <xdr:cNvPr id="79" name="Text Box 79">
          <a:extLst>
            <a:ext uri="{FF2B5EF4-FFF2-40B4-BE49-F238E27FC236}">
              <a16:creationId xmlns:a16="http://schemas.microsoft.com/office/drawing/2014/main" id="{B5C34B5D-C8D6-4DAF-B509-43618D41E671}"/>
            </a:ext>
          </a:extLst>
        </xdr:cNvPr>
        <xdr:cNvSpPr txBox="1">
          <a:spLocks noChangeArrowheads="1"/>
        </xdr:cNvSpPr>
      </xdr:nvSpPr>
      <xdr:spPr bwMode="auto">
        <a:xfrm>
          <a:off x="9525"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80" name="Text Box 80">
          <a:extLst>
            <a:ext uri="{FF2B5EF4-FFF2-40B4-BE49-F238E27FC236}">
              <a16:creationId xmlns:a16="http://schemas.microsoft.com/office/drawing/2014/main" id="{EB51D20E-5AB8-4AAA-85CD-244BF1816D38}"/>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1" name="Text Box 81">
          <a:extLst>
            <a:ext uri="{FF2B5EF4-FFF2-40B4-BE49-F238E27FC236}">
              <a16:creationId xmlns:a16="http://schemas.microsoft.com/office/drawing/2014/main" id="{47C915C5-4B81-40E7-917A-F2F2F84A095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2" name="Text Box 82">
          <a:extLst>
            <a:ext uri="{FF2B5EF4-FFF2-40B4-BE49-F238E27FC236}">
              <a16:creationId xmlns:a16="http://schemas.microsoft.com/office/drawing/2014/main" id="{6C4D3F87-E117-4529-BD56-A96DF16E6B2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3" name="Text Box 83">
          <a:extLst>
            <a:ext uri="{FF2B5EF4-FFF2-40B4-BE49-F238E27FC236}">
              <a16:creationId xmlns:a16="http://schemas.microsoft.com/office/drawing/2014/main" id="{E9BCDE06-B3E0-4CFE-BD64-72CA1CD6B09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4" name="Text Box 84">
          <a:extLst>
            <a:ext uri="{FF2B5EF4-FFF2-40B4-BE49-F238E27FC236}">
              <a16:creationId xmlns:a16="http://schemas.microsoft.com/office/drawing/2014/main" id="{30DAC994-F02E-4620-BDD0-D003C37281D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85" name="Text Box 85">
          <a:extLst>
            <a:ext uri="{FF2B5EF4-FFF2-40B4-BE49-F238E27FC236}">
              <a16:creationId xmlns:a16="http://schemas.microsoft.com/office/drawing/2014/main" id="{A8478C47-EFA9-4B8D-9F66-862E308B369B}"/>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6" name="Text Box 86">
          <a:extLst>
            <a:ext uri="{FF2B5EF4-FFF2-40B4-BE49-F238E27FC236}">
              <a16:creationId xmlns:a16="http://schemas.microsoft.com/office/drawing/2014/main" id="{2488D394-6FD4-409D-805E-6D620B526F5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7" name="Text Box 87">
          <a:extLst>
            <a:ext uri="{FF2B5EF4-FFF2-40B4-BE49-F238E27FC236}">
              <a16:creationId xmlns:a16="http://schemas.microsoft.com/office/drawing/2014/main" id="{50F0C77E-15DD-4AA5-A89E-4A6F3003DD6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8" name="Text Box 88">
          <a:extLst>
            <a:ext uri="{FF2B5EF4-FFF2-40B4-BE49-F238E27FC236}">
              <a16:creationId xmlns:a16="http://schemas.microsoft.com/office/drawing/2014/main" id="{FAE44317-6AFB-4014-9A11-55B00DFAD52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89" name="Text Box 89">
          <a:extLst>
            <a:ext uri="{FF2B5EF4-FFF2-40B4-BE49-F238E27FC236}">
              <a16:creationId xmlns:a16="http://schemas.microsoft.com/office/drawing/2014/main" id="{04CC658B-43FA-45F7-84E9-62A94E75314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90" name="Text Box 90">
          <a:extLst>
            <a:ext uri="{FF2B5EF4-FFF2-40B4-BE49-F238E27FC236}">
              <a16:creationId xmlns:a16="http://schemas.microsoft.com/office/drawing/2014/main" id="{26E7AB76-3AF3-4D1C-833F-A184CE645601}"/>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1" name="Text Box 91">
          <a:extLst>
            <a:ext uri="{FF2B5EF4-FFF2-40B4-BE49-F238E27FC236}">
              <a16:creationId xmlns:a16="http://schemas.microsoft.com/office/drawing/2014/main" id="{71AFFAE5-1327-4106-A72A-867EE785E941}"/>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2" name="Text Box 92">
          <a:extLst>
            <a:ext uri="{FF2B5EF4-FFF2-40B4-BE49-F238E27FC236}">
              <a16:creationId xmlns:a16="http://schemas.microsoft.com/office/drawing/2014/main" id="{915C97F3-B6C1-4BE2-9AC8-7989CB49788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3" name="Text Box 93">
          <a:extLst>
            <a:ext uri="{FF2B5EF4-FFF2-40B4-BE49-F238E27FC236}">
              <a16:creationId xmlns:a16="http://schemas.microsoft.com/office/drawing/2014/main" id="{7CAEC7B2-B9AA-4529-8B50-826D73ED94C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4" name="Text Box 94">
          <a:extLst>
            <a:ext uri="{FF2B5EF4-FFF2-40B4-BE49-F238E27FC236}">
              <a16:creationId xmlns:a16="http://schemas.microsoft.com/office/drawing/2014/main" id="{F6399E6A-8300-459E-BF23-05F0E9EC7D12}"/>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95" name="Text Box 95">
          <a:extLst>
            <a:ext uri="{FF2B5EF4-FFF2-40B4-BE49-F238E27FC236}">
              <a16:creationId xmlns:a16="http://schemas.microsoft.com/office/drawing/2014/main" id="{A097CAFE-BE4D-4E37-B5B6-E3A1EA2E6306}"/>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6" name="Text Box 96">
          <a:extLst>
            <a:ext uri="{FF2B5EF4-FFF2-40B4-BE49-F238E27FC236}">
              <a16:creationId xmlns:a16="http://schemas.microsoft.com/office/drawing/2014/main" id="{5C26B934-B88F-41A7-9C76-BF6708B2A65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7" name="Text Box 97">
          <a:extLst>
            <a:ext uri="{FF2B5EF4-FFF2-40B4-BE49-F238E27FC236}">
              <a16:creationId xmlns:a16="http://schemas.microsoft.com/office/drawing/2014/main" id="{5D19692B-4AD4-41C5-9236-E6CA46E5599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8" name="Text Box 98">
          <a:extLst>
            <a:ext uri="{FF2B5EF4-FFF2-40B4-BE49-F238E27FC236}">
              <a16:creationId xmlns:a16="http://schemas.microsoft.com/office/drawing/2014/main" id="{B109404F-925E-4F14-84D4-4E7B786C6CE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99" name="Text Box 99">
          <a:extLst>
            <a:ext uri="{FF2B5EF4-FFF2-40B4-BE49-F238E27FC236}">
              <a16:creationId xmlns:a16="http://schemas.microsoft.com/office/drawing/2014/main" id="{2EF00B82-4875-4D01-89E6-46B20489FCC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00" name="Text Box 100">
          <a:extLst>
            <a:ext uri="{FF2B5EF4-FFF2-40B4-BE49-F238E27FC236}">
              <a16:creationId xmlns:a16="http://schemas.microsoft.com/office/drawing/2014/main" id="{919491A2-2202-4C06-88A2-079618BECC45}"/>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1" name="Text Box 101">
          <a:extLst>
            <a:ext uri="{FF2B5EF4-FFF2-40B4-BE49-F238E27FC236}">
              <a16:creationId xmlns:a16="http://schemas.microsoft.com/office/drawing/2014/main" id="{4D9472C5-D60A-43FB-B7C5-D5950903FAF5}"/>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2" name="Text Box 102">
          <a:extLst>
            <a:ext uri="{FF2B5EF4-FFF2-40B4-BE49-F238E27FC236}">
              <a16:creationId xmlns:a16="http://schemas.microsoft.com/office/drawing/2014/main" id="{EA4A8E43-B7E8-4CEC-A385-97F72FAAF14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3" name="Text Box 103">
          <a:extLst>
            <a:ext uri="{FF2B5EF4-FFF2-40B4-BE49-F238E27FC236}">
              <a16:creationId xmlns:a16="http://schemas.microsoft.com/office/drawing/2014/main" id="{8DF327EA-97F7-40D9-B35E-BC983A8460F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4" name="Text Box 104">
          <a:extLst>
            <a:ext uri="{FF2B5EF4-FFF2-40B4-BE49-F238E27FC236}">
              <a16:creationId xmlns:a16="http://schemas.microsoft.com/office/drawing/2014/main" id="{4516F7AE-0A0E-4022-A99F-700C8C57229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05" name="Text Box 105">
          <a:extLst>
            <a:ext uri="{FF2B5EF4-FFF2-40B4-BE49-F238E27FC236}">
              <a16:creationId xmlns:a16="http://schemas.microsoft.com/office/drawing/2014/main" id="{E26E64CD-8D28-47D5-B97C-1A9787F8AEF3}"/>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6" name="Text Box 106">
          <a:extLst>
            <a:ext uri="{FF2B5EF4-FFF2-40B4-BE49-F238E27FC236}">
              <a16:creationId xmlns:a16="http://schemas.microsoft.com/office/drawing/2014/main" id="{AF75DD89-AEF3-436F-A7A2-BD926113B82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7" name="Text Box 107">
          <a:extLst>
            <a:ext uri="{FF2B5EF4-FFF2-40B4-BE49-F238E27FC236}">
              <a16:creationId xmlns:a16="http://schemas.microsoft.com/office/drawing/2014/main" id="{C618B33F-236D-4A54-8C64-38DE7A151D3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8" name="Text Box 108">
          <a:extLst>
            <a:ext uri="{FF2B5EF4-FFF2-40B4-BE49-F238E27FC236}">
              <a16:creationId xmlns:a16="http://schemas.microsoft.com/office/drawing/2014/main" id="{851700BE-FFE8-4CE4-83C2-0734864C3B0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09" name="Text Box 109">
          <a:extLst>
            <a:ext uri="{FF2B5EF4-FFF2-40B4-BE49-F238E27FC236}">
              <a16:creationId xmlns:a16="http://schemas.microsoft.com/office/drawing/2014/main" id="{559352BB-F958-4858-9877-EB9B52F1438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10" name="Text Box 110">
          <a:extLst>
            <a:ext uri="{FF2B5EF4-FFF2-40B4-BE49-F238E27FC236}">
              <a16:creationId xmlns:a16="http://schemas.microsoft.com/office/drawing/2014/main" id="{968FC64F-9216-4AC9-B011-861EF158DF14}"/>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1" name="Text Box 111">
          <a:extLst>
            <a:ext uri="{FF2B5EF4-FFF2-40B4-BE49-F238E27FC236}">
              <a16:creationId xmlns:a16="http://schemas.microsoft.com/office/drawing/2014/main" id="{E2F93FAF-F72F-463B-A0FB-1EF04C2CF7F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2" name="Text Box 112">
          <a:extLst>
            <a:ext uri="{FF2B5EF4-FFF2-40B4-BE49-F238E27FC236}">
              <a16:creationId xmlns:a16="http://schemas.microsoft.com/office/drawing/2014/main" id="{2DFD535C-0814-42E4-96DC-ABA1A99A746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3" name="Text Box 113">
          <a:extLst>
            <a:ext uri="{FF2B5EF4-FFF2-40B4-BE49-F238E27FC236}">
              <a16:creationId xmlns:a16="http://schemas.microsoft.com/office/drawing/2014/main" id="{32E13704-617B-4676-A848-EC7F4F3DD2A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4" name="Text Box 114">
          <a:extLst>
            <a:ext uri="{FF2B5EF4-FFF2-40B4-BE49-F238E27FC236}">
              <a16:creationId xmlns:a16="http://schemas.microsoft.com/office/drawing/2014/main" id="{B5906FD5-476D-47EA-8153-B257618C983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15" name="Text Box 115">
          <a:extLst>
            <a:ext uri="{FF2B5EF4-FFF2-40B4-BE49-F238E27FC236}">
              <a16:creationId xmlns:a16="http://schemas.microsoft.com/office/drawing/2014/main" id="{95D65DC6-A8D9-42E8-B129-D7A395E93879}"/>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6" name="Text Box 116">
          <a:extLst>
            <a:ext uri="{FF2B5EF4-FFF2-40B4-BE49-F238E27FC236}">
              <a16:creationId xmlns:a16="http://schemas.microsoft.com/office/drawing/2014/main" id="{31F1B21F-00A4-4210-A880-37F9131E696A}"/>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7" name="Text Box 117">
          <a:extLst>
            <a:ext uri="{FF2B5EF4-FFF2-40B4-BE49-F238E27FC236}">
              <a16:creationId xmlns:a16="http://schemas.microsoft.com/office/drawing/2014/main" id="{0E7943D3-7DB1-444D-BBBC-9CA43BA3C25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8" name="Text Box 118">
          <a:extLst>
            <a:ext uri="{FF2B5EF4-FFF2-40B4-BE49-F238E27FC236}">
              <a16:creationId xmlns:a16="http://schemas.microsoft.com/office/drawing/2014/main" id="{AB0D78AE-21A8-445F-A4B0-75636D8B18C4}"/>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19" name="Text Box 119">
          <a:extLst>
            <a:ext uri="{FF2B5EF4-FFF2-40B4-BE49-F238E27FC236}">
              <a16:creationId xmlns:a16="http://schemas.microsoft.com/office/drawing/2014/main" id="{07205703-0B33-46F2-B669-E20D7B72268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20" name="Text Box 120">
          <a:extLst>
            <a:ext uri="{FF2B5EF4-FFF2-40B4-BE49-F238E27FC236}">
              <a16:creationId xmlns:a16="http://schemas.microsoft.com/office/drawing/2014/main" id="{B687B9CF-70C2-4B4B-8709-59C3430664EF}"/>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21" name="Text Box 121">
          <a:extLst>
            <a:ext uri="{FF2B5EF4-FFF2-40B4-BE49-F238E27FC236}">
              <a16:creationId xmlns:a16="http://schemas.microsoft.com/office/drawing/2014/main" id="{FDBA9EF0-9291-46AA-A45E-FCD38AE9D5F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22" name="Text Box 122">
          <a:extLst>
            <a:ext uri="{FF2B5EF4-FFF2-40B4-BE49-F238E27FC236}">
              <a16:creationId xmlns:a16="http://schemas.microsoft.com/office/drawing/2014/main" id="{C97DD176-79AA-4CFD-BF0D-EF264049A59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23" name="Text Box 123">
          <a:extLst>
            <a:ext uri="{FF2B5EF4-FFF2-40B4-BE49-F238E27FC236}">
              <a16:creationId xmlns:a16="http://schemas.microsoft.com/office/drawing/2014/main" id="{C9BF6C3D-AACE-4219-9897-3BC0296000D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24" name="Text Box 124">
          <a:extLst>
            <a:ext uri="{FF2B5EF4-FFF2-40B4-BE49-F238E27FC236}">
              <a16:creationId xmlns:a16="http://schemas.microsoft.com/office/drawing/2014/main" id="{7A43FC02-C00C-491B-894F-DC3AED934CBF}"/>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25" name="Text Box 125">
          <a:extLst>
            <a:ext uri="{FF2B5EF4-FFF2-40B4-BE49-F238E27FC236}">
              <a16:creationId xmlns:a16="http://schemas.microsoft.com/office/drawing/2014/main" id="{1DEF831A-9C46-45BF-9E89-B2368241C192}"/>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26" name="Text Box 126">
          <a:extLst>
            <a:ext uri="{FF2B5EF4-FFF2-40B4-BE49-F238E27FC236}">
              <a16:creationId xmlns:a16="http://schemas.microsoft.com/office/drawing/2014/main" id="{50CF2197-6CBC-44D9-99DB-8C811A60456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27" name="Text Box 127">
          <a:extLst>
            <a:ext uri="{FF2B5EF4-FFF2-40B4-BE49-F238E27FC236}">
              <a16:creationId xmlns:a16="http://schemas.microsoft.com/office/drawing/2014/main" id="{6DE8B9DD-5CC5-456F-BEDF-B382E14EF01B}"/>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28" name="Text Box 128">
          <a:extLst>
            <a:ext uri="{FF2B5EF4-FFF2-40B4-BE49-F238E27FC236}">
              <a16:creationId xmlns:a16="http://schemas.microsoft.com/office/drawing/2014/main" id="{9578AF3F-6C6F-449C-A057-929BFB8C01E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29" name="Text Box 129">
          <a:extLst>
            <a:ext uri="{FF2B5EF4-FFF2-40B4-BE49-F238E27FC236}">
              <a16:creationId xmlns:a16="http://schemas.microsoft.com/office/drawing/2014/main" id="{AD369D9E-A4D2-4E08-B4BB-875C43F7BA5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30" name="Text Box 130">
          <a:extLst>
            <a:ext uri="{FF2B5EF4-FFF2-40B4-BE49-F238E27FC236}">
              <a16:creationId xmlns:a16="http://schemas.microsoft.com/office/drawing/2014/main" id="{9112E4F3-15EE-4D1C-B746-9892D9E38611}"/>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1" name="Text Box 131">
          <a:extLst>
            <a:ext uri="{FF2B5EF4-FFF2-40B4-BE49-F238E27FC236}">
              <a16:creationId xmlns:a16="http://schemas.microsoft.com/office/drawing/2014/main" id="{E4AD858F-CAFF-4246-9AF3-DD415F6AEE90}"/>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2" name="Text Box 132">
          <a:extLst>
            <a:ext uri="{FF2B5EF4-FFF2-40B4-BE49-F238E27FC236}">
              <a16:creationId xmlns:a16="http://schemas.microsoft.com/office/drawing/2014/main" id="{6D70BE84-34C9-4A6B-9CEF-9468260B9AB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3" name="Text Box 133">
          <a:extLst>
            <a:ext uri="{FF2B5EF4-FFF2-40B4-BE49-F238E27FC236}">
              <a16:creationId xmlns:a16="http://schemas.microsoft.com/office/drawing/2014/main" id="{80A95200-00C3-4DEF-9EA2-C564E17528A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4" name="Text Box 134">
          <a:extLst>
            <a:ext uri="{FF2B5EF4-FFF2-40B4-BE49-F238E27FC236}">
              <a16:creationId xmlns:a16="http://schemas.microsoft.com/office/drawing/2014/main" id="{4F5B9C0E-CAF2-4A5F-8072-460F634DDA8E}"/>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35" name="Text Box 135">
          <a:extLst>
            <a:ext uri="{FF2B5EF4-FFF2-40B4-BE49-F238E27FC236}">
              <a16:creationId xmlns:a16="http://schemas.microsoft.com/office/drawing/2014/main" id="{50092B5D-4AE4-4031-8591-0B374C422BFA}"/>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6" name="Text Box 136">
          <a:extLst>
            <a:ext uri="{FF2B5EF4-FFF2-40B4-BE49-F238E27FC236}">
              <a16:creationId xmlns:a16="http://schemas.microsoft.com/office/drawing/2014/main" id="{25A8B879-7D0A-4CF4-86A8-0BCD3AFE783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7" name="Text Box 137">
          <a:extLst>
            <a:ext uri="{FF2B5EF4-FFF2-40B4-BE49-F238E27FC236}">
              <a16:creationId xmlns:a16="http://schemas.microsoft.com/office/drawing/2014/main" id="{8D842426-CA1B-4669-907E-BBB58C70600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8" name="Text Box 138">
          <a:extLst>
            <a:ext uri="{FF2B5EF4-FFF2-40B4-BE49-F238E27FC236}">
              <a16:creationId xmlns:a16="http://schemas.microsoft.com/office/drawing/2014/main" id="{5C056F11-8DF6-4C2E-A053-0E23EB69358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39" name="Text Box 139">
          <a:extLst>
            <a:ext uri="{FF2B5EF4-FFF2-40B4-BE49-F238E27FC236}">
              <a16:creationId xmlns:a16="http://schemas.microsoft.com/office/drawing/2014/main" id="{5320AC14-7053-4B3B-8CE3-28AC9E9AE478}"/>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120650</xdr:colOff>
      <xdr:row>7</xdr:row>
      <xdr:rowOff>25400</xdr:rowOff>
    </xdr:to>
    <xdr:sp macro="" textlink="">
      <xdr:nvSpPr>
        <xdr:cNvPr id="140" name="Text Box 140">
          <a:extLst>
            <a:ext uri="{FF2B5EF4-FFF2-40B4-BE49-F238E27FC236}">
              <a16:creationId xmlns:a16="http://schemas.microsoft.com/office/drawing/2014/main" id="{F8C796A2-C7E8-4801-B840-A72CCFD9F91B}"/>
            </a:ext>
          </a:extLst>
        </xdr:cNvPr>
        <xdr:cNvSpPr txBox="1">
          <a:spLocks noChangeArrowheads="1"/>
        </xdr:cNvSpPr>
      </xdr:nvSpPr>
      <xdr:spPr bwMode="auto">
        <a:xfrm>
          <a:off x="0" y="104775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1" name="Text Box 141">
          <a:extLst>
            <a:ext uri="{FF2B5EF4-FFF2-40B4-BE49-F238E27FC236}">
              <a16:creationId xmlns:a16="http://schemas.microsoft.com/office/drawing/2014/main" id="{3968DE74-577C-49F8-A559-862BF005C48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2" name="Text Box 142">
          <a:extLst>
            <a:ext uri="{FF2B5EF4-FFF2-40B4-BE49-F238E27FC236}">
              <a16:creationId xmlns:a16="http://schemas.microsoft.com/office/drawing/2014/main" id="{63BA90AB-76C7-4153-AD00-F09EEE515D37}"/>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3" name="Text Box 143">
          <a:extLst>
            <a:ext uri="{FF2B5EF4-FFF2-40B4-BE49-F238E27FC236}">
              <a16:creationId xmlns:a16="http://schemas.microsoft.com/office/drawing/2014/main" id="{B0184B7D-EB9C-479F-875D-0263F40A1476}"/>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4" name="Text Box 144">
          <a:extLst>
            <a:ext uri="{FF2B5EF4-FFF2-40B4-BE49-F238E27FC236}">
              <a16:creationId xmlns:a16="http://schemas.microsoft.com/office/drawing/2014/main" id="{F4369B43-D5BC-49BB-BE0B-19D539A6430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6" name="Text Box 146">
          <a:extLst>
            <a:ext uri="{FF2B5EF4-FFF2-40B4-BE49-F238E27FC236}">
              <a16:creationId xmlns:a16="http://schemas.microsoft.com/office/drawing/2014/main" id="{37240A7B-B64A-44B8-AA5D-B7E9B48CE769}"/>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7" name="Text Box 147">
          <a:extLst>
            <a:ext uri="{FF2B5EF4-FFF2-40B4-BE49-F238E27FC236}">
              <a16:creationId xmlns:a16="http://schemas.microsoft.com/office/drawing/2014/main" id="{A0624D04-AEF0-4A52-B6E5-E1679AFCB9C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8" name="Text Box 148">
          <a:extLst>
            <a:ext uri="{FF2B5EF4-FFF2-40B4-BE49-F238E27FC236}">
              <a16:creationId xmlns:a16="http://schemas.microsoft.com/office/drawing/2014/main" id="{D781F748-04BB-4FE8-9BB8-E6C4636C51F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49" name="Text Box 149">
          <a:extLst>
            <a:ext uri="{FF2B5EF4-FFF2-40B4-BE49-F238E27FC236}">
              <a16:creationId xmlns:a16="http://schemas.microsoft.com/office/drawing/2014/main" id="{37330826-A3A7-4188-97A6-2FBF51C02CC3}"/>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50" name="Text Box 151">
          <a:extLst>
            <a:ext uri="{FF2B5EF4-FFF2-40B4-BE49-F238E27FC236}">
              <a16:creationId xmlns:a16="http://schemas.microsoft.com/office/drawing/2014/main" id="{BAA3A64D-17A0-4901-9B5C-CACC7174A88C}"/>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82550</xdr:colOff>
      <xdr:row>7</xdr:row>
      <xdr:rowOff>44450</xdr:rowOff>
    </xdr:to>
    <xdr:sp macro="" textlink="">
      <xdr:nvSpPr>
        <xdr:cNvPr id="151" name="Text Box 152">
          <a:extLst>
            <a:ext uri="{FF2B5EF4-FFF2-40B4-BE49-F238E27FC236}">
              <a16:creationId xmlns:a16="http://schemas.microsoft.com/office/drawing/2014/main" id="{DF4D8093-6601-4F57-99B6-55CA31EB40BD}"/>
            </a:ext>
          </a:extLst>
        </xdr:cNvPr>
        <xdr:cNvSpPr txBox="1">
          <a:spLocks noChangeArrowheads="1"/>
        </xdr:cNvSpPr>
      </xdr:nvSpPr>
      <xdr:spPr bwMode="auto">
        <a:xfrm>
          <a:off x="0" y="10477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0</xdr:colOff>
      <xdr:row>19</xdr:row>
      <xdr:rowOff>0</xdr:rowOff>
    </xdr:from>
    <xdr:to>
      <xdr:col>13</xdr:col>
      <xdr:colOff>76200</xdr:colOff>
      <xdr:row>20</xdr:row>
      <xdr:rowOff>44450</xdr:rowOff>
    </xdr:to>
    <xdr:sp macro="" textlink="">
      <xdr:nvSpPr>
        <xdr:cNvPr id="152" name="Text Box 153">
          <a:extLst>
            <a:ext uri="{FF2B5EF4-FFF2-40B4-BE49-F238E27FC236}">
              <a16:creationId xmlns:a16="http://schemas.microsoft.com/office/drawing/2014/main" id="{DF286956-BFBC-44C0-8AD1-BE608D90FA59}"/>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14</xdr:col>
      <xdr:colOff>0</xdr:colOff>
      <xdr:row>19</xdr:row>
      <xdr:rowOff>0</xdr:rowOff>
    </xdr:from>
    <xdr:ext cx="76200" cy="200025"/>
    <xdr:sp macro="" textlink="">
      <xdr:nvSpPr>
        <xdr:cNvPr id="153" name="Text Box 153">
          <a:extLst>
            <a:ext uri="{FF2B5EF4-FFF2-40B4-BE49-F238E27FC236}">
              <a16:creationId xmlns:a16="http://schemas.microsoft.com/office/drawing/2014/main" id="{C522B492-57E2-498D-B10B-4590529217FB}"/>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154" name="Text Box 153">
          <a:extLst>
            <a:ext uri="{FF2B5EF4-FFF2-40B4-BE49-F238E27FC236}">
              <a16:creationId xmlns:a16="http://schemas.microsoft.com/office/drawing/2014/main" id="{EB66AFE3-4732-41A9-95BA-DB7326831F79}"/>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155" name="Text Box 153">
          <a:extLst>
            <a:ext uri="{FF2B5EF4-FFF2-40B4-BE49-F238E27FC236}">
              <a16:creationId xmlns:a16="http://schemas.microsoft.com/office/drawing/2014/main" id="{DDA730F5-6584-44A1-937E-33622A832D5C}"/>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56" name="Text Box 1">
          <a:extLst>
            <a:ext uri="{FF2B5EF4-FFF2-40B4-BE49-F238E27FC236}">
              <a16:creationId xmlns:a16="http://schemas.microsoft.com/office/drawing/2014/main" id="{EA9F8AB8-529D-4A0F-8D2C-3138DAABD52A}"/>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57" name="Text Box 2">
          <a:extLst>
            <a:ext uri="{FF2B5EF4-FFF2-40B4-BE49-F238E27FC236}">
              <a16:creationId xmlns:a16="http://schemas.microsoft.com/office/drawing/2014/main" id="{1CFDB3E3-EF4D-429F-B810-26B0D66A955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58" name="Text Box 3">
          <a:extLst>
            <a:ext uri="{FF2B5EF4-FFF2-40B4-BE49-F238E27FC236}">
              <a16:creationId xmlns:a16="http://schemas.microsoft.com/office/drawing/2014/main" id="{0F63D879-A061-4486-817D-27A1FBEEC25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59" name="Text Box 4">
          <a:extLst>
            <a:ext uri="{FF2B5EF4-FFF2-40B4-BE49-F238E27FC236}">
              <a16:creationId xmlns:a16="http://schemas.microsoft.com/office/drawing/2014/main" id="{58A61F5A-E869-4ABD-894F-2AF843EA400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60" name="Text Box 5">
          <a:extLst>
            <a:ext uri="{FF2B5EF4-FFF2-40B4-BE49-F238E27FC236}">
              <a16:creationId xmlns:a16="http://schemas.microsoft.com/office/drawing/2014/main" id="{B97F6A45-AB13-4EFC-9AB0-6FA3C8ACCFC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61" name="Text Box 6">
          <a:extLst>
            <a:ext uri="{FF2B5EF4-FFF2-40B4-BE49-F238E27FC236}">
              <a16:creationId xmlns:a16="http://schemas.microsoft.com/office/drawing/2014/main" id="{FE6BF8EC-3238-4FAB-86F0-66E9ECDFD898}"/>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62" name="Text Box 7">
          <a:extLst>
            <a:ext uri="{FF2B5EF4-FFF2-40B4-BE49-F238E27FC236}">
              <a16:creationId xmlns:a16="http://schemas.microsoft.com/office/drawing/2014/main" id="{ED69BB96-B9AF-413D-AFDF-417E78A05CC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63" name="Text Box 8">
          <a:extLst>
            <a:ext uri="{FF2B5EF4-FFF2-40B4-BE49-F238E27FC236}">
              <a16:creationId xmlns:a16="http://schemas.microsoft.com/office/drawing/2014/main" id="{6618A26D-9C4E-4E67-81F2-F5C0F27C591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64" name="Text Box 9">
          <a:extLst>
            <a:ext uri="{FF2B5EF4-FFF2-40B4-BE49-F238E27FC236}">
              <a16:creationId xmlns:a16="http://schemas.microsoft.com/office/drawing/2014/main" id="{D6FF6914-F6A6-4813-A632-A1D140170B3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65" name="Text Box 10">
          <a:extLst>
            <a:ext uri="{FF2B5EF4-FFF2-40B4-BE49-F238E27FC236}">
              <a16:creationId xmlns:a16="http://schemas.microsoft.com/office/drawing/2014/main" id="{6ADB28B4-1E6E-48E0-B2E7-9B3EA5DC307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66" name="Text Box 11">
          <a:extLst>
            <a:ext uri="{FF2B5EF4-FFF2-40B4-BE49-F238E27FC236}">
              <a16:creationId xmlns:a16="http://schemas.microsoft.com/office/drawing/2014/main" id="{B6C3FD32-9CE1-4B0B-90E6-494E7204082C}"/>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67" name="Text Box 12">
          <a:extLst>
            <a:ext uri="{FF2B5EF4-FFF2-40B4-BE49-F238E27FC236}">
              <a16:creationId xmlns:a16="http://schemas.microsoft.com/office/drawing/2014/main" id="{E041E1DA-23E5-4B81-B549-914151F1CA2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68" name="Text Box 13">
          <a:extLst>
            <a:ext uri="{FF2B5EF4-FFF2-40B4-BE49-F238E27FC236}">
              <a16:creationId xmlns:a16="http://schemas.microsoft.com/office/drawing/2014/main" id="{9ED8B644-26E6-4CA5-AFB0-296D49072CA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69" name="Text Box 14">
          <a:extLst>
            <a:ext uri="{FF2B5EF4-FFF2-40B4-BE49-F238E27FC236}">
              <a16:creationId xmlns:a16="http://schemas.microsoft.com/office/drawing/2014/main" id="{8753F40A-A6F2-45F5-B734-4DE3ED2BC27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70" name="Text Box 15">
          <a:extLst>
            <a:ext uri="{FF2B5EF4-FFF2-40B4-BE49-F238E27FC236}">
              <a16:creationId xmlns:a16="http://schemas.microsoft.com/office/drawing/2014/main" id="{AD4815A5-18F1-44BB-902F-F846AA837EF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71" name="Text Box 16">
          <a:extLst>
            <a:ext uri="{FF2B5EF4-FFF2-40B4-BE49-F238E27FC236}">
              <a16:creationId xmlns:a16="http://schemas.microsoft.com/office/drawing/2014/main" id="{898C44E2-2417-4607-9B12-A87F1B6AF019}"/>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72" name="Text Box 17">
          <a:extLst>
            <a:ext uri="{FF2B5EF4-FFF2-40B4-BE49-F238E27FC236}">
              <a16:creationId xmlns:a16="http://schemas.microsoft.com/office/drawing/2014/main" id="{A0CEC9F1-3263-4363-8AE1-0605FFDB7E5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73" name="Text Box 18">
          <a:extLst>
            <a:ext uri="{FF2B5EF4-FFF2-40B4-BE49-F238E27FC236}">
              <a16:creationId xmlns:a16="http://schemas.microsoft.com/office/drawing/2014/main" id="{FF3A1847-8C4E-4776-8FE4-A3E17D8DA25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74" name="Text Box 19">
          <a:extLst>
            <a:ext uri="{FF2B5EF4-FFF2-40B4-BE49-F238E27FC236}">
              <a16:creationId xmlns:a16="http://schemas.microsoft.com/office/drawing/2014/main" id="{4FADBC2A-BDDE-4314-BD49-3E3CD4BED4E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75" name="Text Box 20">
          <a:extLst>
            <a:ext uri="{FF2B5EF4-FFF2-40B4-BE49-F238E27FC236}">
              <a16:creationId xmlns:a16="http://schemas.microsoft.com/office/drawing/2014/main" id="{B1631BE4-DEF1-41EA-8CCA-2ADD61E2BE8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76" name="Text Box 21">
          <a:extLst>
            <a:ext uri="{FF2B5EF4-FFF2-40B4-BE49-F238E27FC236}">
              <a16:creationId xmlns:a16="http://schemas.microsoft.com/office/drawing/2014/main" id="{C56CFEF0-B78F-44B2-B488-B31163F0410C}"/>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77" name="Text Box 22">
          <a:extLst>
            <a:ext uri="{FF2B5EF4-FFF2-40B4-BE49-F238E27FC236}">
              <a16:creationId xmlns:a16="http://schemas.microsoft.com/office/drawing/2014/main" id="{6B23AB56-56DE-43D6-A3C2-34AB5860A18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78" name="Text Box 23">
          <a:extLst>
            <a:ext uri="{FF2B5EF4-FFF2-40B4-BE49-F238E27FC236}">
              <a16:creationId xmlns:a16="http://schemas.microsoft.com/office/drawing/2014/main" id="{28563AF7-F869-4AA3-A8F9-35163BCA169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79" name="Text Box 24">
          <a:extLst>
            <a:ext uri="{FF2B5EF4-FFF2-40B4-BE49-F238E27FC236}">
              <a16:creationId xmlns:a16="http://schemas.microsoft.com/office/drawing/2014/main" id="{6EECD576-9646-451B-9425-236CCFDA30C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80" name="Text Box 25">
          <a:extLst>
            <a:ext uri="{FF2B5EF4-FFF2-40B4-BE49-F238E27FC236}">
              <a16:creationId xmlns:a16="http://schemas.microsoft.com/office/drawing/2014/main" id="{F944E9DB-2A2B-45D7-A287-D63960CBB77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81" name="Text Box 26">
          <a:extLst>
            <a:ext uri="{FF2B5EF4-FFF2-40B4-BE49-F238E27FC236}">
              <a16:creationId xmlns:a16="http://schemas.microsoft.com/office/drawing/2014/main" id="{919DA777-E973-4AF6-9A6E-87CEAA8AB9BC}"/>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82" name="Text Box 27">
          <a:extLst>
            <a:ext uri="{FF2B5EF4-FFF2-40B4-BE49-F238E27FC236}">
              <a16:creationId xmlns:a16="http://schemas.microsoft.com/office/drawing/2014/main" id="{ECD35D04-8927-4768-89F5-B6C6492A4D6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83" name="Text Box 28">
          <a:extLst>
            <a:ext uri="{FF2B5EF4-FFF2-40B4-BE49-F238E27FC236}">
              <a16:creationId xmlns:a16="http://schemas.microsoft.com/office/drawing/2014/main" id="{3322FB06-DE08-4F13-B2F2-EFDB40BFD77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84" name="Text Box 29">
          <a:extLst>
            <a:ext uri="{FF2B5EF4-FFF2-40B4-BE49-F238E27FC236}">
              <a16:creationId xmlns:a16="http://schemas.microsoft.com/office/drawing/2014/main" id="{A1B92945-2EDB-4DD0-B1BC-6F46D7A418A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85" name="Text Box 30">
          <a:extLst>
            <a:ext uri="{FF2B5EF4-FFF2-40B4-BE49-F238E27FC236}">
              <a16:creationId xmlns:a16="http://schemas.microsoft.com/office/drawing/2014/main" id="{A137A7DF-CFE0-4FB3-8D88-CFD0396D7B4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86" name="Text Box 31">
          <a:extLst>
            <a:ext uri="{FF2B5EF4-FFF2-40B4-BE49-F238E27FC236}">
              <a16:creationId xmlns:a16="http://schemas.microsoft.com/office/drawing/2014/main" id="{1A33BFE4-4C0F-4D32-A07B-DCAB17CD85B3}"/>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87" name="Text Box 32">
          <a:extLst>
            <a:ext uri="{FF2B5EF4-FFF2-40B4-BE49-F238E27FC236}">
              <a16:creationId xmlns:a16="http://schemas.microsoft.com/office/drawing/2014/main" id="{DEC7684F-ED2E-4273-93C2-6DF7CF4C7EF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88" name="Text Box 33">
          <a:extLst>
            <a:ext uri="{FF2B5EF4-FFF2-40B4-BE49-F238E27FC236}">
              <a16:creationId xmlns:a16="http://schemas.microsoft.com/office/drawing/2014/main" id="{6FDF792C-D815-42C8-9DCF-3571C6F0A48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89" name="Text Box 34">
          <a:extLst>
            <a:ext uri="{FF2B5EF4-FFF2-40B4-BE49-F238E27FC236}">
              <a16:creationId xmlns:a16="http://schemas.microsoft.com/office/drawing/2014/main" id="{0BAD3EEA-8DC5-4632-B2F0-45B7FA09436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90" name="Text Box 35">
          <a:extLst>
            <a:ext uri="{FF2B5EF4-FFF2-40B4-BE49-F238E27FC236}">
              <a16:creationId xmlns:a16="http://schemas.microsoft.com/office/drawing/2014/main" id="{C6F0CD99-6297-47AC-B28D-A910E8BE017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91" name="Text Box 36">
          <a:extLst>
            <a:ext uri="{FF2B5EF4-FFF2-40B4-BE49-F238E27FC236}">
              <a16:creationId xmlns:a16="http://schemas.microsoft.com/office/drawing/2014/main" id="{C68F52AB-DEC2-4AEF-B0F2-B66FEF0E1024}"/>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92" name="Text Box 37">
          <a:extLst>
            <a:ext uri="{FF2B5EF4-FFF2-40B4-BE49-F238E27FC236}">
              <a16:creationId xmlns:a16="http://schemas.microsoft.com/office/drawing/2014/main" id="{41DB6E5E-1A44-492E-B58C-6EBE1EB6F1F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93" name="Text Box 38">
          <a:extLst>
            <a:ext uri="{FF2B5EF4-FFF2-40B4-BE49-F238E27FC236}">
              <a16:creationId xmlns:a16="http://schemas.microsoft.com/office/drawing/2014/main" id="{4F223CD8-DFD7-4209-9BA4-7CE0732AFC9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94" name="Text Box 39">
          <a:extLst>
            <a:ext uri="{FF2B5EF4-FFF2-40B4-BE49-F238E27FC236}">
              <a16:creationId xmlns:a16="http://schemas.microsoft.com/office/drawing/2014/main" id="{8DEFFFAF-FB1F-43D9-BF29-FFB2046F8D0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95" name="Text Box 40">
          <a:extLst>
            <a:ext uri="{FF2B5EF4-FFF2-40B4-BE49-F238E27FC236}">
              <a16:creationId xmlns:a16="http://schemas.microsoft.com/office/drawing/2014/main" id="{E2E8574A-CB33-416D-80FF-D885B1FADF1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196" name="Text Box 41">
          <a:extLst>
            <a:ext uri="{FF2B5EF4-FFF2-40B4-BE49-F238E27FC236}">
              <a16:creationId xmlns:a16="http://schemas.microsoft.com/office/drawing/2014/main" id="{3B770B94-55C2-4166-A83B-E6CC4F2CED8C}"/>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97" name="Text Box 42">
          <a:extLst>
            <a:ext uri="{FF2B5EF4-FFF2-40B4-BE49-F238E27FC236}">
              <a16:creationId xmlns:a16="http://schemas.microsoft.com/office/drawing/2014/main" id="{077A794B-5EF6-413E-8254-8AA1DB0F14A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98" name="Text Box 43">
          <a:extLst>
            <a:ext uri="{FF2B5EF4-FFF2-40B4-BE49-F238E27FC236}">
              <a16:creationId xmlns:a16="http://schemas.microsoft.com/office/drawing/2014/main" id="{38CD92C0-6926-4450-BC76-3A8B4006E61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199" name="Text Box 44">
          <a:extLst>
            <a:ext uri="{FF2B5EF4-FFF2-40B4-BE49-F238E27FC236}">
              <a16:creationId xmlns:a16="http://schemas.microsoft.com/office/drawing/2014/main" id="{A0DC09E1-315A-4C4C-8A9F-99E0EABD45E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00" name="Text Box 45">
          <a:extLst>
            <a:ext uri="{FF2B5EF4-FFF2-40B4-BE49-F238E27FC236}">
              <a16:creationId xmlns:a16="http://schemas.microsoft.com/office/drawing/2014/main" id="{11C26E1F-FD88-458D-B56C-3A83F9B565E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01" name="Text Box 46">
          <a:extLst>
            <a:ext uri="{FF2B5EF4-FFF2-40B4-BE49-F238E27FC236}">
              <a16:creationId xmlns:a16="http://schemas.microsoft.com/office/drawing/2014/main" id="{21B85678-AE94-435A-A6E3-179DD954E821}"/>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02" name="Text Box 47">
          <a:extLst>
            <a:ext uri="{FF2B5EF4-FFF2-40B4-BE49-F238E27FC236}">
              <a16:creationId xmlns:a16="http://schemas.microsoft.com/office/drawing/2014/main" id="{6F1FD6D5-E688-484C-AA06-83D13A8061E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03" name="Text Box 48">
          <a:extLst>
            <a:ext uri="{FF2B5EF4-FFF2-40B4-BE49-F238E27FC236}">
              <a16:creationId xmlns:a16="http://schemas.microsoft.com/office/drawing/2014/main" id="{8833721C-CB4B-4C9D-BEEE-07836C03A04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04" name="Text Box 49">
          <a:extLst>
            <a:ext uri="{FF2B5EF4-FFF2-40B4-BE49-F238E27FC236}">
              <a16:creationId xmlns:a16="http://schemas.microsoft.com/office/drawing/2014/main" id="{B05F12A7-DE23-4718-81E1-723D5F8FD29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05" name="Text Box 50">
          <a:extLst>
            <a:ext uri="{FF2B5EF4-FFF2-40B4-BE49-F238E27FC236}">
              <a16:creationId xmlns:a16="http://schemas.microsoft.com/office/drawing/2014/main" id="{D91BA68E-BF03-4FAA-A1E0-D053B9DC48B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06" name="Text Box 51">
          <a:extLst>
            <a:ext uri="{FF2B5EF4-FFF2-40B4-BE49-F238E27FC236}">
              <a16:creationId xmlns:a16="http://schemas.microsoft.com/office/drawing/2014/main" id="{CDFC606A-1FB0-4F37-85AC-01AEEBF1905F}"/>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07" name="Text Box 52">
          <a:extLst>
            <a:ext uri="{FF2B5EF4-FFF2-40B4-BE49-F238E27FC236}">
              <a16:creationId xmlns:a16="http://schemas.microsoft.com/office/drawing/2014/main" id="{231B7131-61A6-4D9A-A455-7ED1E12576D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08" name="Text Box 53">
          <a:extLst>
            <a:ext uri="{FF2B5EF4-FFF2-40B4-BE49-F238E27FC236}">
              <a16:creationId xmlns:a16="http://schemas.microsoft.com/office/drawing/2014/main" id="{2CF0F40A-BF25-44A3-905F-31D2B8F4002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09" name="Text Box 54">
          <a:extLst>
            <a:ext uri="{FF2B5EF4-FFF2-40B4-BE49-F238E27FC236}">
              <a16:creationId xmlns:a16="http://schemas.microsoft.com/office/drawing/2014/main" id="{503BEFD5-5675-443B-8269-DA465D25939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10" name="Text Box 55">
          <a:extLst>
            <a:ext uri="{FF2B5EF4-FFF2-40B4-BE49-F238E27FC236}">
              <a16:creationId xmlns:a16="http://schemas.microsoft.com/office/drawing/2014/main" id="{552EA56C-9F13-4CD5-9620-BA0A24955FA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11" name="Text Box 56">
          <a:extLst>
            <a:ext uri="{FF2B5EF4-FFF2-40B4-BE49-F238E27FC236}">
              <a16:creationId xmlns:a16="http://schemas.microsoft.com/office/drawing/2014/main" id="{CB06425E-3890-4B40-9AB9-FE68FD43CA33}"/>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12" name="Text Box 57">
          <a:extLst>
            <a:ext uri="{FF2B5EF4-FFF2-40B4-BE49-F238E27FC236}">
              <a16:creationId xmlns:a16="http://schemas.microsoft.com/office/drawing/2014/main" id="{FD5D761B-EDC9-4E23-AE6D-04066C9F73C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13" name="Text Box 58">
          <a:extLst>
            <a:ext uri="{FF2B5EF4-FFF2-40B4-BE49-F238E27FC236}">
              <a16:creationId xmlns:a16="http://schemas.microsoft.com/office/drawing/2014/main" id="{D6672AC0-9314-402D-8222-369D2BB6DE8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14" name="Text Box 59">
          <a:extLst>
            <a:ext uri="{FF2B5EF4-FFF2-40B4-BE49-F238E27FC236}">
              <a16:creationId xmlns:a16="http://schemas.microsoft.com/office/drawing/2014/main" id="{89ED2DF1-376B-42CB-9A8B-75100CE6F43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15" name="Text Box 60">
          <a:extLst>
            <a:ext uri="{FF2B5EF4-FFF2-40B4-BE49-F238E27FC236}">
              <a16:creationId xmlns:a16="http://schemas.microsoft.com/office/drawing/2014/main" id="{8E3204F2-F112-4D81-99A5-281B9870062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16" name="Text Box 61">
          <a:extLst>
            <a:ext uri="{FF2B5EF4-FFF2-40B4-BE49-F238E27FC236}">
              <a16:creationId xmlns:a16="http://schemas.microsoft.com/office/drawing/2014/main" id="{95435642-A8F1-4295-A3BE-352E2F73A128}"/>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17" name="Text Box 62">
          <a:extLst>
            <a:ext uri="{FF2B5EF4-FFF2-40B4-BE49-F238E27FC236}">
              <a16:creationId xmlns:a16="http://schemas.microsoft.com/office/drawing/2014/main" id="{94A48F05-AAF5-4F81-9CCF-07044A67BAE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18" name="Text Box 63">
          <a:extLst>
            <a:ext uri="{FF2B5EF4-FFF2-40B4-BE49-F238E27FC236}">
              <a16:creationId xmlns:a16="http://schemas.microsoft.com/office/drawing/2014/main" id="{EBAFCB48-3B39-4D4D-A808-D78D90C7261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19" name="Text Box 64">
          <a:extLst>
            <a:ext uri="{FF2B5EF4-FFF2-40B4-BE49-F238E27FC236}">
              <a16:creationId xmlns:a16="http://schemas.microsoft.com/office/drawing/2014/main" id="{E3947B62-DDC9-4EE6-9BF9-C40BE517E7B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0" name="Text Box 65">
          <a:extLst>
            <a:ext uri="{FF2B5EF4-FFF2-40B4-BE49-F238E27FC236}">
              <a16:creationId xmlns:a16="http://schemas.microsoft.com/office/drawing/2014/main" id="{8C4A899A-CCEE-4F6D-8F69-E854EBDB119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1" name="Text Box 67">
          <a:extLst>
            <a:ext uri="{FF2B5EF4-FFF2-40B4-BE49-F238E27FC236}">
              <a16:creationId xmlns:a16="http://schemas.microsoft.com/office/drawing/2014/main" id="{44DF7171-EAF4-43FC-BDBB-AC0C6D97712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2" name="Text Box 68">
          <a:extLst>
            <a:ext uri="{FF2B5EF4-FFF2-40B4-BE49-F238E27FC236}">
              <a16:creationId xmlns:a16="http://schemas.microsoft.com/office/drawing/2014/main" id="{7151DF47-52EE-4F01-9D61-65F9ED63501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3" name="Text Box 69">
          <a:extLst>
            <a:ext uri="{FF2B5EF4-FFF2-40B4-BE49-F238E27FC236}">
              <a16:creationId xmlns:a16="http://schemas.microsoft.com/office/drawing/2014/main" id="{63408EBC-5345-4452-B8DD-6BB16640A2B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4" name="Text Box 70">
          <a:extLst>
            <a:ext uri="{FF2B5EF4-FFF2-40B4-BE49-F238E27FC236}">
              <a16:creationId xmlns:a16="http://schemas.microsoft.com/office/drawing/2014/main" id="{EF3A3260-F4DB-4089-9D65-706BCB82136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5" name="Text Box 72">
          <a:extLst>
            <a:ext uri="{FF2B5EF4-FFF2-40B4-BE49-F238E27FC236}">
              <a16:creationId xmlns:a16="http://schemas.microsoft.com/office/drawing/2014/main" id="{ECCA53D3-0E0D-47A6-91B7-48433B631BC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6" name="Text Box 73">
          <a:extLst>
            <a:ext uri="{FF2B5EF4-FFF2-40B4-BE49-F238E27FC236}">
              <a16:creationId xmlns:a16="http://schemas.microsoft.com/office/drawing/2014/main" id="{0A4C0C14-3304-4888-83AD-8BD53E3C845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7" name="Text Box 74">
          <a:extLst>
            <a:ext uri="{FF2B5EF4-FFF2-40B4-BE49-F238E27FC236}">
              <a16:creationId xmlns:a16="http://schemas.microsoft.com/office/drawing/2014/main" id="{B9F07811-CAA8-425C-97D8-86B3FA032F8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8" name="Text Box 75">
          <a:extLst>
            <a:ext uri="{FF2B5EF4-FFF2-40B4-BE49-F238E27FC236}">
              <a16:creationId xmlns:a16="http://schemas.microsoft.com/office/drawing/2014/main" id="{45B02153-6637-4574-BEBF-BDFCFE45CDD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29" name="Text Box 76">
          <a:extLst>
            <a:ext uri="{FF2B5EF4-FFF2-40B4-BE49-F238E27FC236}">
              <a16:creationId xmlns:a16="http://schemas.microsoft.com/office/drawing/2014/main" id="{AB93F6CF-09DA-4564-A0C5-72FCE8A6203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30" name="Text Box 77">
          <a:extLst>
            <a:ext uri="{FF2B5EF4-FFF2-40B4-BE49-F238E27FC236}">
              <a16:creationId xmlns:a16="http://schemas.microsoft.com/office/drawing/2014/main" id="{3C68A6E3-5947-472F-B60B-470EA29822D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31" name="Text Box 78">
          <a:extLst>
            <a:ext uri="{FF2B5EF4-FFF2-40B4-BE49-F238E27FC236}">
              <a16:creationId xmlns:a16="http://schemas.microsoft.com/office/drawing/2014/main" id="{4074A4D0-0397-45CB-9D76-8F212A094E0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xdr:colOff>
      <xdr:row>66</xdr:row>
      <xdr:rowOff>0</xdr:rowOff>
    </xdr:from>
    <xdr:ext cx="85725" cy="200025"/>
    <xdr:sp macro="" textlink="">
      <xdr:nvSpPr>
        <xdr:cNvPr id="232" name="Text Box 79">
          <a:extLst>
            <a:ext uri="{FF2B5EF4-FFF2-40B4-BE49-F238E27FC236}">
              <a16:creationId xmlns:a16="http://schemas.microsoft.com/office/drawing/2014/main" id="{83C7C432-C9AB-4114-918D-9591D0A626D4}"/>
            </a:ext>
          </a:extLst>
        </xdr:cNvPr>
        <xdr:cNvSpPr txBox="1">
          <a:spLocks noChangeArrowheads="1"/>
        </xdr:cNvSpPr>
      </xdr:nvSpPr>
      <xdr:spPr bwMode="auto">
        <a:xfrm>
          <a:off x="9525"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33" name="Text Box 80">
          <a:extLst>
            <a:ext uri="{FF2B5EF4-FFF2-40B4-BE49-F238E27FC236}">
              <a16:creationId xmlns:a16="http://schemas.microsoft.com/office/drawing/2014/main" id="{174B8CDE-3461-4183-B68E-0862F1A95980}"/>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34" name="Text Box 81">
          <a:extLst>
            <a:ext uri="{FF2B5EF4-FFF2-40B4-BE49-F238E27FC236}">
              <a16:creationId xmlns:a16="http://schemas.microsoft.com/office/drawing/2014/main" id="{D244B023-F998-4D3C-B305-CF53AFCE94F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35" name="Text Box 82">
          <a:extLst>
            <a:ext uri="{FF2B5EF4-FFF2-40B4-BE49-F238E27FC236}">
              <a16:creationId xmlns:a16="http://schemas.microsoft.com/office/drawing/2014/main" id="{61AD5EB4-C388-49F8-9BEC-96DD6A97DF8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36" name="Text Box 83">
          <a:extLst>
            <a:ext uri="{FF2B5EF4-FFF2-40B4-BE49-F238E27FC236}">
              <a16:creationId xmlns:a16="http://schemas.microsoft.com/office/drawing/2014/main" id="{9D4454B3-E2EF-484D-B8A1-E8168C2FB21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37" name="Text Box 84">
          <a:extLst>
            <a:ext uri="{FF2B5EF4-FFF2-40B4-BE49-F238E27FC236}">
              <a16:creationId xmlns:a16="http://schemas.microsoft.com/office/drawing/2014/main" id="{70CACD49-B3A7-4034-951F-3CCEA66A171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38" name="Text Box 85">
          <a:extLst>
            <a:ext uri="{FF2B5EF4-FFF2-40B4-BE49-F238E27FC236}">
              <a16:creationId xmlns:a16="http://schemas.microsoft.com/office/drawing/2014/main" id="{23F1E7FD-E3BF-42D4-8203-5C80C561991E}"/>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39" name="Text Box 86">
          <a:extLst>
            <a:ext uri="{FF2B5EF4-FFF2-40B4-BE49-F238E27FC236}">
              <a16:creationId xmlns:a16="http://schemas.microsoft.com/office/drawing/2014/main" id="{3C3DD5B7-7CF2-4E06-A9EC-BADA8333746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40" name="Text Box 87">
          <a:extLst>
            <a:ext uri="{FF2B5EF4-FFF2-40B4-BE49-F238E27FC236}">
              <a16:creationId xmlns:a16="http://schemas.microsoft.com/office/drawing/2014/main" id="{D1288E2C-365B-48FC-906B-F4D1CEFE3C6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41" name="Text Box 88">
          <a:extLst>
            <a:ext uri="{FF2B5EF4-FFF2-40B4-BE49-F238E27FC236}">
              <a16:creationId xmlns:a16="http://schemas.microsoft.com/office/drawing/2014/main" id="{87BF1EFF-BB52-4C78-8BA5-D031F209EA4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42" name="Text Box 89">
          <a:extLst>
            <a:ext uri="{FF2B5EF4-FFF2-40B4-BE49-F238E27FC236}">
              <a16:creationId xmlns:a16="http://schemas.microsoft.com/office/drawing/2014/main" id="{1069DD63-7383-48CA-8DA6-C50A38F8946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43" name="Text Box 90">
          <a:extLst>
            <a:ext uri="{FF2B5EF4-FFF2-40B4-BE49-F238E27FC236}">
              <a16:creationId xmlns:a16="http://schemas.microsoft.com/office/drawing/2014/main" id="{793C1CEE-9984-4E8B-AAE2-9984EFB66195}"/>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44" name="Text Box 91">
          <a:extLst>
            <a:ext uri="{FF2B5EF4-FFF2-40B4-BE49-F238E27FC236}">
              <a16:creationId xmlns:a16="http://schemas.microsoft.com/office/drawing/2014/main" id="{936B1FBD-632C-4C0F-9CFE-FA54D313B83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45" name="Text Box 92">
          <a:extLst>
            <a:ext uri="{FF2B5EF4-FFF2-40B4-BE49-F238E27FC236}">
              <a16:creationId xmlns:a16="http://schemas.microsoft.com/office/drawing/2014/main" id="{644E800A-25C2-4BB3-B020-082063D5977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46" name="Text Box 93">
          <a:extLst>
            <a:ext uri="{FF2B5EF4-FFF2-40B4-BE49-F238E27FC236}">
              <a16:creationId xmlns:a16="http://schemas.microsoft.com/office/drawing/2014/main" id="{A0551851-60A4-40C5-8075-696639E5631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47" name="Text Box 94">
          <a:extLst>
            <a:ext uri="{FF2B5EF4-FFF2-40B4-BE49-F238E27FC236}">
              <a16:creationId xmlns:a16="http://schemas.microsoft.com/office/drawing/2014/main" id="{8F8B350C-5EBB-4B5E-83A3-99C039C263F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48" name="Text Box 95">
          <a:extLst>
            <a:ext uri="{FF2B5EF4-FFF2-40B4-BE49-F238E27FC236}">
              <a16:creationId xmlns:a16="http://schemas.microsoft.com/office/drawing/2014/main" id="{0096B640-D9C5-4631-9F53-0BBCAE34AA44}"/>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49" name="Text Box 96">
          <a:extLst>
            <a:ext uri="{FF2B5EF4-FFF2-40B4-BE49-F238E27FC236}">
              <a16:creationId xmlns:a16="http://schemas.microsoft.com/office/drawing/2014/main" id="{A8C8C633-3C14-4C04-A265-BD44307B078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50" name="Text Box 97">
          <a:extLst>
            <a:ext uri="{FF2B5EF4-FFF2-40B4-BE49-F238E27FC236}">
              <a16:creationId xmlns:a16="http://schemas.microsoft.com/office/drawing/2014/main" id="{03FAB8F4-3036-4020-9D33-A2915FEF119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51" name="Text Box 98">
          <a:extLst>
            <a:ext uri="{FF2B5EF4-FFF2-40B4-BE49-F238E27FC236}">
              <a16:creationId xmlns:a16="http://schemas.microsoft.com/office/drawing/2014/main" id="{26389730-D577-4949-9D9A-DB5E0CE1F42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52" name="Text Box 99">
          <a:extLst>
            <a:ext uri="{FF2B5EF4-FFF2-40B4-BE49-F238E27FC236}">
              <a16:creationId xmlns:a16="http://schemas.microsoft.com/office/drawing/2014/main" id="{1BE9D6FF-6175-4922-A81E-06B7C7CC162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53" name="Text Box 100">
          <a:extLst>
            <a:ext uri="{FF2B5EF4-FFF2-40B4-BE49-F238E27FC236}">
              <a16:creationId xmlns:a16="http://schemas.microsoft.com/office/drawing/2014/main" id="{1953A34E-3829-48BC-92AD-6D4342EF317B}"/>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54" name="Text Box 101">
          <a:extLst>
            <a:ext uri="{FF2B5EF4-FFF2-40B4-BE49-F238E27FC236}">
              <a16:creationId xmlns:a16="http://schemas.microsoft.com/office/drawing/2014/main" id="{8DC27453-B1F2-4ABE-8E33-9F82EFAF5E3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55" name="Text Box 102">
          <a:extLst>
            <a:ext uri="{FF2B5EF4-FFF2-40B4-BE49-F238E27FC236}">
              <a16:creationId xmlns:a16="http://schemas.microsoft.com/office/drawing/2014/main" id="{D074792A-FC94-4864-BDC0-09AF953A1FC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56" name="Text Box 103">
          <a:extLst>
            <a:ext uri="{FF2B5EF4-FFF2-40B4-BE49-F238E27FC236}">
              <a16:creationId xmlns:a16="http://schemas.microsoft.com/office/drawing/2014/main" id="{51056953-CAFF-4277-A275-254D11229CE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57" name="Text Box 104">
          <a:extLst>
            <a:ext uri="{FF2B5EF4-FFF2-40B4-BE49-F238E27FC236}">
              <a16:creationId xmlns:a16="http://schemas.microsoft.com/office/drawing/2014/main" id="{AE878284-E626-41CB-9033-AB9978F9D4C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58" name="Text Box 105">
          <a:extLst>
            <a:ext uri="{FF2B5EF4-FFF2-40B4-BE49-F238E27FC236}">
              <a16:creationId xmlns:a16="http://schemas.microsoft.com/office/drawing/2014/main" id="{5F7BDBFE-05CC-4E26-B2B0-152079613AE5}"/>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59" name="Text Box 106">
          <a:extLst>
            <a:ext uri="{FF2B5EF4-FFF2-40B4-BE49-F238E27FC236}">
              <a16:creationId xmlns:a16="http://schemas.microsoft.com/office/drawing/2014/main" id="{3C0E6B56-F9F7-42FD-BFB7-07DE5E69087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60" name="Text Box 107">
          <a:extLst>
            <a:ext uri="{FF2B5EF4-FFF2-40B4-BE49-F238E27FC236}">
              <a16:creationId xmlns:a16="http://schemas.microsoft.com/office/drawing/2014/main" id="{7ED9430B-0876-4ADB-B43C-980414EFE44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61" name="Text Box 108">
          <a:extLst>
            <a:ext uri="{FF2B5EF4-FFF2-40B4-BE49-F238E27FC236}">
              <a16:creationId xmlns:a16="http://schemas.microsoft.com/office/drawing/2014/main" id="{1951EBB6-66B5-4E13-82DE-46F34F8AF3A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62" name="Text Box 109">
          <a:extLst>
            <a:ext uri="{FF2B5EF4-FFF2-40B4-BE49-F238E27FC236}">
              <a16:creationId xmlns:a16="http://schemas.microsoft.com/office/drawing/2014/main" id="{27C127C0-2CA7-4E15-B570-AA970A2D309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63" name="Text Box 110">
          <a:extLst>
            <a:ext uri="{FF2B5EF4-FFF2-40B4-BE49-F238E27FC236}">
              <a16:creationId xmlns:a16="http://schemas.microsoft.com/office/drawing/2014/main" id="{7FCBA9D1-C9B1-4C19-94D3-7EEECFDF423F}"/>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64" name="Text Box 111">
          <a:extLst>
            <a:ext uri="{FF2B5EF4-FFF2-40B4-BE49-F238E27FC236}">
              <a16:creationId xmlns:a16="http://schemas.microsoft.com/office/drawing/2014/main" id="{35AC3BE4-5351-486C-AE5E-BC6B8AE6635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65" name="Text Box 112">
          <a:extLst>
            <a:ext uri="{FF2B5EF4-FFF2-40B4-BE49-F238E27FC236}">
              <a16:creationId xmlns:a16="http://schemas.microsoft.com/office/drawing/2014/main" id="{1AC8BF61-B647-49B1-AFDE-9964C7A1F98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66" name="Text Box 113">
          <a:extLst>
            <a:ext uri="{FF2B5EF4-FFF2-40B4-BE49-F238E27FC236}">
              <a16:creationId xmlns:a16="http://schemas.microsoft.com/office/drawing/2014/main" id="{F841B103-F7B3-46DF-8364-747E4125DB4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67" name="Text Box 114">
          <a:extLst>
            <a:ext uri="{FF2B5EF4-FFF2-40B4-BE49-F238E27FC236}">
              <a16:creationId xmlns:a16="http://schemas.microsoft.com/office/drawing/2014/main" id="{3127F7E8-D9A6-476E-9117-8D830EAC1A1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68" name="Text Box 115">
          <a:extLst>
            <a:ext uri="{FF2B5EF4-FFF2-40B4-BE49-F238E27FC236}">
              <a16:creationId xmlns:a16="http://schemas.microsoft.com/office/drawing/2014/main" id="{CD4E7BF1-76D1-433D-A41B-10E48E642F9B}"/>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69" name="Text Box 116">
          <a:extLst>
            <a:ext uri="{FF2B5EF4-FFF2-40B4-BE49-F238E27FC236}">
              <a16:creationId xmlns:a16="http://schemas.microsoft.com/office/drawing/2014/main" id="{02182F10-5A99-4559-B13C-FA5A53D1947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70" name="Text Box 117">
          <a:extLst>
            <a:ext uri="{FF2B5EF4-FFF2-40B4-BE49-F238E27FC236}">
              <a16:creationId xmlns:a16="http://schemas.microsoft.com/office/drawing/2014/main" id="{33B3DFC3-D1DC-43F5-AC4F-1904A42CF30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71" name="Text Box 118">
          <a:extLst>
            <a:ext uri="{FF2B5EF4-FFF2-40B4-BE49-F238E27FC236}">
              <a16:creationId xmlns:a16="http://schemas.microsoft.com/office/drawing/2014/main" id="{D0B4DF42-2C9F-4033-8D0C-71444E22DB4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72" name="Text Box 119">
          <a:extLst>
            <a:ext uri="{FF2B5EF4-FFF2-40B4-BE49-F238E27FC236}">
              <a16:creationId xmlns:a16="http://schemas.microsoft.com/office/drawing/2014/main" id="{8DD7CF58-06EB-4B31-B48A-ABA5BA7BF90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73" name="Text Box 120">
          <a:extLst>
            <a:ext uri="{FF2B5EF4-FFF2-40B4-BE49-F238E27FC236}">
              <a16:creationId xmlns:a16="http://schemas.microsoft.com/office/drawing/2014/main" id="{CA491788-582B-4873-8009-B66B9BC71949}"/>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74" name="Text Box 121">
          <a:extLst>
            <a:ext uri="{FF2B5EF4-FFF2-40B4-BE49-F238E27FC236}">
              <a16:creationId xmlns:a16="http://schemas.microsoft.com/office/drawing/2014/main" id="{928A3C4E-BEAF-46BA-804E-B0E73610A2A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75" name="Text Box 122">
          <a:extLst>
            <a:ext uri="{FF2B5EF4-FFF2-40B4-BE49-F238E27FC236}">
              <a16:creationId xmlns:a16="http://schemas.microsoft.com/office/drawing/2014/main" id="{4AD24E8C-65FF-45CF-BF20-88C6D707A30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76" name="Text Box 123">
          <a:extLst>
            <a:ext uri="{FF2B5EF4-FFF2-40B4-BE49-F238E27FC236}">
              <a16:creationId xmlns:a16="http://schemas.microsoft.com/office/drawing/2014/main" id="{17FE2BFA-EF4D-4B66-A624-6EC4B971967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77" name="Text Box 124">
          <a:extLst>
            <a:ext uri="{FF2B5EF4-FFF2-40B4-BE49-F238E27FC236}">
              <a16:creationId xmlns:a16="http://schemas.microsoft.com/office/drawing/2014/main" id="{ED22DDAA-6A2D-45EC-8BB5-F03453C56CB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78" name="Text Box 125">
          <a:extLst>
            <a:ext uri="{FF2B5EF4-FFF2-40B4-BE49-F238E27FC236}">
              <a16:creationId xmlns:a16="http://schemas.microsoft.com/office/drawing/2014/main" id="{3FFE2100-EEB4-432E-8286-902CA64EF9D9}"/>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79" name="Text Box 126">
          <a:extLst>
            <a:ext uri="{FF2B5EF4-FFF2-40B4-BE49-F238E27FC236}">
              <a16:creationId xmlns:a16="http://schemas.microsoft.com/office/drawing/2014/main" id="{DBBB84EA-290D-4AD2-AB42-B7FCD232C3B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80" name="Text Box 127">
          <a:extLst>
            <a:ext uri="{FF2B5EF4-FFF2-40B4-BE49-F238E27FC236}">
              <a16:creationId xmlns:a16="http://schemas.microsoft.com/office/drawing/2014/main" id="{30199441-D2FA-40D6-A8C8-6A04002DC3F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81" name="Text Box 128">
          <a:extLst>
            <a:ext uri="{FF2B5EF4-FFF2-40B4-BE49-F238E27FC236}">
              <a16:creationId xmlns:a16="http://schemas.microsoft.com/office/drawing/2014/main" id="{06D06DF6-BE10-45F9-B277-B3C081F6206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82" name="Text Box 129">
          <a:extLst>
            <a:ext uri="{FF2B5EF4-FFF2-40B4-BE49-F238E27FC236}">
              <a16:creationId xmlns:a16="http://schemas.microsoft.com/office/drawing/2014/main" id="{24EC7E01-804D-46C6-8BC2-49CCB2841AC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83" name="Text Box 130">
          <a:extLst>
            <a:ext uri="{FF2B5EF4-FFF2-40B4-BE49-F238E27FC236}">
              <a16:creationId xmlns:a16="http://schemas.microsoft.com/office/drawing/2014/main" id="{E280B4B1-1BE6-42AE-9809-B3613752222B}"/>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84" name="Text Box 131">
          <a:extLst>
            <a:ext uri="{FF2B5EF4-FFF2-40B4-BE49-F238E27FC236}">
              <a16:creationId xmlns:a16="http://schemas.microsoft.com/office/drawing/2014/main" id="{90BF12F2-BD03-4FD3-B90F-535649D6B27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85" name="Text Box 132">
          <a:extLst>
            <a:ext uri="{FF2B5EF4-FFF2-40B4-BE49-F238E27FC236}">
              <a16:creationId xmlns:a16="http://schemas.microsoft.com/office/drawing/2014/main" id="{68344F35-650B-45F3-A0FC-1DF902DF247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86" name="Text Box 133">
          <a:extLst>
            <a:ext uri="{FF2B5EF4-FFF2-40B4-BE49-F238E27FC236}">
              <a16:creationId xmlns:a16="http://schemas.microsoft.com/office/drawing/2014/main" id="{26B8887E-61CC-4E76-B358-F455C625A10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87" name="Text Box 134">
          <a:extLst>
            <a:ext uri="{FF2B5EF4-FFF2-40B4-BE49-F238E27FC236}">
              <a16:creationId xmlns:a16="http://schemas.microsoft.com/office/drawing/2014/main" id="{E4AECB0E-9A5E-43AA-85E0-B08037F06B5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88" name="Text Box 135">
          <a:extLst>
            <a:ext uri="{FF2B5EF4-FFF2-40B4-BE49-F238E27FC236}">
              <a16:creationId xmlns:a16="http://schemas.microsoft.com/office/drawing/2014/main" id="{8C18C365-2741-40F1-84ED-B1BC5311BE4A}"/>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89" name="Text Box 136">
          <a:extLst>
            <a:ext uri="{FF2B5EF4-FFF2-40B4-BE49-F238E27FC236}">
              <a16:creationId xmlns:a16="http://schemas.microsoft.com/office/drawing/2014/main" id="{12889359-2537-4679-80A5-545C8502C73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0" name="Text Box 137">
          <a:extLst>
            <a:ext uri="{FF2B5EF4-FFF2-40B4-BE49-F238E27FC236}">
              <a16:creationId xmlns:a16="http://schemas.microsoft.com/office/drawing/2014/main" id="{15496ECA-76C0-491E-8463-9E979BBB106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1" name="Text Box 138">
          <a:extLst>
            <a:ext uri="{FF2B5EF4-FFF2-40B4-BE49-F238E27FC236}">
              <a16:creationId xmlns:a16="http://schemas.microsoft.com/office/drawing/2014/main" id="{C2083CCA-07E4-40BE-86B5-211F45A81DE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2" name="Text Box 139">
          <a:extLst>
            <a:ext uri="{FF2B5EF4-FFF2-40B4-BE49-F238E27FC236}">
              <a16:creationId xmlns:a16="http://schemas.microsoft.com/office/drawing/2014/main" id="{5AF3DE5B-6251-4C42-AEB2-DE89A8D5F82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293" name="Text Box 140">
          <a:extLst>
            <a:ext uri="{FF2B5EF4-FFF2-40B4-BE49-F238E27FC236}">
              <a16:creationId xmlns:a16="http://schemas.microsoft.com/office/drawing/2014/main" id="{EBEE05ED-A6B9-4FF5-ACE7-1A8F6152CEDF}"/>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4" name="Text Box 141">
          <a:extLst>
            <a:ext uri="{FF2B5EF4-FFF2-40B4-BE49-F238E27FC236}">
              <a16:creationId xmlns:a16="http://schemas.microsoft.com/office/drawing/2014/main" id="{348DC714-649D-4279-BCB5-764C2FA3097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5" name="Text Box 142">
          <a:extLst>
            <a:ext uri="{FF2B5EF4-FFF2-40B4-BE49-F238E27FC236}">
              <a16:creationId xmlns:a16="http://schemas.microsoft.com/office/drawing/2014/main" id="{623F097E-410A-4791-A516-1F72F891B30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6" name="Text Box 143">
          <a:extLst>
            <a:ext uri="{FF2B5EF4-FFF2-40B4-BE49-F238E27FC236}">
              <a16:creationId xmlns:a16="http://schemas.microsoft.com/office/drawing/2014/main" id="{0B4ABD5A-DEDF-4946-8DB7-B4ED8D5B377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7" name="Text Box 144">
          <a:extLst>
            <a:ext uri="{FF2B5EF4-FFF2-40B4-BE49-F238E27FC236}">
              <a16:creationId xmlns:a16="http://schemas.microsoft.com/office/drawing/2014/main" id="{410CD373-65E4-4958-8BB2-6CA35244294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8" name="Text Box 146">
          <a:extLst>
            <a:ext uri="{FF2B5EF4-FFF2-40B4-BE49-F238E27FC236}">
              <a16:creationId xmlns:a16="http://schemas.microsoft.com/office/drawing/2014/main" id="{D5A4990A-61C9-4347-BFA0-C99D0D0D880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299" name="Text Box 147">
          <a:extLst>
            <a:ext uri="{FF2B5EF4-FFF2-40B4-BE49-F238E27FC236}">
              <a16:creationId xmlns:a16="http://schemas.microsoft.com/office/drawing/2014/main" id="{4D99628C-4B71-46C5-9CCA-7AFA759254B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00" name="Text Box 148">
          <a:extLst>
            <a:ext uri="{FF2B5EF4-FFF2-40B4-BE49-F238E27FC236}">
              <a16:creationId xmlns:a16="http://schemas.microsoft.com/office/drawing/2014/main" id="{42FBE618-CCBA-43F5-BADE-38701EC0039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01" name="Text Box 149">
          <a:extLst>
            <a:ext uri="{FF2B5EF4-FFF2-40B4-BE49-F238E27FC236}">
              <a16:creationId xmlns:a16="http://schemas.microsoft.com/office/drawing/2014/main" id="{6F32880F-A564-41AB-8F8B-2F39F614274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02" name="Text Box 151">
          <a:extLst>
            <a:ext uri="{FF2B5EF4-FFF2-40B4-BE49-F238E27FC236}">
              <a16:creationId xmlns:a16="http://schemas.microsoft.com/office/drawing/2014/main" id="{B9BB8A58-9D34-4C42-8F16-EE1CA42B260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03" name="Text Box 152">
          <a:extLst>
            <a:ext uri="{FF2B5EF4-FFF2-40B4-BE49-F238E27FC236}">
              <a16:creationId xmlns:a16="http://schemas.microsoft.com/office/drawing/2014/main" id="{2B5DEB22-34D7-492F-A735-FA81DB31E85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04" name="Text Box 1">
          <a:extLst>
            <a:ext uri="{FF2B5EF4-FFF2-40B4-BE49-F238E27FC236}">
              <a16:creationId xmlns:a16="http://schemas.microsoft.com/office/drawing/2014/main" id="{09698909-00F2-4370-B8D3-1093618F441F}"/>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05" name="Text Box 2">
          <a:extLst>
            <a:ext uri="{FF2B5EF4-FFF2-40B4-BE49-F238E27FC236}">
              <a16:creationId xmlns:a16="http://schemas.microsoft.com/office/drawing/2014/main" id="{D660EC0D-78CD-4595-849C-EA057D3B723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06" name="Text Box 3">
          <a:extLst>
            <a:ext uri="{FF2B5EF4-FFF2-40B4-BE49-F238E27FC236}">
              <a16:creationId xmlns:a16="http://schemas.microsoft.com/office/drawing/2014/main" id="{B5E43AF5-538F-4E57-95CB-A22757A69D6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07" name="Text Box 4">
          <a:extLst>
            <a:ext uri="{FF2B5EF4-FFF2-40B4-BE49-F238E27FC236}">
              <a16:creationId xmlns:a16="http://schemas.microsoft.com/office/drawing/2014/main" id="{50353FEA-48F3-4137-BA2D-B1DAAE96164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08" name="Text Box 5">
          <a:extLst>
            <a:ext uri="{FF2B5EF4-FFF2-40B4-BE49-F238E27FC236}">
              <a16:creationId xmlns:a16="http://schemas.microsoft.com/office/drawing/2014/main" id="{20C86498-821A-4538-86F5-81D44002280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09" name="Text Box 6">
          <a:extLst>
            <a:ext uri="{FF2B5EF4-FFF2-40B4-BE49-F238E27FC236}">
              <a16:creationId xmlns:a16="http://schemas.microsoft.com/office/drawing/2014/main" id="{6FF1A4C5-DD85-4F53-9FA4-2D7C572D4DBC}"/>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10" name="Text Box 7">
          <a:extLst>
            <a:ext uri="{FF2B5EF4-FFF2-40B4-BE49-F238E27FC236}">
              <a16:creationId xmlns:a16="http://schemas.microsoft.com/office/drawing/2014/main" id="{3CA62209-57AC-4549-925A-D0618081A79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11" name="Text Box 8">
          <a:extLst>
            <a:ext uri="{FF2B5EF4-FFF2-40B4-BE49-F238E27FC236}">
              <a16:creationId xmlns:a16="http://schemas.microsoft.com/office/drawing/2014/main" id="{241E495F-7E86-40C1-9EE5-979EFF25357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12" name="Text Box 9">
          <a:extLst>
            <a:ext uri="{FF2B5EF4-FFF2-40B4-BE49-F238E27FC236}">
              <a16:creationId xmlns:a16="http://schemas.microsoft.com/office/drawing/2014/main" id="{A3CA54AA-D7BF-4C40-AF4D-C529FBB266E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13" name="Text Box 10">
          <a:extLst>
            <a:ext uri="{FF2B5EF4-FFF2-40B4-BE49-F238E27FC236}">
              <a16:creationId xmlns:a16="http://schemas.microsoft.com/office/drawing/2014/main" id="{51F1489E-361B-47DC-96F0-8B812898201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14" name="Text Box 11">
          <a:extLst>
            <a:ext uri="{FF2B5EF4-FFF2-40B4-BE49-F238E27FC236}">
              <a16:creationId xmlns:a16="http://schemas.microsoft.com/office/drawing/2014/main" id="{D4C494AE-B4C0-4347-9DD4-248568C036B9}"/>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15" name="Text Box 12">
          <a:extLst>
            <a:ext uri="{FF2B5EF4-FFF2-40B4-BE49-F238E27FC236}">
              <a16:creationId xmlns:a16="http://schemas.microsoft.com/office/drawing/2014/main" id="{F4CF7FE8-60D4-4232-90C3-C8CB6C185F0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16" name="Text Box 13">
          <a:extLst>
            <a:ext uri="{FF2B5EF4-FFF2-40B4-BE49-F238E27FC236}">
              <a16:creationId xmlns:a16="http://schemas.microsoft.com/office/drawing/2014/main" id="{F1368BFD-096E-4FCF-80C3-60CE37179C9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17" name="Text Box 14">
          <a:extLst>
            <a:ext uri="{FF2B5EF4-FFF2-40B4-BE49-F238E27FC236}">
              <a16:creationId xmlns:a16="http://schemas.microsoft.com/office/drawing/2014/main" id="{AC5ADE95-56D8-405E-B3F4-B763102FB14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18" name="Text Box 15">
          <a:extLst>
            <a:ext uri="{FF2B5EF4-FFF2-40B4-BE49-F238E27FC236}">
              <a16:creationId xmlns:a16="http://schemas.microsoft.com/office/drawing/2014/main" id="{6734C191-C390-4197-B708-A23DEDC0187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19" name="Text Box 16">
          <a:extLst>
            <a:ext uri="{FF2B5EF4-FFF2-40B4-BE49-F238E27FC236}">
              <a16:creationId xmlns:a16="http://schemas.microsoft.com/office/drawing/2014/main" id="{F1DA8795-CF27-4A74-B904-18E2170A90AB}"/>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20" name="Text Box 17">
          <a:extLst>
            <a:ext uri="{FF2B5EF4-FFF2-40B4-BE49-F238E27FC236}">
              <a16:creationId xmlns:a16="http://schemas.microsoft.com/office/drawing/2014/main" id="{82787C11-0BEF-4FE4-A737-86A591BE983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21" name="Text Box 18">
          <a:extLst>
            <a:ext uri="{FF2B5EF4-FFF2-40B4-BE49-F238E27FC236}">
              <a16:creationId xmlns:a16="http://schemas.microsoft.com/office/drawing/2014/main" id="{B919451E-6D04-40A2-A53E-3FED911BB4B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22" name="Text Box 19">
          <a:extLst>
            <a:ext uri="{FF2B5EF4-FFF2-40B4-BE49-F238E27FC236}">
              <a16:creationId xmlns:a16="http://schemas.microsoft.com/office/drawing/2014/main" id="{F2F024F8-C630-4CAD-A200-B1483EFDAAF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23" name="Text Box 20">
          <a:extLst>
            <a:ext uri="{FF2B5EF4-FFF2-40B4-BE49-F238E27FC236}">
              <a16:creationId xmlns:a16="http://schemas.microsoft.com/office/drawing/2014/main" id="{43FF4C7E-7E3B-4DE2-9783-3A98ACE627C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24" name="Text Box 21">
          <a:extLst>
            <a:ext uri="{FF2B5EF4-FFF2-40B4-BE49-F238E27FC236}">
              <a16:creationId xmlns:a16="http://schemas.microsoft.com/office/drawing/2014/main" id="{4F7D06A0-1A91-420A-A95A-8D9ACCF7C883}"/>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25" name="Text Box 22">
          <a:extLst>
            <a:ext uri="{FF2B5EF4-FFF2-40B4-BE49-F238E27FC236}">
              <a16:creationId xmlns:a16="http://schemas.microsoft.com/office/drawing/2014/main" id="{374E2373-5C15-4FB5-95A5-131FEC62B4E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26" name="Text Box 23">
          <a:extLst>
            <a:ext uri="{FF2B5EF4-FFF2-40B4-BE49-F238E27FC236}">
              <a16:creationId xmlns:a16="http://schemas.microsoft.com/office/drawing/2014/main" id="{478C0187-6F0E-4F30-B2E6-C4DE8EA87E3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27" name="Text Box 24">
          <a:extLst>
            <a:ext uri="{FF2B5EF4-FFF2-40B4-BE49-F238E27FC236}">
              <a16:creationId xmlns:a16="http://schemas.microsoft.com/office/drawing/2014/main" id="{190537BB-541B-49D4-91B9-0DA633FDEE0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28" name="Text Box 25">
          <a:extLst>
            <a:ext uri="{FF2B5EF4-FFF2-40B4-BE49-F238E27FC236}">
              <a16:creationId xmlns:a16="http://schemas.microsoft.com/office/drawing/2014/main" id="{525BC7C8-35B5-4290-A2BE-6FC227C8C67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29" name="Text Box 26">
          <a:extLst>
            <a:ext uri="{FF2B5EF4-FFF2-40B4-BE49-F238E27FC236}">
              <a16:creationId xmlns:a16="http://schemas.microsoft.com/office/drawing/2014/main" id="{2D634636-C4D2-4073-A7BE-D3BD3AEF89A3}"/>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30" name="Text Box 27">
          <a:extLst>
            <a:ext uri="{FF2B5EF4-FFF2-40B4-BE49-F238E27FC236}">
              <a16:creationId xmlns:a16="http://schemas.microsoft.com/office/drawing/2014/main" id="{4DF7FFD8-CABA-4C67-9BAB-FEED23750D1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31" name="Text Box 28">
          <a:extLst>
            <a:ext uri="{FF2B5EF4-FFF2-40B4-BE49-F238E27FC236}">
              <a16:creationId xmlns:a16="http://schemas.microsoft.com/office/drawing/2014/main" id="{85391299-1383-43AD-8FD6-468CC502FF4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32" name="Text Box 29">
          <a:extLst>
            <a:ext uri="{FF2B5EF4-FFF2-40B4-BE49-F238E27FC236}">
              <a16:creationId xmlns:a16="http://schemas.microsoft.com/office/drawing/2014/main" id="{03DC8CA6-5BC4-42BD-B210-8339CCD7D4D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33" name="Text Box 30">
          <a:extLst>
            <a:ext uri="{FF2B5EF4-FFF2-40B4-BE49-F238E27FC236}">
              <a16:creationId xmlns:a16="http://schemas.microsoft.com/office/drawing/2014/main" id="{769D7CBF-A2B0-4462-AF79-A5BF2FFDF1F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34" name="Text Box 31">
          <a:extLst>
            <a:ext uri="{FF2B5EF4-FFF2-40B4-BE49-F238E27FC236}">
              <a16:creationId xmlns:a16="http://schemas.microsoft.com/office/drawing/2014/main" id="{DAF4710F-41A8-4693-BDE0-ADFFA006BCF4}"/>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35" name="Text Box 32">
          <a:extLst>
            <a:ext uri="{FF2B5EF4-FFF2-40B4-BE49-F238E27FC236}">
              <a16:creationId xmlns:a16="http://schemas.microsoft.com/office/drawing/2014/main" id="{642921AC-4D36-4275-8104-10C11CFCE3E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36" name="Text Box 33">
          <a:extLst>
            <a:ext uri="{FF2B5EF4-FFF2-40B4-BE49-F238E27FC236}">
              <a16:creationId xmlns:a16="http://schemas.microsoft.com/office/drawing/2014/main" id="{EBC01D62-2DE6-4156-B1AB-E4E5E733174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37" name="Text Box 34">
          <a:extLst>
            <a:ext uri="{FF2B5EF4-FFF2-40B4-BE49-F238E27FC236}">
              <a16:creationId xmlns:a16="http://schemas.microsoft.com/office/drawing/2014/main" id="{0891C583-2CDE-4B60-9AD8-25B478CDFE0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38" name="Text Box 35">
          <a:extLst>
            <a:ext uri="{FF2B5EF4-FFF2-40B4-BE49-F238E27FC236}">
              <a16:creationId xmlns:a16="http://schemas.microsoft.com/office/drawing/2014/main" id="{DE71EC0D-43AD-42C4-B21F-84B14018448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39" name="Text Box 36">
          <a:extLst>
            <a:ext uri="{FF2B5EF4-FFF2-40B4-BE49-F238E27FC236}">
              <a16:creationId xmlns:a16="http://schemas.microsoft.com/office/drawing/2014/main" id="{0A5C5FB2-1841-4726-98DB-BC5CBA603EC9}"/>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40" name="Text Box 37">
          <a:extLst>
            <a:ext uri="{FF2B5EF4-FFF2-40B4-BE49-F238E27FC236}">
              <a16:creationId xmlns:a16="http://schemas.microsoft.com/office/drawing/2014/main" id="{786C6BFD-98FC-41A6-A25B-9CDFE48DF91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41" name="Text Box 38">
          <a:extLst>
            <a:ext uri="{FF2B5EF4-FFF2-40B4-BE49-F238E27FC236}">
              <a16:creationId xmlns:a16="http://schemas.microsoft.com/office/drawing/2014/main" id="{5CD93B1D-DFF6-4251-9F69-AA7B7A877EE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42" name="Text Box 39">
          <a:extLst>
            <a:ext uri="{FF2B5EF4-FFF2-40B4-BE49-F238E27FC236}">
              <a16:creationId xmlns:a16="http://schemas.microsoft.com/office/drawing/2014/main" id="{66644A7B-957F-489F-B63D-05C25784F66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43" name="Text Box 40">
          <a:extLst>
            <a:ext uri="{FF2B5EF4-FFF2-40B4-BE49-F238E27FC236}">
              <a16:creationId xmlns:a16="http://schemas.microsoft.com/office/drawing/2014/main" id="{1012106E-189F-4F4E-BC57-27DF7443997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44" name="Text Box 41">
          <a:extLst>
            <a:ext uri="{FF2B5EF4-FFF2-40B4-BE49-F238E27FC236}">
              <a16:creationId xmlns:a16="http://schemas.microsoft.com/office/drawing/2014/main" id="{A47E327B-FEE2-41B5-8597-96486964EE89}"/>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45" name="Text Box 42">
          <a:extLst>
            <a:ext uri="{FF2B5EF4-FFF2-40B4-BE49-F238E27FC236}">
              <a16:creationId xmlns:a16="http://schemas.microsoft.com/office/drawing/2014/main" id="{0A80D0F5-40AE-477E-8F7A-2AFC6AC061F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46" name="Text Box 43">
          <a:extLst>
            <a:ext uri="{FF2B5EF4-FFF2-40B4-BE49-F238E27FC236}">
              <a16:creationId xmlns:a16="http://schemas.microsoft.com/office/drawing/2014/main" id="{40036ACF-CD37-49F1-9FFD-D51D651C747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47" name="Text Box 44">
          <a:extLst>
            <a:ext uri="{FF2B5EF4-FFF2-40B4-BE49-F238E27FC236}">
              <a16:creationId xmlns:a16="http://schemas.microsoft.com/office/drawing/2014/main" id="{51030D62-E34E-4936-BBF7-15F6E637665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48" name="Text Box 45">
          <a:extLst>
            <a:ext uri="{FF2B5EF4-FFF2-40B4-BE49-F238E27FC236}">
              <a16:creationId xmlns:a16="http://schemas.microsoft.com/office/drawing/2014/main" id="{6E694CA0-B7AE-45D1-B8F5-5F0235544C5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49" name="Text Box 46">
          <a:extLst>
            <a:ext uri="{FF2B5EF4-FFF2-40B4-BE49-F238E27FC236}">
              <a16:creationId xmlns:a16="http://schemas.microsoft.com/office/drawing/2014/main" id="{26BD4136-77B8-4E2B-ACD9-D6B8DBD9EEF3}"/>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50" name="Text Box 47">
          <a:extLst>
            <a:ext uri="{FF2B5EF4-FFF2-40B4-BE49-F238E27FC236}">
              <a16:creationId xmlns:a16="http://schemas.microsoft.com/office/drawing/2014/main" id="{E23C92C5-2B24-42A7-BA0D-04DFAC9CA64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51" name="Text Box 48">
          <a:extLst>
            <a:ext uri="{FF2B5EF4-FFF2-40B4-BE49-F238E27FC236}">
              <a16:creationId xmlns:a16="http://schemas.microsoft.com/office/drawing/2014/main" id="{5774DA0E-0B1C-4966-A393-8BEE80712B1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52" name="Text Box 49">
          <a:extLst>
            <a:ext uri="{FF2B5EF4-FFF2-40B4-BE49-F238E27FC236}">
              <a16:creationId xmlns:a16="http://schemas.microsoft.com/office/drawing/2014/main" id="{1CB91FA5-2EA8-4D81-8AAB-756CDFACA65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53" name="Text Box 50">
          <a:extLst>
            <a:ext uri="{FF2B5EF4-FFF2-40B4-BE49-F238E27FC236}">
              <a16:creationId xmlns:a16="http://schemas.microsoft.com/office/drawing/2014/main" id="{0B09413A-F7F8-40EB-8073-FC44ADAF6D3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54" name="Text Box 51">
          <a:extLst>
            <a:ext uri="{FF2B5EF4-FFF2-40B4-BE49-F238E27FC236}">
              <a16:creationId xmlns:a16="http://schemas.microsoft.com/office/drawing/2014/main" id="{C82F7158-2CE0-479C-B4AF-428B1EACE1C9}"/>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55" name="Text Box 52">
          <a:extLst>
            <a:ext uri="{FF2B5EF4-FFF2-40B4-BE49-F238E27FC236}">
              <a16:creationId xmlns:a16="http://schemas.microsoft.com/office/drawing/2014/main" id="{75467FE8-4302-4A14-BA49-8A53C3A6D2E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56" name="Text Box 53">
          <a:extLst>
            <a:ext uri="{FF2B5EF4-FFF2-40B4-BE49-F238E27FC236}">
              <a16:creationId xmlns:a16="http://schemas.microsoft.com/office/drawing/2014/main" id="{33899250-CD6C-440D-B383-DC4C740CBC3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57" name="Text Box 54">
          <a:extLst>
            <a:ext uri="{FF2B5EF4-FFF2-40B4-BE49-F238E27FC236}">
              <a16:creationId xmlns:a16="http://schemas.microsoft.com/office/drawing/2014/main" id="{EBCD955E-447F-4A33-98AB-6C319D8016F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58" name="Text Box 55">
          <a:extLst>
            <a:ext uri="{FF2B5EF4-FFF2-40B4-BE49-F238E27FC236}">
              <a16:creationId xmlns:a16="http://schemas.microsoft.com/office/drawing/2014/main" id="{C0A458EB-81ED-4314-BD29-948FDB292AF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59" name="Text Box 56">
          <a:extLst>
            <a:ext uri="{FF2B5EF4-FFF2-40B4-BE49-F238E27FC236}">
              <a16:creationId xmlns:a16="http://schemas.microsoft.com/office/drawing/2014/main" id="{0FEEFB47-83B2-4165-A5CC-B70629E6F2EE}"/>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0" name="Text Box 57">
          <a:extLst>
            <a:ext uri="{FF2B5EF4-FFF2-40B4-BE49-F238E27FC236}">
              <a16:creationId xmlns:a16="http://schemas.microsoft.com/office/drawing/2014/main" id="{5E9FEACA-F091-4800-876E-11ABDEE2FA3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1" name="Text Box 58">
          <a:extLst>
            <a:ext uri="{FF2B5EF4-FFF2-40B4-BE49-F238E27FC236}">
              <a16:creationId xmlns:a16="http://schemas.microsoft.com/office/drawing/2014/main" id="{7748C61A-7005-4273-B1B0-A798F4649EA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2" name="Text Box 59">
          <a:extLst>
            <a:ext uri="{FF2B5EF4-FFF2-40B4-BE49-F238E27FC236}">
              <a16:creationId xmlns:a16="http://schemas.microsoft.com/office/drawing/2014/main" id="{45D2AAC1-B71E-40E3-9343-50DE419DF73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3" name="Text Box 60">
          <a:extLst>
            <a:ext uri="{FF2B5EF4-FFF2-40B4-BE49-F238E27FC236}">
              <a16:creationId xmlns:a16="http://schemas.microsoft.com/office/drawing/2014/main" id="{A5839886-7BBA-432F-92F5-F8FB1A1FDEE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64" name="Text Box 61">
          <a:extLst>
            <a:ext uri="{FF2B5EF4-FFF2-40B4-BE49-F238E27FC236}">
              <a16:creationId xmlns:a16="http://schemas.microsoft.com/office/drawing/2014/main" id="{1C0C6BBF-650D-4C27-A6CA-EBDE71105BF7}"/>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5" name="Text Box 62">
          <a:extLst>
            <a:ext uri="{FF2B5EF4-FFF2-40B4-BE49-F238E27FC236}">
              <a16:creationId xmlns:a16="http://schemas.microsoft.com/office/drawing/2014/main" id="{FE41B48E-3E29-4F1E-9A77-3ADFB2D42C1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6" name="Text Box 63">
          <a:extLst>
            <a:ext uri="{FF2B5EF4-FFF2-40B4-BE49-F238E27FC236}">
              <a16:creationId xmlns:a16="http://schemas.microsoft.com/office/drawing/2014/main" id="{E36FD191-BB9E-47C4-9D41-3159B1DF11E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7" name="Text Box 64">
          <a:extLst>
            <a:ext uri="{FF2B5EF4-FFF2-40B4-BE49-F238E27FC236}">
              <a16:creationId xmlns:a16="http://schemas.microsoft.com/office/drawing/2014/main" id="{8EEAD3D1-6BEF-4279-AC75-11F1EE006EC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8" name="Text Box 65">
          <a:extLst>
            <a:ext uri="{FF2B5EF4-FFF2-40B4-BE49-F238E27FC236}">
              <a16:creationId xmlns:a16="http://schemas.microsoft.com/office/drawing/2014/main" id="{3902E0CA-0D60-40DC-8141-DEE62055D15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69" name="Text Box 67">
          <a:extLst>
            <a:ext uri="{FF2B5EF4-FFF2-40B4-BE49-F238E27FC236}">
              <a16:creationId xmlns:a16="http://schemas.microsoft.com/office/drawing/2014/main" id="{099E39B0-EDDF-45FF-B680-D40E3F68324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0" name="Text Box 68">
          <a:extLst>
            <a:ext uri="{FF2B5EF4-FFF2-40B4-BE49-F238E27FC236}">
              <a16:creationId xmlns:a16="http://schemas.microsoft.com/office/drawing/2014/main" id="{CE21ABA6-1ECB-4FA9-9D18-5DEE4AC7B87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1" name="Text Box 69">
          <a:extLst>
            <a:ext uri="{FF2B5EF4-FFF2-40B4-BE49-F238E27FC236}">
              <a16:creationId xmlns:a16="http://schemas.microsoft.com/office/drawing/2014/main" id="{CAE8FB7A-258A-43B0-B09B-27615A39E89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2" name="Text Box 70">
          <a:extLst>
            <a:ext uri="{FF2B5EF4-FFF2-40B4-BE49-F238E27FC236}">
              <a16:creationId xmlns:a16="http://schemas.microsoft.com/office/drawing/2014/main" id="{0195F477-4F8B-4A2D-B45E-62ED88A4453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3" name="Text Box 72">
          <a:extLst>
            <a:ext uri="{FF2B5EF4-FFF2-40B4-BE49-F238E27FC236}">
              <a16:creationId xmlns:a16="http://schemas.microsoft.com/office/drawing/2014/main" id="{979B5624-8A8A-453F-9A40-3D4B90F6010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4" name="Text Box 73">
          <a:extLst>
            <a:ext uri="{FF2B5EF4-FFF2-40B4-BE49-F238E27FC236}">
              <a16:creationId xmlns:a16="http://schemas.microsoft.com/office/drawing/2014/main" id="{2FED3341-A6CE-4B23-8EA3-9DC9C7B8D4F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5" name="Text Box 74">
          <a:extLst>
            <a:ext uri="{FF2B5EF4-FFF2-40B4-BE49-F238E27FC236}">
              <a16:creationId xmlns:a16="http://schemas.microsoft.com/office/drawing/2014/main" id="{46DDFAFD-C3C5-4464-B741-898843F9FD7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6" name="Text Box 75">
          <a:extLst>
            <a:ext uri="{FF2B5EF4-FFF2-40B4-BE49-F238E27FC236}">
              <a16:creationId xmlns:a16="http://schemas.microsoft.com/office/drawing/2014/main" id="{53C9E8A9-8262-4202-8C1C-1DC198BAA45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7" name="Text Box 76">
          <a:extLst>
            <a:ext uri="{FF2B5EF4-FFF2-40B4-BE49-F238E27FC236}">
              <a16:creationId xmlns:a16="http://schemas.microsoft.com/office/drawing/2014/main" id="{9536380A-31F7-4A36-82F4-57D5E7E839E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8" name="Text Box 77">
          <a:extLst>
            <a:ext uri="{FF2B5EF4-FFF2-40B4-BE49-F238E27FC236}">
              <a16:creationId xmlns:a16="http://schemas.microsoft.com/office/drawing/2014/main" id="{ADED7C3E-452B-444B-9261-8BAD3E0BAC0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79" name="Text Box 78">
          <a:extLst>
            <a:ext uri="{FF2B5EF4-FFF2-40B4-BE49-F238E27FC236}">
              <a16:creationId xmlns:a16="http://schemas.microsoft.com/office/drawing/2014/main" id="{525DB88F-157A-4E89-B89D-7E29F7568BA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xdr:colOff>
      <xdr:row>66</xdr:row>
      <xdr:rowOff>0</xdr:rowOff>
    </xdr:from>
    <xdr:ext cx="85725" cy="200025"/>
    <xdr:sp macro="" textlink="">
      <xdr:nvSpPr>
        <xdr:cNvPr id="380" name="Text Box 79">
          <a:extLst>
            <a:ext uri="{FF2B5EF4-FFF2-40B4-BE49-F238E27FC236}">
              <a16:creationId xmlns:a16="http://schemas.microsoft.com/office/drawing/2014/main" id="{C2B1A502-F952-42C4-A7E4-0984F59A65E4}"/>
            </a:ext>
          </a:extLst>
        </xdr:cNvPr>
        <xdr:cNvSpPr txBox="1">
          <a:spLocks noChangeArrowheads="1"/>
        </xdr:cNvSpPr>
      </xdr:nvSpPr>
      <xdr:spPr bwMode="auto">
        <a:xfrm>
          <a:off x="9525"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81" name="Text Box 80">
          <a:extLst>
            <a:ext uri="{FF2B5EF4-FFF2-40B4-BE49-F238E27FC236}">
              <a16:creationId xmlns:a16="http://schemas.microsoft.com/office/drawing/2014/main" id="{52B1B456-7F90-4E3F-BD57-39D4EE815EFB}"/>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82" name="Text Box 81">
          <a:extLst>
            <a:ext uri="{FF2B5EF4-FFF2-40B4-BE49-F238E27FC236}">
              <a16:creationId xmlns:a16="http://schemas.microsoft.com/office/drawing/2014/main" id="{CDA4DB30-4D85-4E3E-A328-091912C32B7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83" name="Text Box 82">
          <a:extLst>
            <a:ext uri="{FF2B5EF4-FFF2-40B4-BE49-F238E27FC236}">
              <a16:creationId xmlns:a16="http://schemas.microsoft.com/office/drawing/2014/main" id="{A7B593CF-03A6-44A8-8A67-2F058C358A4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84" name="Text Box 83">
          <a:extLst>
            <a:ext uri="{FF2B5EF4-FFF2-40B4-BE49-F238E27FC236}">
              <a16:creationId xmlns:a16="http://schemas.microsoft.com/office/drawing/2014/main" id="{4780616E-0784-43F0-895B-524F8474715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85" name="Text Box 84">
          <a:extLst>
            <a:ext uri="{FF2B5EF4-FFF2-40B4-BE49-F238E27FC236}">
              <a16:creationId xmlns:a16="http://schemas.microsoft.com/office/drawing/2014/main" id="{61267DE1-4B56-4251-8664-06728A25FF3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86" name="Text Box 85">
          <a:extLst>
            <a:ext uri="{FF2B5EF4-FFF2-40B4-BE49-F238E27FC236}">
              <a16:creationId xmlns:a16="http://schemas.microsoft.com/office/drawing/2014/main" id="{1930D0DC-492C-42C1-A523-2589E8BF1F92}"/>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87" name="Text Box 86">
          <a:extLst>
            <a:ext uri="{FF2B5EF4-FFF2-40B4-BE49-F238E27FC236}">
              <a16:creationId xmlns:a16="http://schemas.microsoft.com/office/drawing/2014/main" id="{CAAC0C3D-DDBE-46B5-A24C-C7AF4AD4453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88" name="Text Box 87">
          <a:extLst>
            <a:ext uri="{FF2B5EF4-FFF2-40B4-BE49-F238E27FC236}">
              <a16:creationId xmlns:a16="http://schemas.microsoft.com/office/drawing/2014/main" id="{BAE8C4B8-AD73-4F57-ABB6-FA0CF128DE5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89" name="Text Box 88">
          <a:extLst>
            <a:ext uri="{FF2B5EF4-FFF2-40B4-BE49-F238E27FC236}">
              <a16:creationId xmlns:a16="http://schemas.microsoft.com/office/drawing/2014/main" id="{5D3E1AF5-DFF3-4542-B869-7FFB1E9C657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90" name="Text Box 89">
          <a:extLst>
            <a:ext uri="{FF2B5EF4-FFF2-40B4-BE49-F238E27FC236}">
              <a16:creationId xmlns:a16="http://schemas.microsoft.com/office/drawing/2014/main" id="{2C6BA3C2-0DD4-43E3-81C0-F15A090BA1E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91" name="Text Box 90">
          <a:extLst>
            <a:ext uri="{FF2B5EF4-FFF2-40B4-BE49-F238E27FC236}">
              <a16:creationId xmlns:a16="http://schemas.microsoft.com/office/drawing/2014/main" id="{367981CD-7454-48CE-91CD-5B24CFCC5DD6}"/>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92" name="Text Box 91">
          <a:extLst>
            <a:ext uri="{FF2B5EF4-FFF2-40B4-BE49-F238E27FC236}">
              <a16:creationId xmlns:a16="http://schemas.microsoft.com/office/drawing/2014/main" id="{F807300F-8D4B-4A45-8D1E-B544E7129E4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93" name="Text Box 92">
          <a:extLst>
            <a:ext uri="{FF2B5EF4-FFF2-40B4-BE49-F238E27FC236}">
              <a16:creationId xmlns:a16="http://schemas.microsoft.com/office/drawing/2014/main" id="{BE4BE8F1-4F6D-438F-92A5-98DA50342CD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94" name="Text Box 93">
          <a:extLst>
            <a:ext uri="{FF2B5EF4-FFF2-40B4-BE49-F238E27FC236}">
              <a16:creationId xmlns:a16="http://schemas.microsoft.com/office/drawing/2014/main" id="{E7540CD5-0318-4DDB-A492-2B5B7A3950DF}"/>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95" name="Text Box 94">
          <a:extLst>
            <a:ext uri="{FF2B5EF4-FFF2-40B4-BE49-F238E27FC236}">
              <a16:creationId xmlns:a16="http://schemas.microsoft.com/office/drawing/2014/main" id="{95474982-3AF0-4CCC-93B6-7871961BAAD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396" name="Text Box 95">
          <a:extLst>
            <a:ext uri="{FF2B5EF4-FFF2-40B4-BE49-F238E27FC236}">
              <a16:creationId xmlns:a16="http://schemas.microsoft.com/office/drawing/2014/main" id="{48EA4696-2D43-47EE-9D3C-384E38751453}"/>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97" name="Text Box 96">
          <a:extLst>
            <a:ext uri="{FF2B5EF4-FFF2-40B4-BE49-F238E27FC236}">
              <a16:creationId xmlns:a16="http://schemas.microsoft.com/office/drawing/2014/main" id="{68AA544C-C90B-4755-B26C-5CEE953C36AB}"/>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98" name="Text Box 97">
          <a:extLst>
            <a:ext uri="{FF2B5EF4-FFF2-40B4-BE49-F238E27FC236}">
              <a16:creationId xmlns:a16="http://schemas.microsoft.com/office/drawing/2014/main" id="{123D8F24-C820-47CA-9457-63E8209BABE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399" name="Text Box 98">
          <a:extLst>
            <a:ext uri="{FF2B5EF4-FFF2-40B4-BE49-F238E27FC236}">
              <a16:creationId xmlns:a16="http://schemas.microsoft.com/office/drawing/2014/main" id="{6DF36602-4686-42B0-B1A5-30DEE2381B4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00" name="Text Box 99">
          <a:extLst>
            <a:ext uri="{FF2B5EF4-FFF2-40B4-BE49-F238E27FC236}">
              <a16:creationId xmlns:a16="http://schemas.microsoft.com/office/drawing/2014/main" id="{B93D2602-F914-4E93-A4B4-12E5EBEF937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01" name="Text Box 100">
          <a:extLst>
            <a:ext uri="{FF2B5EF4-FFF2-40B4-BE49-F238E27FC236}">
              <a16:creationId xmlns:a16="http://schemas.microsoft.com/office/drawing/2014/main" id="{3B0D331E-0EB4-4BE3-BA49-78BEF9B838CD}"/>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02" name="Text Box 101">
          <a:extLst>
            <a:ext uri="{FF2B5EF4-FFF2-40B4-BE49-F238E27FC236}">
              <a16:creationId xmlns:a16="http://schemas.microsoft.com/office/drawing/2014/main" id="{D5EE62C3-6FE8-4450-AEDF-0038A585FAC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03" name="Text Box 102">
          <a:extLst>
            <a:ext uri="{FF2B5EF4-FFF2-40B4-BE49-F238E27FC236}">
              <a16:creationId xmlns:a16="http://schemas.microsoft.com/office/drawing/2014/main" id="{E4926C15-42E5-4264-8678-EA043F9C4A7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04" name="Text Box 103">
          <a:extLst>
            <a:ext uri="{FF2B5EF4-FFF2-40B4-BE49-F238E27FC236}">
              <a16:creationId xmlns:a16="http://schemas.microsoft.com/office/drawing/2014/main" id="{E23935E2-4F21-4E82-8636-9A48F5DE19D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05" name="Text Box 104">
          <a:extLst>
            <a:ext uri="{FF2B5EF4-FFF2-40B4-BE49-F238E27FC236}">
              <a16:creationId xmlns:a16="http://schemas.microsoft.com/office/drawing/2014/main" id="{40F87787-269F-4EDA-91DB-49E4FB60187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06" name="Text Box 105">
          <a:extLst>
            <a:ext uri="{FF2B5EF4-FFF2-40B4-BE49-F238E27FC236}">
              <a16:creationId xmlns:a16="http://schemas.microsoft.com/office/drawing/2014/main" id="{A4849A67-E63B-43A6-8E91-D3C576B736F8}"/>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07" name="Text Box 106">
          <a:extLst>
            <a:ext uri="{FF2B5EF4-FFF2-40B4-BE49-F238E27FC236}">
              <a16:creationId xmlns:a16="http://schemas.microsoft.com/office/drawing/2014/main" id="{568F6E1E-47EC-4A87-8E98-ED3963ACBD4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08" name="Text Box 107">
          <a:extLst>
            <a:ext uri="{FF2B5EF4-FFF2-40B4-BE49-F238E27FC236}">
              <a16:creationId xmlns:a16="http://schemas.microsoft.com/office/drawing/2014/main" id="{2515F29B-93AB-4365-B236-1586EEB4056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09" name="Text Box 108">
          <a:extLst>
            <a:ext uri="{FF2B5EF4-FFF2-40B4-BE49-F238E27FC236}">
              <a16:creationId xmlns:a16="http://schemas.microsoft.com/office/drawing/2014/main" id="{A199FC63-2E32-4556-B45D-65FC4979C3E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10" name="Text Box 109">
          <a:extLst>
            <a:ext uri="{FF2B5EF4-FFF2-40B4-BE49-F238E27FC236}">
              <a16:creationId xmlns:a16="http://schemas.microsoft.com/office/drawing/2014/main" id="{A9F485D3-23F4-4697-A97B-4E6B3611153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11" name="Text Box 110">
          <a:extLst>
            <a:ext uri="{FF2B5EF4-FFF2-40B4-BE49-F238E27FC236}">
              <a16:creationId xmlns:a16="http://schemas.microsoft.com/office/drawing/2014/main" id="{E88F8482-2DE7-4FAB-82D5-24A6BBD284B9}"/>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12" name="Text Box 111">
          <a:extLst>
            <a:ext uri="{FF2B5EF4-FFF2-40B4-BE49-F238E27FC236}">
              <a16:creationId xmlns:a16="http://schemas.microsoft.com/office/drawing/2014/main" id="{1C3F9FCD-580D-454E-BE60-528124377CFD}"/>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13" name="Text Box 112">
          <a:extLst>
            <a:ext uri="{FF2B5EF4-FFF2-40B4-BE49-F238E27FC236}">
              <a16:creationId xmlns:a16="http://schemas.microsoft.com/office/drawing/2014/main" id="{938579B3-1CE2-4BD6-B69C-2389D45ED42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14" name="Text Box 113">
          <a:extLst>
            <a:ext uri="{FF2B5EF4-FFF2-40B4-BE49-F238E27FC236}">
              <a16:creationId xmlns:a16="http://schemas.microsoft.com/office/drawing/2014/main" id="{4276925D-4075-40AD-ABC5-E0D37A3CAEA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15" name="Text Box 114">
          <a:extLst>
            <a:ext uri="{FF2B5EF4-FFF2-40B4-BE49-F238E27FC236}">
              <a16:creationId xmlns:a16="http://schemas.microsoft.com/office/drawing/2014/main" id="{03918947-A6F7-477A-98A0-27BC660E8D0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16" name="Text Box 115">
          <a:extLst>
            <a:ext uri="{FF2B5EF4-FFF2-40B4-BE49-F238E27FC236}">
              <a16:creationId xmlns:a16="http://schemas.microsoft.com/office/drawing/2014/main" id="{C35EBDF4-5FB5-4FB9-B946-EDF9501B8567}"/>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17" name="Text Box 116">
          <a:extLst>
            <a:ext uri="{FF2B5EF4-FFF2-40B4-BE49-F238E27FC236}">
              <a16:creationId xmlns:a16="http://schemas.microsoft.com/office/drawing/2014/main" id="{AD7E230C-8C69-42F5-B66F-F97697EFDA2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18" name="Text Box 117">
          <a:extLst>
            <a:ext uri="{FF2B5EF4-FFF2-40B4-BE49-F238E27FC236}">
              <a16:creationId xmlns:a16="http://schemas.microsoft.com/office/drawing/2014/main" id="{3ADACA11-9039-4760-A901-A847E14EAD0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19" name="Text Box 118">
          <a:extLst>
            <a:ext uri="{FF2B5EF4-FFF2-40B4-BE49-F238E27FC236}">
              <a16:creationId xmlns:a16="http://schemas.microsoft.com/office/drawing/2014/main" id="{5C39E27B-8FBE-4F71-B8E5-4A38F6EDD71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20" name="Text Box 119">
          <a:extLst>
            <a:ext uri="{FF2B5EF4-FFF2-40B4-BE49-F238E27FC236}">
              <a16:creationId xmlns:a16="http://schemas.microsoft.com/office/drawing/2014/main" id="{5452BA1A-E444-42A6-A41C-5427674E6FC6}"/>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21" name="Text Box 120">
          <a:extLst>
            <a:ext uri="{FF2B5EF4-FFF2-40B4-BE49-F238E27FC236}">
              <a16:creationId xmlns:a16="http://schemas.microsoft.com/office/drawing/2014/main" id="{89E7C467-9E82-4B60-96F2-B067698565D6}"/>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22" name="Text Box 121">
          <a:extLst>
            <a:ext uri="{FF2B5EF4-FFF2-40B4-BE49-F238E27FC236}">
              <a16:creationId xmlns:a16="http://schemas.microsoft.com/office/drawing/2014/main" id="{55533D68-F022-40CD-974B-BDF9A7ED6CA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23" name="Text Box 122">
          <a:extLst>
            <a:ext uri="{FF2B5EF4-FFF2-40B4-BE49-F238E27FC236}">
              <a16:creationId xmlns:a16="http://schemas.microsoft.com/office/drawing/2014/main" id="{59C649A8-7FE8-44B3-8166-D93957B06B8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24" name="Text Box 123">
          <a:extLst>
            <a:ext uri="{FF2B5EF4-FFF2-40B4-BE49-F238E27FC236}">
              <a16:creationId xmlns:a16="http://schemas.microsoft.com/office/drawing/2014/main" id="{0DD5B5F5-DEB4-44A4-8CD4-3218E583F71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25" name="Text Box 124">
          <a:extLst>
            <a:ext uri="{FF2B5EF4-FFF2-40B4-BE49-F238E27FC236}">
              <a16:creationId xmlns:a16="http://schemas.microsoft.com/office/drawing/2014/main" id="{C3E96C94-4F3D-4939-83DA-1A0F9E1B83F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26" name="Text Box 125">
          <a:extLst>
            <a:ext uri="{FF2B5EF4-FFF2-40B4-BE49-F238E27FC236}">
              <a16:creationId xmlns:a16="http://schemas.microsoft.com/office/drawing/2014/main" id="{FAB30DF9-AFF1-4A47-BE81-3D9AC6315BBC}"/>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27" name="Text Box 126">
          <a:extLst>
            <a:ext uri="{FF2B5EF4-FFF2-40B4-BE49-F238E27FC236}">
              <a16:creationId xmlns:a16="http://schemas.microsoft.com/office/drawing/2014/main" id="{67137930-A77B-45DA-9C0E-9B203A4FC4DA}"/>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28" name="Text Box 127">
          <a:extLst>
            <a:ext uri="{FF2B5EF4-FFF2-40B4-BE49-F238E27FC236}">
              <a16:creationId xmlns:a16="http://schemas.microsoft.com/office/drawing/2014/main" id="{1F2489F2-5B9B-4D15-9AB8-03393E53EA5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29" name="Text Box 128">
          <a:extLst>
            <a:ext uri="{FF2B5EF4-FFF2-40B4-BE49-F238E27FC236}">
              <a16:creationId xmlns:a16="http://schemas.microsoft.com/office/drawing/2014/main" id="{32412BD2-E1B5-4914-9143-5002415935BE}"/>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30" name="Text Box 129">
          <a:extLst>
            <a:ext uri="{FF2B5EF4-FFF2-40B4-BE49-F238E27FC236}">
              <a16:creationId xmlns:a16="http://schemas.microsoft.com/office/drawing/2014/main" id="{E80FCAC2-14CD-4099-BD33-7EEBC54FD45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31" name="Text Box 130">
          <a:extLst>
            <a:ext uri="{FF2B5EF4-FFF2-40B4-BE49-F238E27FC236}">
              <a16:creationId xmlns:a16="http://schemas.microsoft.com/office/drawing/2014/main" id="{0212DD0F-457F-45D0-A3A6-3D58CB4C88BB}"/>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32" name="Text Box 131">
          <a:extLst>
            <a:ext uri="{FF2B5EF4-FFF2-40B4-BE49-F238E27FC236}">
              <a16:creationId xmlns:a16="http://schemas.microsoft.com/office/drawing/2014/main" id="{8053AEBA-8899-461C-9313-0EE90FBA22A2}"/>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33" name="Text Box 132">
          <a:extLst>
            <a:ext uri="{FF2B5EF4-FFF2-40B4-BE49-F238E27FC236}">
              <a16:creationId xmlns:a16="http://schemas.microsoft.com/office/drawing/2014/main" id="{5EACE4D1-5CDB-458F-8ECD-5CCE67D1CB7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34" name="Text Box 133">
          <a:extLst>
            <a:ext uri="{FF2B5EF4-FFF2-40B4-BE49-F238E27FC236}">
              <a16:creationId xmlns:a16="http://schemas.microsoft.com/office/drawing/2014/main" id="{D9A87E5B-C1DB-4B9D-9D90-67665C431F9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35" name="Text Box 134">
          <a:extLst>
            <a:ext uri="{FF2B5EF4-FFF2-40B4-BE49-F238E27FC236}">
              <a16:creationId xmlns:a16="http://schemas.microsoft.com/office/drawing/2014/main" id="{5E5BC903-5E19-4689-91A1-6F8AC5A8574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36" name="Text Box 135">
          <a:extLst>
            <a:ext uri="{FF2B5EF4-FFF2-40B4-BE49-F238E27FC236}">
              <a16:creationId xmlns:a16="http://schemas.microsoft.com/office/drawing/2014/main" id="{417FCF9F-A8D5-4BB2-93F0-6B585FF5A472}"/>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37" name="Text Box 136">
          <a:extLst>
            <a:ext uri="{FF2B5EF4-FFF2-40B4-BE49-F238E27FC236}">
              <a16:creationId xmlns:a16="http://schemas.microsoft.com/office/drawing/2014/main" id="{B0694A33-71B2-48CF-A079-87322463D6D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38" name="Text Box 137">
          <a:extLst>
            <a:ext uri="{FF2B5EF4-FFF2-40B4-BE49-F238E27FC236}">
              <a16:creationId xmlns:a16="http://schemas.microsoft.com/office/drawing/2014/main" id="{1518E310-5EBF-49DC-A14F-D67C7C8494B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39" name="Text Box 138">
          <a:extLst>
            <a:ext uri="{FF2B5EF4-FFF2-40B4-BE49-F238E27FC236}">
              <a16:creationId xmlns:a16="http://schemas.microsoft.com/office/drawing/2014/main" id="{389ADBFA-4E4E-4369-9987-C981EC5A2A0C}"/>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0" name="Text Box 139">
          <a:extLst>
            <a:ext uri="{FF2B5EF4-FFF2-40B4-BE49-F238E27FC236}">
              <a16:creationId xmlns:a16="http://schemas.microsoft.com/office/drawing/2014/main" id="{63E851E7-E7CD-4DA0-99ED-6577D0B5555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123825" cy="180975"/>
    <xdr:sp macro="" textlink="">
      <xdr:nvSpPr>
        <xdr:cNvPr id="441" name="Text Box 140">
          <a:extLst>
            <a:ext uri="{FF2B5EF4-FFF2-40B4-BE49-F238E27FC236}">
              <a16:creationId xmlns:a16="http://schemas.microsoft.com/office/drawing/2014/main" id="{D47265A9-4508-4AD0-B718-14D72C161A2C}"/>
            </a:ext>
          </a:extLst>
        </xdr:cNvPr>
        <xdr:cNvSpPr txBox="1">
          <a:spLocks noChangeArrowheads="1"/>
        </xdr:cNvSpPr>
      </xdr:nvSpPr>
      <xdr:spPr bwMode="auto">
        <a:xfrm>
          <a:off x="0" y="783907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2" name="Text Box 141">
          <a:extLst>
            <a:ext uri="{FF2B5EF4-FFF2-40B4-BE49-F238E27FC236}">
              <a16:creationId xmlns:a16="http://schemas.microsoft.com/office/drawing/2014/main" id="{5C184A9C-82E1-4535-B59C-67ADAC70F1B4}"/>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3" name="Text Box 142">
          <a:extLst>
            <a:ext uri="{FF2B5EF4-FFF2-40B4-BE49-F238E27FC236}">
              <a16:creationId xmlns:a16="http://schemas.microsoft.com/office/drawing/2014/main" id="{096C8BFF-5FA0-4853-9096-942E377D39D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4" name="Text Box 143">
          <a:extLst>
            <a:ext uri="{FF2B5EF4-FFF2-40B4-BE49-F238E27FC236}">
              <a16:creationId xmlns:a16="http://schemas.microsoft.com/office/drawing/2014/main" id="{6733DC28-31D6-4F8D-8C29-392F5FBC625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5" name="Text Box 144">
          <a:extLst>
            <a:ext uri="{FF2B5EF4-FFF2-40B4-BE49-F238E27FC236}">
              <a16:creationId xmlns:a16="http://schemas.microsoft.com/office/drawing/2014/main" id="{FB66D65F-BB49-42F6-8BD3-4D6CAE995311}"/>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6" name="Text Box 146">
          <a:extLst>
            <a:ext uri="{FF2B5EF4-FFF2-40B4-BE49-F238E27FC236}">
              <a16:creationId xmlns:a16="http://schemas.microsoft.com/office/drawing/2014/main" id="{A78EABFA-96F3-471A-8DF5-C73C82315400}"/>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7" name="Text Box 147">
          <a:extLst>
            <a:ext uri="{FF2B5EF4-FFF2-40B4-BE49-F238E27FC236}">
              <a16:creationId xmlns:a16="http://schemas.microsoft.com/office/drawing/2014/main" id="{1649EBDD-08BA-4E9D-B8B7-3DA32CA786C5}"/>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8" name="Text Box 148">
          <a:extLst>
            <a:ext uri="{FF2B5EF4-FFF2-40B4-BE49-F238E27FC236}">
              <a16:creationId xmlns:a16="http://schemas.microsoft.com/office/drawing/2014/main" id="{664F75CD-E65E-4E4D-ABBE-0514C83720E9}"/>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49" name="Text Box 149">
          <a:extLst>
            <a:ext uri="{FF2B5EF4-FFF2-40B4-BE49-F238E27FC236}">
              <a16:creationId xmlns:a16="http://schemas.microsoft.com/office/drawing/2014/main" id="{70838DF9-9F88-4173-8387-72806158BE87}"/>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50" name="Text Box 151">
          <a:extLst>
            <a:ext uri="{FF2B5EF4-FFF2-40B4-BE49-F238E27FC236}">
              <a16:creationId xmlns:a16="http://schemas.microsoft.com/office/drawing/2014/main" id="{64E7AF8D-8798-4AE6-9139-35DC45BD4E68}"/>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66</xdr:row>
      <xdr:rowOff>0</xdr:rowOff>
    </xdr:from>
    <xdr:ext cx="85725" cy="200025"/>
    <xdr:sp macro="" textlink="">
      <xdr:nvSpPr>
        <xdr:cNvPr id="451" name="Text Box 152">
          <a:extLst>
            <a:ext uri="{FF2B5EF4-FFF2-40B4-BE49-F238E27FC236}">
              <a16:creationId xmlns:a16="http://schemas.microsoft.com/office/drawing/2014/main" id="{50D8D5C6-0A95-4ED0-A51B-0ECF0D2E6493}"/>
            </a:ext>
          </a:extLst>
        </xdr:cNvPr>
        <xdr:cNvSpPr txBox="1">
          <a:spLocks noChangeArrowheads="1"/>
        </xdr:cNvSpPr>
      </xdr:nvSpPr>
      <xdr:spPr bwMode="auto">
        <a:xfrm>
          <a:off x="0" y="783907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452" name="Text Box 153">
          <a:extLst>
            <a:ext uri="{FF2B5EF4-FFF2-40B4-BE49-F238E27FC236}">
              <a16:creationId xmlns:a16="http://schemas.microsoft.com/office/drawing/2014/main" id="{1A95CC3B-A208-4DD4-ACA0-605055D73ACA}"/>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198438"/>
    <xdr:sp macro="" textlink="">
      <xdr:nvSpPr>
        <xdr:cNvPr id="453" name="Text Box 153">
          <a:extLst>
            <a:ext uri="{FF2B5EF4-FFF2-40B4-BE49-F238E27FC236}">
              <a16:creationId xmlns:a16="http://schemas.microsoft.com/office/drawing/2014/main" id="{BF16869C-B630-4CEE-93DB-AECB890DECF1}"/>
            </a:ext>
          </a:extLst>
        </xdr:cNvPr>
        <xdr:cNvSpPr txBox="1">
          <a:spLocks noChangeArrowheads="1"/>
        </xdr:cNvSpPr>
      </xdr:nvSpPr>
      <xdr:spPr bwMode="auto">
        <a:xfrm>
          <a:off x="974407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454" name="Text Box 153">
          <a:extLst>
            <a:ext uri="{FF2B5EF4-FFF2-40B4-BE49-F238E27FC236}">
              <a16:creationId xmlns:a16="http://schemas.microsoft.com/office/drawing/2014/main" id="{3406DFAF-C9EC-40FD-A0E1-8ED26D8D0B81}"/>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455" name="Text Box 153">
          <a:extLst>
            <a:ext uri="{FF2B5EF4-FFF2-40B4-BE49-F238E27FC236}">
              <a16:creationId xmlns:a16="http://schemas.microsoft.com/office/drawing/2014/main" id="{149814DE-AA6D-4BFA-94CD-802956F45057}"/>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198438"/>
    <xdr:sp macro="" textlink="">
      <xdr:nvSpPr>
        <xdr:cNvPr id="456" name="Text Box 153">
          <a:extLst>
            <a:ext uri="{FF2B5EF4-FFF2-40B4-BE49-F238E27FC236}">
              <a16:creationId xmlns:a16="http://schemas.microsoft.com/office/drawing/2014/main" id="{171076BC-7959-4EEB-BD71-B50BDB748E89}"/>
            </a:ext>
          </a:extLst>
        </xdr:cNvPr>
        <xdr:cNvSpPr txBox="1">
          <a:spLocks noChangeArrowheads="1"/>
        </xdr:cNvSpPr>
      </xdr:nvSpPr>
      <xdr:spPr bwMode="auto">
        <a:xfrm>
          <a:off x="1030605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457" name="Text Box 153">
          <a:extLst>
            <a:ext uri="{FF2B5EF4-FFF2-40B4-BE49-F238E27FC236}">
              <a16:creationId xmlns:a16="http://schemas.microsoft.com/office/drawing/2014/main" id="{56886C16-0808-47DD-8AE8-B6B853D14182}"/>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19</xdr:row>
      <xdr:rowOff>0</xdr:rowOff>
    </xdr:from>
    <xdr:ext cx="76200" cy="200025"/>
    <xdr:sp macro="" textlink="">
      <xdr:nvSpPr>
        <xdr:cNvPr id="458" name="Text Box 153">
          <a:extLst>
            <a:ext uri="{FF2B5EF4-FFF2-40B4-BE49-F238E27FC236}">
              <a16:creationId xmlns:a16="http://schemas.microsoft.com/office/drawing/2014/main" id="{181BF87E-4B19-4C44-90CE-61038717CC6A}"/>
            </a:ext>
          </a:extLst>
        </xdr:cNvPr>
        <xdr:cNvSpPr txBox="1">
          <a:spLocks noChangeArrowheads="1"/>
        </xdr:cNvSpPr>
      </xdr:nvSpPr>
      <xdr:spPr bwMode="auto">
        <a:xfrm>
          <a:off x="63817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19</xdr:row>
      <xdr:rowOff>0</xdr:rowOff>
    </xdr:from>
    <xdr:ext cx="76200" cy="200025"/>
    <xdr:sp macro="" textlink="">
      <xdr:nvSpPr>
        <xdr:cNvPr id="459" name="Text Box 153">
          <a:extLst>
            <a:ext uri="{FF2B5EF4-FFF2-40B4-BE49-F238E27FC236}">
              <a16:creationId xmlns:a16="http://schemas.microsoft.com/office/drawing/2014/main" id="{67B78F97-48B6-4623-8443-3BBF3F1DD980}"/>
            </a:ext>
          </a:extLst>
        </xdr:cNvPr>
        <xdr:cNvSpPr txBox="1">
          <a:spLocks noChangeArrowheads="1"/>
        </xdr:cNvSpPr>
      </xdr:nvSpPr>
      <xdr:spPr bwMode="auto">
        <a:xfrm>
          <a:off x="69437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xdr:row>
      <xdr:rowOff>0</xdr:rowOff>
    </xdr:from>
    <xdr:ext cx="76200" cy="200025"/>
    <xdr:sp macro="" textlink="">
      <xdr:nvSpPr>
        <xdr:cNvPr id="460" name="Text Box 153">
          <a:extLst>
            <a:ext uri="{FF2B5EF4-FFF2-40B4-BE49-F238E27FC236}">
              <a16:creationId xmlns:a16="http://schemas.microsoft.com/office/drawing/2014/main" id="{979D905F-32A7-4FF2-9861-8AF7B8AA77DA}"/>
            </a:ext>
          </a:extLst>
        </xdr:cNvPr>
        <xdr:cNvSpPr txBox="1">
          <a:spLocks noChangeArrowheads="1"/>
        </xdr:cNvSpPr>
      </xdr:nvSpPr>
      <xdr:spPr bwMode="auto">
        <a:xfrm>
          <a:off x="52768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19</xdr:row>
      <xdr:rowOff>0</xdr:rowOff>
    </xdr:from>
    <xdr:ext cx="76200" cy="200025"/>
    <xdr:sp macro="" textlink="">
      <xdr:nvSpPr>
        <xdr:cNvPr id="461" name="Text Box 153">
          <a:extLst>
            <a:ext uri="{FF2B5EF4-FFF2-40B4-BE49-F238E27FC236}">
              <a16:creationId xmlns:a16="http://schemas.microsoft.com/office/drawing/2014/main" id="{C0314E06-8D73-42CC-BE6D-EC9647F556AF}"/>
            </a:ext>
          </a:extLst>
        </xdr:cNvPr>
        <xdr:cNvSpPr txBox="1">
          <a:spLocks noChangeArrowheads="1"/>
        </xdr:cNvSpPr>
      </xdr:nvSpPr>
      <xdr:spPr bwMode="auto">
        <a:xfrm>
          <a:off x="58197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19</xdr:row>
      <xdr:rowOff>0</xdr:rowOff>
    </xdr:from>
    <xdr:ext cx="76200" cy="200025"/>
    <xdr:sp macro="" textlink="">
      <xdr:nvSpPr>
        <xdr:cNvPr id="462" name="Text Box 153">
          <a:extLst>
            <a:ext uri="{FF2B5EF4-FFF2-40B4-BE49-F238E27FC236}">
              <a16:creationId xmlns:a16="http://schemas.microsoft.com/office/drawing/2014/main" id="{5F970B14-44FC-4D6D-B7B1-7260F26EDB21}"/>
            </a:ext>
          </a:extLst>
        </xdr:cNvPr>
        <xdr:cNvSpPr txBox="1">
          <a:spLocks noChangeArrowheads="1"/>
        </xdr:cNvSpPr>
      </xdr:nvSpPr>
      <xdr:spPr bwMode="auto">
        <a:xfrm>
          <a:off x="63817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19</xdr:row>
      <xdr:rowOff>0</xdr:rowOff>
    </xdr:from>
    <xdr:ext cx="76200" cy="198438"/>
    <xdr:sp macro="" textlink="">
      <xdr:nvSpPr>
        <xdr:cNvPr id="463" name="Text Box 153">
          <a:extLst>
            <a:ext uri="{FF2B5EF4-FFF2-40B4-BE49-F238E27FC236}">
              <a16:creationId xmlns:a16="http://schemas.microsoft.com/office/drawing/2014/main" id="{11EF3F7A-F40E-4044-A150-75CAE9F903A3}"/>
            </a:ext>
          </a:extLst>
        </xdr:cNvPr>
        <xdr:cNvSpPr txBox="1">
          <a:spLocks noChangeArrowheads="1"/>
        </xdr:cNvSpPr>
      </xdr:nvSpPr>
      <xdr:spPr bwMode="auto">
        <a:xfrm>
          <a:off x="69437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19</xdr:row>
      <xdr:rowOff>0</xdr:rowOff>
    </xdr:from>
    <xdr:ext cx="76200" cy="200025"/>
    <xdr:sp macro="" textlink="">
      <xdr:nvSpPr>
        <xdr:cNvPr id="464" name="Text Box 153">
          <a:extLst>
            <a:ext uri="{FF2B5EF4-FFF2-40B4-BE49-F238E27FC236}">
              <a16:creationId xmlns:a16="http://schemas.microsoft.com/office/drawing/2014/main" id="{FAEB049F-CC59-4551-BEC6-88C7F154A235}"/>
            </a:ext>
          </a:extLst>
        </xdr:cNvPr>
        <xdr:cNvSpPr txBox="1">
          <a:spLocks noChangeArrowheads="1"/>
        </xdr:cNvSpPr>
      </xdr:nvSpPr>
      <xdr:spPr bwMode="auto">
        <a:xfrm>
          <a:off x="69437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19</xdr:row>
      <xdr:rowOff>0</xdr:rowOff>
    </xdr:from>
    <xdr:ext cx="76200" cy="200025"/>
    <xdr:sp macro="" textlink="">
      <xdr:nvSpPr>
        <xdr:cNvPr id="465" name="Text Box 153">
          <a:extLst>
            <a:ext uri="{FF2B5EF4-FFF2-40B4-BE49-F238E27FC236}">
              <a16:creationId xmlns:a16="http://schemas.microsoft.com/office/drawing/2014/main" id="{679EABDA-A810-4415-9986-7AFD0FD6BDE1}"/>
            </a:ext>
          </a:extLst>
        </xdr:cNvPr>
        <xdr:cNvSpPr txBox="1">
          <a:spLocks noChangeArrowheads="1"/>
        </xdr:cNvSpPr>
      </xdr:nvSpPr>
      <xdr:spPr bwMode="auto">
        <a:xfrm>
          <a:off x="75057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19</xdr:row>
      <xdr:rowOff>0</xdr:rowOff>
    </xdr:from>
    <xdr:ext cx="76200" cy="198438"/>
    <xdr:sp macro="" textlink="">
      <xdr:nvSpPr>
        <xdr:cNvPr id="466" name="Text Box 153">
          <a:extLst>
            <a:ext uri="{FF2B5EF4-FFF2-40B4-BE49-F238E27FC236}">
              <a16:creationId xmlns:a16="http://schemas.microsoft.com/office/drawing/2014/main" id="{55D08D29-0F1D-471D-9A2D-6489654654E9}"/>
            </a:ext>
          </a:extLst>
        </xdr:cNvPr>
        <xdr:cNvSpPr txBox="1">
          <a:spLocks noChangeArrowheads="1"/>
        </xdr:cNvSpPr>
      </xdr:nvSpPr>
      <xdr:spPr bwMode="auto">
        <a:xfrm>
          <a:off x="75057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19</xdr:row>
      <xdr:rowOff>0</xdr:rowOff>
    </xdr:from>
    <xdr:ext cx="76200" cy="200025"/>
    <xdr:sp macro="" textlink="">
      <xdr:nvSpPr>
        <xdr:cNvPr id="467" name="Text Box 153">
          <a:extLst>
            <a:ext uri="{FF2B5EF4-FFF2-40B4-BE49-F238E27FC236}">
              <a16:creationId xmlns:a16="http://schemas.microsoft.com/office/drawing/2014/main" id="{876FBAB1-BC6B-45EA-8526-B361EA696F55}"/>
            </a:ext>
          </a:extLst>
        </xdr:cNvPr>
        <xdr:cNvSpPr txBox="1">
          <a:spLocks noChangeArrowheads="1"/>
        </xdr:cNvSpPr>
      </xdr:nvSpPr>
      <xdr:spPr bwMode="auto">
        <a:xfrm>
          <a:off x="75057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468" name="Text Box 153">
          <a:extLst>
            <a:ext uri="{FF2B5EF4-FFF2-40B4-BE49-F238E27FC236}">
              <a16:creationId xmlns:a16="http://schemas.microsoft.com/office/drawing/2014/main" id="{F25F1F56-7CBE-43D5-9583-DED520B3B030}"/>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198438"/>
    <xdr:sp macro="" textlink="">
      <xdr:nvSpPr>
        <xdr:cNvPr id="469" name="Text Box 153">
          <a:extLst>
            <a:ext uri="{FF2B5EF4-FFF2-40B4-BE49-F238E27FC236}">
              <a16:creationId xmlns:a16="http://schemas.microsoft.com/office/drawing/2014/main" id="{491AD13C-4D68-487F-A57E-0EF2471E3839}"/>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470" name="Text Box 153">
          <a:extLst>
            <a:ext uri="{FF2B5EF4-FFF2-40B4-BE49-F238E27FC236}">
              <a16:creationId xmlns:a16="http://schemas.microsoft.com/office/drawing/2014/main" id="{8DD2BC84-0674-4B39-9237-7A2C544B5200}"/>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71" name="Text Box 153">
          <a:extLst>
            <a:ext uri="{FF2B5EF4-FFF2-40B4-BE49-F238E27FC236}">
              <a16:creationId xmlns:a16="http://schemas.microsoft.com/office/drawing/2014/main" id="{038C3BC9-1E9A-4BA7-865B-9C26F1977971}"/>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72" name="Text Box 153">
          <a:extLst>
            <a:ext uri="{FF2B5EF4-FFF2-40B4-BE49-F238E27FC236}">
              <a16:creationId xmlns:a16="http://schemas.microsoft.com/office/drawing/2014/main" id="{13DE66DE-F4F9-42E9-924A-6B239910EF1D}"/>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473" name="Text Box 153">
          <a:extLst>
            <a:ext uri="{FF2B5EF4-FFF2-40B4-BE49-F238E27FC236}">
              <a16:creationId xmlns:a16="http://schemas.microsoft.com/office/drawing/2014/main" id="{9DDA52A8-50E1-46C9-A71B-94C265724500}"/>
            </a:ext>
          </a:extLst>
        </xdr:cNvPr>
        <xdr:cNvSpPr txBox="1">
          <a:spLocks noChangeArrowheads="1"/>
        </xdr:cNvSpPr>
      </xdr:nvSpPr>
      <xdr:spPr bwMode="auto">
        <a:xfrm>
          <a:off x="86201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74" name="Text Box 153">
          <a:extLst>
            <a:ext uri="{FF2B5EF4-FFF2-40B4-BE49-F238E27FC236}">
              <a16:creationId xmlns:a16="http://schemas.microsoft.com/office/drawing/2014/main" id="{F683CC16-A2C5-46B5-A191-D6E3FE69EBE7}"/>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75" name="Text Box 153">
          <a:extLst>
            <a:ext uri="{FF2B5EF4-FFF2-40B4-BE49-F238E27FC236}">
              <a16:creationId xmlns:a16="http://schemas.microsoft.com/office/drawing/2014/main" id="{57CF0B32-831E-4700-9496-0086FE1233BE}"/>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76" name="Text Box 153">
          <a:extLst>
            <a:ext uri="{FF2B5EF4-FFF2-40B4-BE49-F238E27FC236}">
              <a16:creationId xmlns:a16="http://schemas.microsoft.com/office/drawing/2014/main" id="{D5E8DB34-7AFF-4906-9446-E9E07BA4A72C}"/>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477" name="Text Box 153">
          <a:extLst>
            <a:ext uri="{FF2B5EF4-FFF2-40B4-BE49-F238E27FC236}">
              <a16:creationId xmlns:a16="http://schemas.microsoft.com/office/drawing/2014/main" id="{79B59512-199D-4985-BA22-69208E6D9D8A}"/>
            </a:ext>
          </a:extLst>
        </xdr:cNvPr>
        <xdr:cNvSpPr txBox="1">
          <a:spLocks noChangeArrowheads="1"/>
        </xdr:cNvSpPr>
      </xdr:nvSpPr>
      <xdr:spPr bwMode="auto">
        <a:xfrm>
          <a:off x="86201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478" name="Text Box 153">
          <a:extLst>
            <a:ext uri="{FF2B5EF4-FFF2-40B4-BE49-F238E27FC236}">
              <a16:creationId xmlns:a16="http://schemas.microsoft.com/office/drawing/2014/main" id="{EA63C499-0FEE-47C8-BE16-77EBB624CA69}"/>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479" name="Text Box 153">
          <a:extLst>
            <a:ext uri="{FF2B5EF4-FFF2-40B4-BE49-F238E27FC236}">
              <a16:creationId xmlns:a16="http://schemas.microsoft.com/office/drawing/2014/main" id="{B0BD05F2-FC43-4CAF-B4D3-7B3F7D538294}"/>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480" name="Text Box 153">
          <a:extLst>
            <a:ext uri="{FF2B5EF4-FFF2-40B4-BE49-F238E27FC236}">
              <a16:creationId xmlns:a16="http://schemas.microsoft.com/office/drawing/2014/main" id="{29680A5F-3F5B-4B06-82A8-8CBA37BC9056}"/>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481" name="Text Box 153">
          <a:extLst>
            <a:ext uri="{FF2B5EF4-FFF2-40B4-BE49-F238E27FC236}">
              <a16:creationId xmlns:a16="http://schemas.microsoft.com/office/drawing/2014/main" id="{F836CB15-ED32-421C-80EF-75020B59CD55}"/>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198438"/>
    <xdr:sp macro="" textlink="">
      <xdr:nvSpPr>
        <xdr:cNvPr id="482" name="Text Box 153">
          <a:extLst>
            <a:ext uri="{FF2B5EF4-FFF2-40B4-BE49-F238E27FC236}">
              <a16:creationId xmlns:a16="http://schemas.microsoft.com/office/drawing/2014/main" id="{3B5A4950-7FAE-40B0-B6BA-5F14500E6712}"/>
            </a:ext>
          </a:extLst>
        </xdr:cNvPr>
        <xdr:cNvSpPr txBox="1">
          <a:spLocks noChangeArrowheads="1"/>
        </xdr:cNvSpPr>
      </xdr:nvSpPr>
      <xdr:spPr bwMode="auto">
        <a:xfrm>
          <a:off x="86201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483" name="Text Box 153">
          <a:extLst>
            <a:ext uri="{FF2B5EF4-FFF2-40B4-BE49-F238E27FC236}">
              <a16:creationId xmlns:a16="http://schemas.microsoft.com/office/drawing/2014/main" id="{9E2C6FE7-195E-4C2A-AC3F-95BB32CAA4A1}"/>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484" name="Text Box 153">
          <a:extLst>
            <a:ext uri="{FF2B5EF4-FFF2-40B4-BE49-F238E27FC236}">
              <a16:creationId xmlns:a16="http://schemas.microsoft.com/office/drawing/2014/main" id="{15E84EF5-D0A4-474D-B185-C6194543752A}"/>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485" name="Text Box 153">
          <a:extLst>
            <a:ext uri="{FF2B5EF4-FFF2-40B4-BE49-F238E27FC236}">
              <a16:creationId xmlns:a16="http://schemas.microsoft.com/office/drawing/2014/main" id="{694A4237-B094-47C9-8794-53858A70A9BE}"/>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198438"/>
    <xdr:sp macro="" textlink="">
      <xdr:nvSpPr>
        <xdr:cNvPr id="486" name="Text Box 153">
          <a:extLst>
            <a:ext uri="{FF2B5EF4-FFF2-40B4-BE49-F238E27FC236}">
              <a16:creationId xmlns:a16="http://schemas.microsoft.com/office/drawing/2014/main" id="{DD5EA8EF-93CC-4579-B411-BB525F535FE0}"/>
            </a:ext>
          </a:extLst>
        </xdr:cNvPr>
        <xdr:cNvSpPr txBox="1">
          <a:spLocks noChangeArrowheads="1"/>
        </xdr:cNvSpPr>
      </xdr:nvSpPr>
      <xdr:spPr bwMode="auto">
        <a:xfrm>
          <a:off x="86201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487" name="Text Box 153">
          <a:extLst>
            <a:ext uri="{FF2B5EF4-FFF2-40B4-BE49-F238E27FC236}">
              <a16:creationId xmlns:a16="http://schemas.microsoft.com/office/drawing/2014/main" id="{6D6AE988-5725-4F06-A8B1-7BF17B4886D0}"/>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67</xdr:row>
      <xdr:rowOff>0</xdr:rowOff>
    </xdr:from>
    <xdr:ext cx="76200" cy="200025"/>
    <xdr:sp macro="" textlink="">
      <xdr:nvSpPr>
        <xdr:cNvPr id="488" name="Text Box 153">
          <a:extLst>
            <a:ext uri="{FF2B5EF4-FFF2-40B4-BE49-F238E27FC236}">
              <a16:creationId xmlns:a16="http://schemas.microsoft.com/office/drawing/2014/main" id="{9B32F100-518E-41BB-B6AF-F2680CC91850}"/>
            </a:ext>
          </a:extLst>
        </xdr:cNvPr>
        <xdr:cNvSpPr txBox="1">
          <a:spLocks noChangeArrowheads="1"/>
        </xdr:cNvSpPr>
      </xdr:nvSpPr>
      <xdr:spPr bwMode="auto">
        <a:xfrm>
          <a:off x="8077200"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489" name="Text Box 153">
          <a:extLst>
            <a:ext uri="{FF2B5EF4-FFF2-40B4-BE49-F238E27FC236}">
              <a16:creationId xmlns:a16="http://schemas.microsoft.com/office/drawing/2014/main" id="{4C130371-9489-4428-87BF-062C9F7F2AD8}"/>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67</xdr:row>
      <xdr:rowOff>0</xdr:rowOff>
    </xdr:from>
    <xdr:ext cx="76200" cy="200025"/>
    <xdr:sp macro="" textlink="">
      <xdr:nvSpPr>
        <xdr:cNvPr id="490" name="Text Box 153">
          <a:extLst>
            <a:ext uri="{FF2B5EF4-FFF2-40B4-BE49-F238E27FC236}">
              <a16:creationId xmlns:a16="http://schemas.microsoft.com/office/drawing/2014/main" id="{2DB3B433-4D78-431D-8725-7AB2EF29016D}"/>
            </a:ext>
          </a:extLst>
        </xdr:cNvPr>
        <xdr:cNvSpPr txBox="1">
          <a:spLocks noChangeArrowheads="1"/>
        </xdr:cNvSpPr>
      </xdr:nvSpPr>
      <xdr:spPr bwMode="auto">
        <a:xfrm>
          <a:off x="6381750"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67</xdr:row>
      <xdr:rowOff>0</xdr:rowOff>
    </xdr:from>
    <xdr:ext cx="76200" cy="200025"/>
    <xdr:sp macro="" textlink="">
      <xdr:nvSpPr>
        <xdr:cNvPr id="491" name="Text Box 153">
          <a:extLst>
            <a:ext uri="{FF2B5EF4-FFF2-40B4-BE49-F238E27FC236}">
              <a16:creationId xmlns:a16="http://schemas.microsoft.com/office/drawing/2014/main" id="{CA2A4A7B-476D-41A7-9AE2-A5DDFCD202AE}"/>
            </a:ext>
          </a:extLst>
        </xdr:cNvPr>
        <xdr:cNvSpPr txBox="1">
          <a:spLocks noChangeArrowheads="1"/>
        </xdr:cNvSpPr>
      </xdr:nvSpPr>
      <xdr:spPr bwMode="auto">
        <a:xfrm>
          <a:off x="69437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67</xdr:row>
      <xdr:rowOff>0</xdr:rowOff>
    </xdr:from>
    <xdr:ext cx="76200" cy="200025"/>
    <xdr:sp macro="" textlink="">
      <xdr:nvSpPr>
        <xdr:cNvPr id="492" name="Text Box 153">
          <a:extLst>
            <a:ext uri="{FF2B5EF4-FFF2-40B4-BE49-F238E27FC236}">
              <a16:creationId xmlns:a16="http://schemas.microsoft.com/office/drawing/2014/main" id="{C8422D30-D46D-4E1D-8238-BAAB2CE82AE6}"/>
            </a:ext>
          </a:extLst>
        </xdr:cNvPr>
        <xdr:cNvSpPr txBox="1">
          <a:spLocks noChangeArrowheads="1"/>
        </xdr:cNvSpPr>
      </xdr:nvSpPr>
      <xdr:spPr bwMode="auto">
        <a:xfrm>
          <a:off x="5276850"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67</xdr:row>
      <xdr:rowOff>0</xdr:rowOff>
    </xdr:from>
    <xdr:ext cx="76200" cy="200025"/>
    <xdr:sp macro="" textlink="">
      <xdr:nvSpPr>
        <xdr:cNvPr id="493" name="Text Box 153">
          <a:extLst>
            <a:ext uri="{FF2B5EF4-FFF2-40B4-BE49-F238E27FC236}">
              <a16:creationId xmlns:a16="http://schemas.microsoft.com/office/drawing/2014/main" id="{16A37934-E97B-4EF8-9EFD-707E5B8F5973}"/>
            </a:ext>
          </a:extLst>
        </xdr:cNvPr>
        <xdr:cNvSpPr txBox="1">
          <a:spLocks noChangeArrowheads="1"/>
        </xdr:cNvSpPr>
      </xdr:nvSpPr>
      <xdr:spPr bwMode="auto">
        <a:xfrm>
          <a:off x="581977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67</xdr:row>
      <xdr:rowOff>0</xdr:rowOff>
    </xdr:from>
    <xdr:ext cx="76200" cy="200025"/>
    <xdr:sp macro="" textlink="">
      <xdr:nvSpPr>
        <xdr:cNvPr id="494" name="Text Box 153">
          <a:extLst>
            <a:ext uri="{FF2B5EF4-FFF2-40B4-BE49-F238E27FC236}">
              <a16:creationId xmlns:a16="http://schemas.microsoft.com/office/drawing/2014/main" id="{FF03768A-AB15-4B26-85E7-0D7BF77D9A6E}"/>
            </a:ext>
          </a:extLst>
        </xdr:cNvPr>
        <xdr:cNvSpPr txBox="1">
          <a:spLocks noChangeArrowheads="1"/>
        </xdr:cNvSpPr>
      </xdr:nvSpPr>
      <xdr:spPr bwMode="auto">
        <a:xfrm>
          <a:off x="6381750"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67</xdr:row>
      <xdr:rowOff>0</xdr:rowOff>
    </xdr:from>
    <xdr:ext cx="76200" cy="198438"/>
    <xdr:sp macro="" textlink="">
      <xdr:nvSpPr>
        <xdr:cNvPr id="495" name="Text Box 153">
          <a:extLst>
            <a:ext uri="{FF2B5EF4-FFF2-40B4-BE49-F238E27FC236}">
              <a16:creationId xmlns:a16="http://schemas.microsoft.com/office/drawing/2014/main" id="{6B239315-CDCE-48D6-82C1-E8698371DEA1}"/>
            </a:ext>
          </a:extLst>
        </xdr:cNvPr>
        <xdr:cNvSpPr txBox="1">
          <a:spLocks noChangeArrowheads="1"/>
        </xdr:cNvSpPr>
      </xdr:nvSpPr>
      <xdr:spPr bwMode="auto">
        <a:xfrm>
          <a:off x="6943725" y="943927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67</xdr:row>
      <xdr:rowOff>0</xdr:rowOff>
    </xdr:from>
    <xdr:ext cx="76200" cy="200025"/>
    <xdr:sp macro="" textlink="">
      <xdr:nvSpPr>
        <xdr:cNvPr id="496" name="Text Box 153">
          <a:extLst>
            <a:ext uri="{FF2B5EF4-FFF2-40B4-BE49-F238E27FC236}">
              <a16:creationId xmlns:a16="http://schemas.microsoft.com/office/drawing/2014/main" id="{DFCAC41E-3921-4C11-A1E4-870F0B9340F0}"/>
            </a:ext>
          </a:extLst>
        </xdr:cNvPr>
        <xdr:cNvSpPr txBox="1">
          <a:spLocks noChangeArrowheads="1"/>
        </xdr:cNvSpPr>
      </xdr:nvSpPr>
      <xdr:spPr bwMode="auto">
        <a:xfrm>
          <a:off x="69437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67</xdr:row>
      <xdr:rowOff>0</xdr:rowOff>
    </xdr:from>
    <xdr:ext cx="76200" cy="200025"/>
    <xdr:sp macro="" textlink="">
      <xdr:nvSpPr>
        <xdr:cNvPr id="497" name="Text Box 153">
          <a:extLst>
            <a:ext uri="{FF2B5EF4-FFF2-40B4-BE49-F238E27FC236}">
              <a16:creationId xmlns:a16="http://schemas.microsoft.com/office/drawing/2014/main" id="{5F31C5BF-3493-40BC-BE0E-D871A607ECB7}"/>
            </a:ext>
          </a:extLst>
        </xdr:cNvPr>
        <xdr:cNvSpPr txBox="1">
          <a:spLocks noChangeArrowheads="1"/>
        </xdr:cNvSpPr>
      </xdr:nvSpPr>
      <xdr:spPr bwMode="auto">
        <a:xfrm>
          <a:off x="7505700"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67</xdr:row>
      <xdr:rowOff>0</xdr:rowOff>
    </xdr:from>
    <xdr:ext cx="76200" cy="198438"/>
    <xdr:sp macro="" textlink="">
      <xdr:nvSpPr>
        <xdr:cNvPr id="498" name="Text Box 153">
          <a:extLst>
            <a:ext uri="{FF2B5EF4-FFF2-40B4-BE49-F238E27FC236}">
              <a16:creationId xmlns:a16="http://schemas.microsoft.com/office/drawing/2014/main" id="{7E5E0FFD-C76B-46F9-91B8-43B7B449A01A}"/>
            </a:ext>
          </a:extLst>
        </xdr:cNvPr>
        <xdr:cNvSpPr txBox="1">
          <a:spLocks noChangeArrowheads="1"/>
        </xdr:cNvSpPr>
      </xdr:nvSpPr>
      <xdr:spPr bwMode="auto">
        <a:xfrm>
          <a:off x="7505700" y="943927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67</xdr:row>
      <xdr:rowOff>0</xdr:rowOff>
    </xdr:from>
    <xdr:ext cx="76200" cy="200025"/>
    <xdr:sp macro="" textlink="">
      <xdr:nvSpPr>
        <xdr:cNvPr id="499" name="Text Box 153">
          <a:extLst>
            <a:ext uri="{FF2B5EF4-FFF2-40B4-BE49-F238E27FC236}">
              <a16:creationId xmlns:a16="http://schemas.microsoft.com/office/drawing/2014/main" id="{EF1912FB-2E0B-49BE-8172-4F38A7663588}"/>
            </a:ext>
          </a:extLst>
        </xdr:cNvPr>
        <xdr:cNvSpPr txBox="1">
          <a:spLocks noChangeArrowheads="1"/>
        </xdr:cNvSpPr>
      </xdr:nvSpPr>
      <xdr:spPr bwMode="auto">
        <a:xfrm>
          <a:off x="7505700"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67</xdr:row>
      <xdr:rowOff>0</xdr:rowOff>
    </xdr:from>
    <xdr:ext cx="76200" cy="200025"/>
    <xdr:sp macro="" textlink="">
      <xdr:nvSpPr>
        <xdr:cNvPr id="500" name="Text Box 153">
          <a:extLst>
            <a:ext uri="{FF2B5EF4-FFF2-40B4-BE49-F238E27FC236}">
              <a16:creationId xmlns:a16="http://schemas.microsoft.com/office/drawing/2014/main" id="{489A3D11-0BFA-4E4A-B9DF-FCD27CCA52A7}"/>
            </a:ext>
          </a:extLst>
        </xdr:cNvPr>
        <xdr:cNvSpPr txBox="1">
          <a:spLocks noChangeArrowheads="1"/>
        </xdr:cNvSpPr>
      </xdr:nvSpPr>
      <xdr:spPr bwMode="auto">
        <a:xfrm>
          <a:off x="8077200"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67</xdr:row>
      <xdr:rowOff>0</xdr:rowOff>
    </xdr:from>
    <xdr:ext cx="76200" cy="198438"/>
    <xdr:sp macro="" textlink="">
      <xdr:nvSpPr>
        <xdr:cNvPr id="501" name="Text Box 153">
          <a:extLst>
            <a:ext uri="{FF2B5EF4-FFF2-40B4-BE49-F238E27FC236}">
              <a16:creationId xmlns:a16="http://schemas.microsoft.com/office/drawing/2014/main" id="{5FF94CF4-0707-4BC9-985E-F68DF0BED5FF}"/>
            </a:ext>
          </a:extLst>
        </xdr:cNvPr>
        <xdr:cNvSpPr txBox="1">
          <a:spLocks noChangeArrowheads="1"/>
        </xdr:cNvSpPr>
      </xdr:nvSpPr>
      <xdr:spPr bwMode="auto">
        <a:xfrm>
          <a:off x="8077200" y="943927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67</xdr:row>
      <xdr:rowOff>0</xdr:rowOff>
    </xdr:from>
    <xdr:ext cx="76200" cy="200025"/>
    <xdr:sp macro="" textlink="">
      <xdr:nvSpPr>
        <xdr:cNvPr id="502" name="Text Box 153">
          <a:extLst>
            <a:ext uri="{FF2B5EF4-FFF2-40B4-BE49-F238E27FC236}">
              <a16:creationId xmlns:a16="http://schemas.microsoft.com/office/drawing/2014/main" id="{7B7D0A8E-012D-48FA-A690-5949F96C5CD3}"/>
            </a:ext>
          </a:extLst>
        </xdr:cNvPr>
        <xdr:cNvSpPr txBox="1">
          <a:spLocks noChangeArrowheads="1"/>
        </xdr:cNvSpPr>
      </xdr:nvSpPr>
      <xdr:spPr bwMode="auto">
        <a:xfrm>
          <a:off x="8077200"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03" name="Text Box 153">
          <a:extLst>
            <a:ext uri="{FF2B5EF4-FFF2-40B4-BE49-F238E27FC236}">
              <a16:creationId xmlns:a16="http://schemas.microsoft.com/office/drawing/2014/main" id="{768EB3E6-8F80-466F-B2B3-DE65EC757A99}"/>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04" name="Text Box 153">
          <a:extLst>
            <a:ext uri="{FF2B5EF4-FFF2-40B4-BE49-F238E27FC236}">
              <a16:creationId xmlns:a16="http://schemas.microsoft.com/office/drawing/2014/main" id="{479BD83D-68BC-4BED-8D7B-2D04EBC05007}"/>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198438"/>
    <xdr:sp macro="" textlink="">
      <xdr:nvSpPr>
        <xdr:cNvPr id="505" name="Text Box 153">
          <a:extLst>
            <a:ext uri="{FF2B5EF4-FFF2-40B4-BE49-F238E27FC236}">
              <a16:creationId xmlns:a16="http://schemas.microsoft.com/office/drawing/2014/main" id="{688DD9AC-424C-484F-BCFA-45B05EAA26F6}"/>
            </a:ext>
          </a:extLst>
        </xdr:cNvPr>
        <xdr:cNvSpPr txBox="1">
          <a:spLocks noChangeArrowheads="1"/>
        </xdr:cNvSpPr>
      </xdr:nvSpPr>
      <xdr:spPr bwMode="auto">
        <a:xfrm>
          <a:off x="8620125" y="943927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06" name="Text Box 153">
          <a:extLst>
            <a:ext uri="{FF2B5EF4-FFF2-40B4-BE49-F238E27FC236}">
              <a16:creationId xmlns:a16="http://schemas.microsoft.com/office/drawing/2014/main" id="{89C142A3-EC9D-4885-8DEC-82C6C2D306DA}"/>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07" name="Text Box 153">
          <a:extLst>
            <a:ext uri="{FF2B5EF4-FFF2-40B4-BE49-F238E27FC236}">
              <a16:creationId xmlns:a16="http://schemas.microsoft.com/office/drawing/2014/main" id="{010128C8-44E3-4656-8562-8E444FFC306F}"/>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08" name="Text Box 153">
          <a:extLst>
            <a:ext uri="{FF2B5EF4-FFF2-40B4-BE49-F238E27FC236}">
              <a16:creationId xmlns:a16="http://schemas.microsoft.com/office/drawing/2014/main" id="{AA534ADE-E454-407F-9631-5C77DAEC88A9}"/>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198438"/>
    <xdr:sp macro="" textlink="">
      <xdr:nvSpPr>
        <xdr:cNvPr id="509" name="Text Box 153">
          <a:extLst>
            <a:ext uri="{FF2B5EF4-FFF2-40B4-BE49-F238E27FC236}">
              <a16:creationId xmlns:a16="http://schemas.microsoft.com/office/drawing/2014/main" id="{9AB72067-ED03-4BB3-8C4A-DB6E1025D94C}"/>
            </a:ext>
          </a:extLst>
        </xdr:cNvPr>
        <xdr:cNvSpPr txBox="1">
          <a:spLocks noChangeArrowheads="1"/>
        </xdr:cNvSpPr>
      </xdr:nvSpPr>
      <xdr:spPr bwMode="auto">
        <a:xfrm>
          <a:off x="8620125" y="943927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10" name="Text Box 153">
          <a:extLst>
            <a:ext uri="{FF2B5EF4-FFF2-40B4-BE49-F238E27FC236}">
              <a16:creationId xmlns:a16="http://schemas.microsoft.com/office/drawing/2014/main" id="{CEBA05FA-BACA-4069-AE23-92EA87839895}"/>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11" name="Text Box 153">
          <a:extLst>
            <a:ext uri="{FF2B5EF4-FFF2-40B4-BE49-F238E27FC236}">
              <a16:creationId xmlns:a16="http://schemas.microsoft.com/office/drawing/2014/main" id="{D62A89BB-2DE6-4313-8DCB-2618B05CE3E5}"/>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12" name="Text Box 153">
          <a:extLst>
            <a:ext uri="{FF2B5EF4-FFF2-40B4-BE49-F238E27FC236}">
              <a16:creationId xmlns:a16="http://schemas.microsoft.com/office/drawing/2014/main" id="{FFE6B7FF-6CAB-436E-96D1-899706E33E6D}"/>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13" name="Text Box 153">
          <a:extLst>
            <a:ext uri="{FF2B5EF4-FFF2-40B4-BE49-F238E27FC236}">
              <a16:creationId xmlns:a16="http://schemas.microsoft.com/office/drawing/2014/main" id="{B46DF114-0E2F-4DBD-AE7F-A916C9BBF989}"/>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198438"/>
    <xdr:sp macro="" textlink="">
      <xdr:nvSpPr>
        <xdr:cNvPr id="514" name="Text Box 153">
          <a:extLst>
            <a:ext uri="{FF2B5EF4-FFF2-40B4-BE49-F238E27FC236}">
              <a16:creationId xmlns:a16="http://schemas.microsoft.com/office/drawing/2014/main" id="{EF6768B0-77A1-4E8D-B4B9-AB8298F06CA4}"/>
            </a:ext>
          </a:extLst>
        </xdr:cNvPr>
        <xdr:cNvSpPr txBox="1">
          <a:spLocks noChangeArrowheads="1"/>
        </xdr:cNvSpPr>
      </xdr:nvSpPr>
      <xdr:spPr bwMode="auto">
        <a:xfrm>
          <a:off x="8620125" y="943927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15" name="Text Box 153">
          <a:extLst>
            <a:ext uri="{FF2B5EF4-FFF2-40B4-BE49-F238E27FC236}">
              <a16:creationId xmlns:a16="http://schemas.microsoft.com/office/drawing/2014/main" id="{1C99014A-0DE1-45C9-9593-49F36C7CC52A}"/>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16" name="Text Box 153">
          <a:extLst>
            <a:ext uri="{FF2B5EF4-FFF2-40B4-BE49-F238E27FC236}">
              <a16:creationId xmlns:a16="http://schemas.microsoft.com/office/drawing/2014/main" id="{CA342DC5-D92C-4B19-9384-7DBFD2B5958A}"/>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17" name="Text Box 153">
          <a:extLst>
            <a:ext uri="{FF2B5EF4-FFF2-40B4-BE49-F238E27FC236}">
              <a16:creationId xmlns:a16="http://schemas.microsoft.com/office/drawing/2014/main" id="{CF96C793-949B-4739-865B-3170A4D7CE46}"/>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198438"/>
    <xdr:sp macro="" textlink="">
      <xdr:nvSpPr>
        <xdr:cNvPr id="518" name="Text Box 153">
          <a:extLst>
            <a:ext uri="{FF2B5EF4-FFF2-40B4-BE49-F238E27FC236}">
              <a16:creationId xmlns:a16="http://schemas.microsoft.com/office/drawing/2014/main" id="{DCD1E4F3-B322-4370-AE10-21D5167E7824}"/>
            </a:ext>
          </a:extLst>
        </xdr:cNvPr>
        <xdr:cNvSpPr txBox="1">
          <a:spLocks noChangeArrowheads="1"/>
        </xdr:cNvSpPr>
      </xdr:nvSpPr>
      <xdr:spPr bwMode="auto">
        <a:xfrm>
          <a:off x="8620125" y="9439275"/>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67</xdr:row>
      <xdr:rowOff>0</xdr:rowOff>
    </xdr:from>
    <xdr:ext cx="76200" cy="200025"/>
    <xdr:sp macro="" textlink="">
      <xdr:nvSpPr>
        <xdr:cNvPr id="519" name="Text Box 153">
          <a:extLst>
            <a:ext uri="{FF2B5EF4-FFF2-40B4-BE49-F238E27FC236}">
              <a16:creationId xmlns:a16="http://schemas.microsoft.com/office/drawing/2014/main" id="{7A0A30D0-BBE9-45C4-BD89-C1CE85D341D3}"/>
            </a:ext>
          </a:extLst>
        </xdr:cNvPr>
        <xdr:cNvSpPr txBox="1">
          <a:spLocks noChangeArrowheads="1"/>
        </xdr:cNvSpPr>
      </xdr:nvSpPr>
      <xdr:spPr bwMode="auto">
        <a:xfrm>
          <a:off x="8620125" y="9439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20" name="Text Box 153">
          <a:extLst>
            <a:ext uri="{FF2B5EF4-FFF2-40B4-BE49-F238E27FC236}">
              <a16:creationId xmlns:a16="http://schemas.microsoft.com/office/drawing/2014/main" id="{E293052C-CF23-492C-BFD6-1A85A2183921}"/>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21" name="Text Box 153">
          <a:extLst>
            <a:ext uri="{FF2B5EF4-FFF2-40B4-BE49-F238E27FC236}">
              <a16:creationId xmlns:a16="http://schemas.microsoft.com/office/drawing/2014/main" id="{62018FFB-030F-48DA-AA96-859EFE4C5196}"/>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22" name="Text Box 153">
          <a:extLst>
            <a:ext uri="{FF2B5EF4-FFF2-40B4-BE49-F238E27FC236}">
              <a16:creationId xmlns:a16="http://schemas.microsoft.com/office/drawing/2014/main" id="{2B6BE5EF-5B63-4BFE-8653-51A0FFE8C6ED}"/>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198438"/>
    <xdr:sp macro="" textlink="">
      <xdr:nvSpPr>
        <xdr:cNvPr id="523" name="Text Box 153">
          <a:extLst>
            <a:ext uri="{FF2B5EF4-FFF2-40B4-BE49-F238E27FC236}">
              <a16:creationId xmlns:a16="http://schemas.microsoft.com/office/drawing/2014/main" id="{502C2D8C-2226-495B-9C45-488ADFE23A02}"/>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24" name="Text Box 153">
          <a:extLst>
            <a:ext uri="{FF2B5EF4-FFF2-40B4-BE49-F238E27FC236}">
              <a16:creationId xmlns:a16="http://schemas.microsoft.com/office/drawing/2014/main" id="{6329141C-8480-4E09-A4BE-5E90462D647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25" name="Text Box 153">
          <a:extLst>
            <a:ext uri="{FF2B5EF4-FFF2-40B4-BE49-F238E27FC236}">
              <a16:creationId xmlns:a16="http://schemas.microsoft.com/office/drawing/2014/main" id="{3903B1C5-CDD7-4E55-9C24-B783C41A6A7E}"/>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26" name="Text Box 153">
          <a:extLst>
            <a:ext uri="{FF2B5EF4-FFF2-40B4-BE49-F238E27FC236}">
              <a16:creationId xmlns:a16="http://schemas.microsoft.com/office/drawing/2014/main" id="{F1E44CF6-9D3C-459D-8366-B723443F222B}"/>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198438"/>
    <xdr:sp macro="" textlink="">
      <xdr:nvSpPr>
        <xdr:cNvPr id="527" name="Text Box 153">
          <a:extLst>
            <a:ext uri="{FF2B5EF4-FFF2-40B4-BE49-F238E27FC236}">
              <a16:creationId xmlns:a16="http://schemas.microsoft.com/office/drawing/2014/main" id="{126128E9-909F-4095-8654-21E6EF2461CF}"/>
            </a:ext>
          </a:extLst>
        </xdr:cNvPr>
        <xdr:cNvSpPr txBox="1">
          <a:spLocks noChangeArrowheads="1"/>
        </xdr:cNvSpPr>
      </xdr:nvSpPr>
      <xdr:spPr bwMode="auto">
        <a:xfrm>
          <a:off x="80772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528" name="Text Box 153">
          <a:extLst>
            <a:ext uri="{FF2B5EF4-FFF2-40B4-BE49-F238E27FC236}">
              <a16:creationId xmlns:a16="http://schemas.microsoft.com/office/drawing/2014/main" id="{252493E6-49C4-489B-996F-FBD85D93E29F}"/>
            </a:ext>
          </a:extLst>
        </xdr:cNvPr>
        <xdr:cNvSpPr txBox="1">
          <a:spLocks noChangeArrowheads="1"/>
        </xdr:cNvSpPr>
      </xdr:nvSpPr>
      <xdr:spPr bwMode="auto">
        <a:xfrm>
          <a:off x="80772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529" name="Text Box 153">
          <a:extLst>
            <a:ext uri="{FF2B5EF4-FFF2-40B4-BE49-F238E27FC236}">
              <a16:creationId xmlns:a16="http://schemas.microsoft.com/office/drawing/2014/main" id="{7C5EF3E3-C31F-4268-8E04-3B21212602BD}"/>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530" name="Text Box 153">
          <a:extLst>
            <a:ext uri="{FF2B5EF4-FFF2-40B4-BE49-F238E27FC236}">
              <a16:creationId xmlns:a16="http://schemas.microsoft.com/office/drawing/2014/main" id="{B8A85E0C-CD4D-4A49-9A17-AFB209C0ADD9}"/>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531" name="Text Box 153">
          <a:extLst>
            <a:ext uri="{FF2B5EF4-FFF2-40B4-BE49-F238E27FC236}">
              <a16:creationId xmlns:a16="http://schemas.microsoft.com/office/drawing/2014/main" id="{B2C0D24E-8D30-4B4C-BB78-566020CF080E}"/>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198438"/>
    <xdr:sp macro="" textlink="">
      <xdr:nvSpPr>
        <xdr:cNvPr id="532" name="Text Box 153">
          <a:extLst>
            <a:ext uri="{FF2B5EF4-FFF2-40B4-BE49-F238E27FC236}">
              <a16:creationId xmlns:a16="http://schemas.microsoft.com/office/drawing/2014/main" id="{53FA2995-B0CC-4B56-891B-43321E89E551}"/>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533" name="Text Box 153">
          <a:extLst>
            <a:ext uri="{FF2B5EF4-FFF2-40B4-BE49-F238E27FC236}">
              <a16:creationId xmlns:a16="http://schemas.microsoft.com/office/drawing/2014/main" id="{30340E9D-7AE3-4197-9486-1386FEF01BC6}"/>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534" name="Text Box 153">
          <a:extLst>
            <a:ext uri="{FF2B5EF4-FFF2-40B4-BE49-F238E27FC236}">
              <a16:creationId xmlns:a16="http://schemas.microsoft.com/office/drawing/2014/main" id="{A000620E-7C78-4B21-B7C4-74B5DFD5C711}"/>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535" name="Text Box 153">
          <a:extLst>
            <a:ext uri="{FF2B5EF4-FFF2-40B4-BE49-F238E27FC236}">
              <a16:creationId xmlns:a16="http://schemas.microsoft.com/office/drawing/2014/main" id="{A15A9B77-7202-4B24-B14F-ECB9C12FAFF8}"/>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198438"/>
    <xdr:sp macro="" textlink="">
      <xdr:nvSpPr>
        <xdr:cNvPr id="536" name="Text Box 153">
          <a:extLst>
            <a:ext uri="{FF2B5EF4-FFF2-40B4-BE49-F238E27FC236}">
              <a16:creationId xmlns:a16="http://schemas.microsoft.com/office/drawing/2014/main" id="{6AAC7874-127E-4814-8F91-2BFBE359719B}"/>
            </a:ext>
          </a:extLst>
        </xdr:cNvPr>
        <xdr:cNvSpPr txBox="1">
          <a:spLocks noChangeArrowheads="1"/>
        </xdr:cNvSpPr>
      </xdr:nvSpPr>
      <xdr:spPr bwMode="auto">
        <a:xfrm>
          <a:off x="80772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537" name="Text Box 153">
          <a:extLst>
            <a:ext uri="{FF2B5EF4-FFF2-40B4-BE49-F238E27FC236}">
              <a16:creationId xmlns:a16="http://schemas.microsoft.com/office/drawing/2014/main" id="{C44D1320-40BF-412B-AFB1-7A81E12B9A96}"/>
            </a:ext>
          </a:extLst>
        </xdr:cNvPr>
        <xdr:cNvSpPr txBox="1">
          <a:spLocks noChangeArrowheads="1"/>
        </xdr:cNvSpPr>
      </xdr:nvSpPr>
      <xdr:spPr bwMode="auto">
        <a:xfrm>
          <a:off x="80772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20</xdr:row>
      <xdr:rowOff>0</xdr:rowOff>
    </xdr:from>
    <xdr:ext cx="76200" cy="200025"/>
    <xdr:sp macro="" textlink="">
      <xdr:nvSpPr>
        <xdr:cNvPr id="538" name="Text Box 153">
          <a:extLst>
            <a:ext uri="{FF2B5EF4-FFF2-40B4-BE49-F238E27FC236}">
              <a16:creationId xmlns:a16="http://schemas.microsoft.com/office/drawing/2014/main" id="{D253B255-E164-45AC-8522-087D24D00AED}"/>
            </a:ext>
          </a:extLst>
        </xdr:cNvPr>
        <xdr:cNvSpPr txBox="1">
          <a:spLocks noChangeArrowheads="1"/>
        </xdr:cNvSpPr>
      </xdr:nvSpPr>
      <xdr:spPr bwMode="auto">
        <a:xfrm>
          <a:off x="52768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19</xdr:row>
      <xdr:rowOff>0</xdr:rowOff>
    </xdr:from>
    <xdr:ext cx="76200" cy="200025"/>
    <xdr:sp macro="" textlink="">
      <xdr:nvSpPr>
        <xdr:cNvPr id="539" name="Text Box 153">
          <a:extLst>
            <a:ext uri="{FF2B5EF4-FFF2-40B4-BE49-F238E27FC236}">
              <a16:creationId xmlns:a16="http://schemas.microsoft.com/office/drawing/2014/main" id="{D6C09D18-0B8C-4B89-B919-E1CDB9A29987}"/>
            </a:ext>
          </a:extLst>
        </xdr:cNvPr>
        <xdr:cNvSpPr txBox="1">
          <a:spLocks noChangeArrowheads="1"/>
        </xdr:cNvSpPr>
      </xdr:nvSpPr>
      <xdr:spPr bwMode="auto">
        <a:xfrm>
          <a:off x="58197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20</xdr:row>
      <xdr:rowOff>0</xdr:rowOff>
    </xdr:from>
    <xdr:ext cx="76200" cy="200025"/>
    <xdr:sp macro="" textlink="">
      <xdr:nvSpPr>
        <xdr:cNvPr id="540" name="Text Box 153">
          <a:extLst>
            <a:ext uri="{FF2B5EF4-FFF2-40B4-BE49-F238E27FC236}">
              <a16:creationId xmlns:a16="http://schemas.microsoft.com/office/drawing/2014/main" id="{9F86F404-E30F-409D-8960-4494F80C0D0F}"/>
            </a:ext>
          </a:extLst>
        </xdr:cNvPr>
        <xdr:cNvSpPr txBox="1">
          <a:spLocks noChangeArrowheads="1"/>
        </xdr:cNvSpPr>
      </xdr:nvSpPr>
      <xdr:spPr bwMode="auto">
        <a:xfrm>
          <a:off x="58197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19</xdr:row>
      <xdr:rowOff>0</xdr:rowOff>
    </xdr:from>
    <xdr:ext cx="76200" cy="200025"/>
    <xdr:sp macro="" textlink="">
      <xdr:nvSpPr>
        <xdr:cNvPr id="541" name="Text Box 153">
          <a:extLst>
            <a:ext uri="{FF2B5EF4-FFF2-40B4-BE49-F238E27FC236}">
              <a16:creationId xmlns:a16="http://schemas.microsoft.com/office/drawing/2014/main" id="{2B1E0EBD-3D11-44CB-855F-A9D56821DE48}"/>
            </a:ext>
          </a:extLst>
        </xdr:cNvPr>
        <xdr:cNvSpPr txBox="1">
          <a:spLocks noChangeArrowheads="1"/>
        </xdr:cNvSpPr>
      </xdr:nvSpPr>
      <xdr:spPr bwMode="auto">
        <a:xfrm>
          <a:off x="63817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542" name="Text Box 153">
          <a:extLst>
            <a:ext uri="{FF2B5EF4-FFF2-40B4-BE49-F238E27FC236}">
              <a16:creationId xmlns:a16="http://schemas.microsoft.com/office/drawing/2014/main" id="{F8E4A0B4-9D16-4CC3-8F6B-369AB6894D88}"/>
            </a:ext>
          </a:extLst>
        </xdr:cNvPr>
        <xdr:cNvSpPr txBox="1">
          <a:spLocks noChangeArrowheads="1"/>
        </xdr:cNvSpPr>
      </xdr:nvSpPr>
      <xdr:spPr bwMode="auto">
        <a:xfrm>
          <a:off x="63817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19</xdr:row>
      <xdr:rowOff>0</xdr:rowOff>
    </xdr:from>
    <xdr:ext cx="76200" cy="200025"/>
    <xdr:sp macro="" textlink="">
      <xdr:nvSpPr>
        <xdr:cNvPr id="543" name="Text Box 153">
          <a:extLst>
            <a:ext uri="{FF2B5EF4-FFF2-40B4-BE49-F238E27FC236}">
              <a16:creationId xmlns:a16="http://schemas.microsoft.com/office/drawing/2014/main" id="{2E9A49C8-ADEC-403A-8327-AE6AF323A84B}"/>
            </a:ext>
          </a:extLst>
        </xdr:cNvPr>
        <xdr:cNvSpPr txBox="1">
          <a:spLocks noChangeArrowheads="1"/>
        </xdr:cNvSpPr>
      </xdr:nvSpPr>
      <xdr:spPr bwMode="auto">
        <a:xfrm>
          <a:off x="69437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544" name="Text Box 153">
          <a:extLst>
            <a:ext uri="{FF2B5EF4-FFF2-40B4-BE49-F238E27FC236}">
              <a16:creationId xmlns:a16="http://schemas.microsoft.com/office/drawing/2014/main" id="{527FB15F-CEDF-4399-86B1-5F2DFEDB09F4}"/>
            </a:ext>
          </a:extLst>
        </xdr:cNvPr>
        <xdr:cNvSpPr txBox="1">
          <a:spLocks noChangeArrowheads="1"/>
        </xdr:cNvSpPr>
      </xdr:nvSpPr>
      <xdr:spPr bwMode="auto">
        <a:xfrm>
          <a:off x="69437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19</xdr:row>
      <xdr:rowOff>0</xdr:rowOff>
    </xdr:from>
    <xdr:ext cx="76200" cy="200025"/>
    <xdr:sp macro="" textlink="">
      <xdr:nvSpPr>
        <xdr:cNvPr id="545" name="Text Box 153">
          <a:extLst>
            <a:ext uri="{FF2B5EF4-FFF2-40B4-BE49-F238E27FC236}">
              <a16:creationId xmlns:a16="http://schemas.microsoft.com/office/drawing/2014/main" id="{AFE89F89-E6E9-403A-9575-1115B11F9C8D}"/>
            </a:ext>
          </a:extLst>
        </xdr:cNvPr>
        <xdr:cNvSpPr txBox="1">
          <a:spLocks noChangeArrowheads="1"/>
        </xdr:cNvSpPr>
      </xdr:nvSpPr>
      <xdr:spPr bwMode="auto">
        <a:xfrm>
          <a:off x="75057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200025"/>
    <xdr:sp macro="" textlink="">
      <xdr:nvSpPr>
        <xdr:cNvPr id="546" name="Text Box 153">
          <a:extLst>
            <a:ext uri="{FF2B5EF4-FFF2-40B4-BE49-F238E27FC236}">
              <a16:creationId xmlns:a16="http://schemas.microsoft.com/office/drawing/2014/main" id="{3FB78C6A-C30B-4276-8EC9-5BE380A741CE}"/>
            </a:ext>
          </a:extLst>
        </xdr:cNvPr>
        <xdr:cNvSpPr txBox="1">
          <a:spLocks noChangeArrowheads="1"/>
        </xdr:cNvSpPr>
      </xdr:nvSpPr>
      <xdr:spPr bwMode="auto">
        <a:xfrm>
          <a:off x="75057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47" name="Text Box 153">
          <a:extLst>
            <a:ext uri="{FF2B5EF4-FFF2-40B4-BE49-F238E27FC236}">
              <a16:creationId xmlns:a16="http://schemas.microsoft.com/office/drawing/2014/main" id="{386D2BCC-7E75-42B7-AB0F-606BB4A8F8FD}"/>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48" name="Text Box 153">
          <a:extLst>
            <a:ext uri="{FF2B5EF4-FFF2-40B4-BE49-F238E27FC236}">
              <a16:creationId xmlns:a16="http://schemas.microsoft.com/office/drawing/2014/main" id="{CFE49FE4-2034-49FF-93B9-FF7613477527}"/>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198438"/>
    <xdr:sp macro="" textlink="">
      <xdr:nvSpPr>
        <xdr:cNvPr id="549" name="Text Box 153">
          <a:extLst>
            <a:ext uri="{FF2B5EF4-FFF2-40B4-BE49-F238E27FC236}">
              <a16:creationId xmlns:a16="http://schemas.microsoft.com/office/drawing/2014/main" id="{B26A65DF-6965-4A6B-9C6C-081B1823DD81}"/>
            </a:ext>
          </a:extLst>
        </xdr:cNvPr>
        <xdr:cNvSpPr txBox="1">
          <a:spLocks noChangeArrowheads="1"/>
        </xdr:cNvSpPr>
      </xdr:nvSpPr>
      <xdr:spPr bwMode="auto">
        <a:xfrm>
          <a:off x="86201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50" name="Text Box 153">
          <a:extLst>
            <a:ext uri="{FF2B5EF4-FFF2-40B4-BE49-F238E27FC236}">
              <a16:creationId xmlns:a16="http://schemas.microsoft.com/office/drawing/2014/main" id="{29FEEC2B-79A8-40DA-9B68-552C714BFA5C}"/>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51" name="Text Box 153">
          <a:extLst>
            <a:ext uri="{FF2B5EF4-FFF2-40B4-BE49-F238E27FC236}">
              <a16:creationId xmlns:a16="http://schemas.microsoft.com/office/drawing/2014/main" id="{4372D1E6-2263-4D5F-956B-AAE154C0B0C8}"/>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52" name="Text Box 153">
          <a:extLst>
            <a:ext uri="{FF2B5EF4-FFF2-40B4-BE49-F238E27FC236}">
              <a16:creationId xmlns:a16="http://schemas.microsoft.com/office/drawing/2014/main" id="{A6D8309F-20EE-4EDE-AFBF-A009830B123C}"/>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53" name="Text Box 153">
          <a:extLst>
            <a:ext uri="{FF2B5EF4-FFF2-40B4-BE49-F238E27FC236}">
              <a16:creationId xmlns:a16="http://schemas.microsoft.com/office/drawing/2014/main" id="{139E5DEE-7810-4A31-8E22-D079CA1B7278}"/>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554" name="Text Box 153">
          <a:extLst>
            <a:ext uri="{FF2B5EF4-FFF2-40B4-BE49-F238E27FC236}">
              <a16:creationId xmlns:a16="http://schemas.microsoft.com/office/drawing/2014/main" id="{0856E075-96C2-4F36-B6B1-A6FC7CC95870}"/>
            </a:ext>
          </a:extLst>
        </xdr:cNvPr>
        <xdr:cNvSpPr txBox="1">
          <a:spLocks noChangeArrowheads="1"/>
        </xdr:cNvSpPr>
      </xdr:nvSpPr>
      <xdr:spPr bwMode="auto">
        <a:xfrm>
          <a:off x="86201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55" name="Text Box 153">
          <a:extLst>
            <a:ext uri="{FF2B5EF4-FFF2-40B4-BE49-F238E27FC236}">
              <a16:creationId xmlns:a16="http://schemas.microsoft.com/office/drawing/2014/main" id="{56675ECC-9FC1-4E5C-B26B-F7B65DF50BB1}"/>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56" name="Text Box 153">
          <a:extLst>
            <a:ext uri="{FF2B5EF4-FFF2-40B4-BE49-F238E27FC236}">
              <a16:creationId xmlns:a16="http://schemas.microsoft.com/office/drawing/2014/main" id="{9EA632ED-0684-4A02-B84E-FE6678FAED14}"/>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57" name="Text Box 153">
          <a:extLst>
            <a:ext uri="{FF2B5EF4-FFF2-40B4-BE49-F238E27FC236}">
              <a16:creationId xmlns:a16="http://schemas.microsoft.com/office/drawing/2014/main" id="{BC66FE1D-0D29-462E-AA39-CCC13E0437DC}"/>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558" name="Text Box 153">
          <a:extLst>
            <a:ext uri="{FF2B5EF4-FFF2-40B4-BE49-F238E27FC236}">
              <a16:creationId xmlns:a16="http://schemas.microsoft.com/office/drawing/2014/main" id="{38B00EED-8409-4B1D-AC1C-497E02F9F8E4}"/>
            </a:ext>
          </a:extLst>
        </xdr:cNvPr>
        <xdr:cNvSpPr txBox="1">
          <a:spLocks noChangeArrowheads="1"/>
        </xdr:cNvSpPr>
      </xdr:nvSpPr>
      <xdr:spPr bwMode="auto">
        <a:xfrm>
          <a:off x="86201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559" name="Text Box 153">
          <a:extLst>
            <a:ext uri="{FF2B5EF4-FFF2-40B4-BE49-F238E27FC236}">
              <a16:creationId xmlns:a16="http://schemas.microsoft.com/office/drawing/2014/main" id="{4463B14E-D7B7-4ACB-9BA8-AF0A173CB5BD}"/>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60" name="Text Box 153">
          <a:extLst>
            <a:ext uri="{FF2B5EF4-FFF2-40B4-BE49-F238E27FC236}">
              <a16:creationId xmlns:a16="http://schemas.microsoft.com/office/drawing/2014/main" id="{8E8225AD-AD09-44CC-A846-B73886BA09E5}"/>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61" name="Text Box 153">
          <a:extLst>
            <a:ext uri="{FF2B5EF4-FFF2-40B4-BE49-F238E27FC236}">
              <a16:creationId xmlns:a16="http://schemas.microsoft.com/office/drawing/2014/main" id="{17CC98CF-B9FE-4548-AE44-2574ED443DF3}"/>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62" name="Text Box 153">
          <a:extLst>
            <a:ext uri="{FF2B5EF4-FFF2-40B4-BE49-F238E27FC236}">
              <a16:creationId xmlns:a16="http://schemas.microsoft.com/office/drawing/2014/main" id="{F8593F90-BEAA-46AB-9D3A-E7F8A97FC0B0}"/>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198438"/>
    <xdr:sp macro="" textlink="">
      <xdr:nvSpPr>
        <xdr:cNvPr id="563" name="Text Box 153">
          <a:extLst>
            <a:ext uri="{FF2B5EF4-FFF2-40B4-BE49-F238E27FC236}">
              <a16:creationId xmlns:a16="http://schemas.microsoft.com/office/drawing/2014/main" id="{16559A50-6E84-415C-BBD0-F728FBB14A04}"/>
            </a:ext>
          </a:extLst>
        </xdr:cNvPr>
        <xdr:cNvSpPr txBox="1">
          <a:spLocks noChangeArrowheads="1"/>
        </xdr:cNvSpPr>
      </xdr:nvSpPr>
      <xdr:spPr bwMode="auto">
        <a:xfrm>
          <a:off x="86201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64" name="Text Box 153">
          <a:extLst>
            <a:ext uri="{FF2B5EF4-FFF2-40B4-BE49-F238E27FC236}">
              <a16:creationId xmlns:a16="http://schemas.microsoft.com/office/drawing/2014/main" id="{03B751DA-7204-4D12-A453-49C758FD7A37}"/>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65" name="Text Box 153">
          <a:extLst>
            <a:ext uri="{FF2B5EF4-FFF2-40B4-BE49-F238E27FC236}">
              <a16:creationId xmlns:a16="http://schemas.microsoft.com/office/drawing/2014/main" id="{5639613D-E1BE-4548-A927-7FB931F77116}"/>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66" name="Text Box 153">
          <a:extLst>
            <a:ext uri="{FF2B5EF4-FFF2-40B4-BE49-F238E27FC236}">
              <a16:creationId xmlns:a16="http://schemas.microsoft.com/office/drawing/2014/main" id="{0CED2BBF-9BA7-4997-A189-5EE59927BD11}"/>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198438"/>
    <xdr:sp macro="" textlink="">
      <xdr:nvSpPr>
        <xdr:cNvPr id="567" name="Text Box 153">
          <a:extLst>
            <a:ext uri="{FF2B5EF4-FFF2-40B4-BE49-F238E27FC236}">
              <a16:creationId xmlns:a16="http://schemas.microsoft.com/office/drawing/2014/main" id="{7C383721-B1F8-4B18-B070-BA1FD273A7AA}"/>
            </a:ext>
          </a:extLst>
        </xdr:cNvPr>
        <xdr:cNvSpPr txBox="1">
          <a:spLocks noChangeArrowheads="1"/>
        </xdr:cNvSpPr>
      </xdr:nvSpPr>
      <xdr:spPr bwMode="auto">
        <a:xfrm>
          <a:off x="86201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568" name="Text Box 153">
          <a:extLst>
            <a:ext uri="{FF2B5EF4-FFF2-40B4-BE49-F238E27FC236}">
              <a16:creationId xmlns:a16="http://schemas.microsoft.com/office/drawing/2014/main" id="{776B63B8-725F-4C96-AE66-ADE931590143}"/>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69" name="Text Box 153">
          <a:extLst>
            <a:ext uri="{FF2B5EF4-FFF2-40B4-BE49-F238E27FC236}">
              <a16:creationId xmlns:a16="http://schemas.microsoft.com/office/drawing/2014/main" id="{036242A5-CE41-4296-BE77-1C547282CBAA}"/>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70" name="Text Box 153">
          <a:extLst>
            <a:ext uri="{FF2B5EF4-FFF2-40B4-BE49-F238E27FC236}">
              <a16:creationId xmlns:a16="http://schemas.microsoft.com/office/drawing/2014/main" id="{E0CDB47D-94C3-43AA-AF7F-5FA0826B7A3B}"/>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198438"/>
    <xdr:sp macro="" textlink="">
      <xdr:nvSpPr>
        <xdr:cNvPr id="571" name="Text Box 153">
          <a:extLst>
            <a:ext uri="{FF2B5EF4-FFF2-40B4-BE49-F238E27FC236}">
              <a16:creationId xmlns:a16="http://schemas.microsoft.com/office/drawing/2014/main" id="{B76AB1F3-0CC0-487C-A7B6-4778EBECA4E8}"/>
            </a:ext>
          </a:extLst>
        </xdr:cNvPr>
        <xdr:cNvSpPr txBox="1">
          <a:spLocks noChangeArrowheads="1"/>
        </xdr:cNvSpPr>
      </xdr:nvSpPr>
      <xdr:spPr bwMode="auto">
        <a:xfrm>
          <a:off x="91821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72" name="Text Box 153">
          <a:extLst>
            <a:ext uri="{FF2B5EF4-FFF2-40B4-BE49-F238E27FC236}">
              <a16:creationId xmlns:a16="http://schemas.microsoft.com/office/drawing/2014/main" id="{C5309611-D0D0-4DAD-949F-0B24DC3248A8}"/>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73" name="Text Box 153">
          <a:extLst>
            <a:ext uri="{FF2B5EF4-FFF2-40B4-BE49-F238E27FC236}">
              <a16:creationId xmlns:a16="http://schemas.microsoft.com/office/drawing/2014/main" id="{2A67C67A-B18E-47C7-9D0A-1803807A3DD2}"/>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74" name="Text Box 153">
          <a:extLst>
            <a:ext uri="{FF2B5EF4-FFF2-40B4-BE49-F238E27FC236}">
              <a16:creationId xmlns:a16="http://schemas.microsoft.com/office/drawing/2014/main" id="{20208C6D-AB42-4615-876B-BDE5DF80AC87}"/>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75" name="Text Box 153">
          <a:extLst>
            <a:ext uri="{FF2B5EF4-FFF2-40B4-BE49-F238E27FC236}">
              <a16:creationId xmlns:a16="http://schemas.microsoft.com/office/drawing/2014/main" id="{93221A98-70A6-40DB-9A23-04433ABE9780}"/>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576" name="Text Box 153">
          <a:extLst>
            <a:ext uri="{FF2B5EF4-FFF2-40B4-BE49-F238E27FC236}">
              <a16:creationId xmlns:a16="http://schemas.microsoft.com/office/drawing/2014/main" id="{BA52E208-B20A-4F41-BAEB-5A876986729B}"/>
            </a:ext>
          </a:extLst>
        </xdr:cNvPr>
        <xdr:cNvSpPr txBox="1">
          <a:spLocks noChangeArrowheads="1"/>
        </xdr:cNvSpPr>
      </xdr:nvSpPr>
      <xdr:spPr bwMode="auto">
        <a:xfrm>
          <a:off x="91821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77" name="Text Box 153">
          <a:extLst>
            <a:ext uri="{FF2B5EF4-FFF2-40B4-BE49-F238E27FC236}">
              <a16:creationId xmlns:a16="http://schemas.microsoft.com/office/drawing/2014/main" id="{FE971E26-8CBC-4FCC-B964-F5F38D6D805B}"/>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78" name="Text Box 153">
          <a:extLst>
            <a:ext uri="{FF2B5EF4-FFF2-40B4-BE49-F238E27FC236}">
              <a16:creationId xmlns:a16="http://schemas.microsoft.com/office/drawing/2014/main" id="{44A22C75-4829-43C4-97BF-6DCE833AE095}"/>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79" name="Text Box 153">
          <a:extLst>
            <a:ext uri="{FF2B5EF4-FFF2-40B4-BE49-F238E27FC236}">
              <a16:creationId xmlns:a16="http://schemas.microsoft.com/office/drawing/2014/main" id="{C13756FB-E347-4378-B729-46573264C28B}"/>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580" name="Text Box 153">
          <a:extLst>
            <a:ext uri="{FF2B5EF4-FFF2-40B4-BE49-F238E27FC236}">
              <a16:creationId xmlns:a16="http://schemas.microsoft.com/office/drawing/2014/main" id="{CD8A6404-E48F-4F3F-A46B-221137BAC9BC}"/>
            </a:ext>
          </a:extLst>
        </xdr:cNvPr>
        <xdr:cNvSpPr txBox="1">
          <a:spLocks noChangeArrowheads="1"/>
        </xdr:cNvSpPr>
      </xdr:nvSpPr>
      <xdr:spPr bwMode="auto">
        <a:xfrm>
          <a:off x="91821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581" name="Text Box 153">
          <a:extLst>
            <a:ext uri="{FF2B5EF4-FFF2-40B4-BE49-F238E27FC236}">
              <a16:creationId xmlns:a16="http://schemas.microsoft.com/office/drawing/2014/main" id="{12E09D3B-2CC8-4FCD-9C81-12A01B411174}"/>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82" name="Text Box 153">
          <a:extLst>
            <a:ext uri="{FF2B5EF4-FFF2-40B4-BE49-F238E27FC236}">
              <a16:creationId xmlns:a16="http://schemas.microsoft.com/office/drawing/2014/main" id="{3CEAFF9C-6FD0-489F-8094-C14B8F7A6644}"/>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83" name="Text Box 153">
          <a:extLst>
            <a:ext uri="{FF2B5EF4-FFF2-40B4-BE49-F238E27FC236}">
              <a16:creationId xmlns:a16="http://schemas.microsoft.com/office/drawing/2014/main" id="{3B55B783-004E-4CCF-AA5A-D08F7EFDB71A}"/>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84" name="Text Box 153">
          <a:extLst>
            <a:ext uri="{FF2B5EF4-FFF2-40B4-BE49-F238E27FC236}">
              <a16:creationId xmlns:a16="http://schemas.microsoft.com/office/drawing/2014/main" id="{7B0ACDFE-F1D7-4D2D-A63F-DBAE533BE9E5}"/>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198438"/>
    <xdr:sp macro="" textlink="">
      <xdr:nvSpPr>
        <xdr:cNvPr id="585" name="Text Box 153">
          <a:extLst>
            <a:ext uri="{FF2B5EF4-FFF2-40B4-BE49-F238E27FC236}">
              <a16:creationId xmlns:a16="http://schemas.microsoft.com/office/drawing/2014/main" id="{2DA28465-0FD9-403D-A694-66494475DC75}"/>
            </a:ext>
          </a:extLst>
        </xdr:cNvPr>
        <xdr:cNvSpPr txBox="1">
          <a:spLocks noChangeArrowheads="1"/>
        </xdr:cNvSpPr>
      </xdr:nvSpPr>
      <xdr:spPr bwMode="auto">
        <a:xfrm>
          <a:off x="91821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86" name="Text Box 153">
          <a:extLst>
            <a:ext uri="{FF2B5EF4-FFF2-40B4-BE49-F238E27FC236}">
              <a16:creationId xmlns:a16="http://schemas.microsoft.com/office/drawing/2014/main" id="{7E2E9896-54FA-4EEE-B55D-4A5441BB65CF}"/>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87" name="Text Box 153">
          <a:extLst>
            <a:ext uri="{FF2B5EF4-FFF2-40B4-BE49-F238E27FC236}">
              <a16:creationId xmlns:a16="http://schemas.microsoft.com/office/drawing/2014/main" id="{10779011-01A7-4439-B4B4-353904966C9F}"/>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88" name="Text Box 153">
          <a:extLst>
            <a:ext uri="{FF2B5EF4-FFF2-40B4-BE49-F238E27FC236}">
              <a16:creationId xmlns:a16="http://schemas.microsoft.com/office/drawing/2014/main" id="{863D11F5-8BF2-4C17-A2D0-24B393256799}"/>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198438"/>
    <xdr:sp macro="" textlink="">
      <xdr:nvSpPr>
        <xdr:cNvPr id="589" name="Text Box 153">
          <a:extLst>
            <a:ext uri="{FF2B5EF4-FFF2-40B4-BE49-F238E27FC236}">
              <a16:creationId xmlns:a16="http://schemas.microsoft.com/office/drawing/2014/main" id="{78C959E7-811D-4991-8A61-24D645403A19}"/>
            </a:ext>
          </a:extLst>
        </xdr:cNvPr>
        <xdr:cNvSpPr txBox="1">
          <a:spLocks noChangeArrowheads="1"/>
        </xdr:cNvSpPr>
      </xdr:nvSpPr>
      <xdr:spPr bwMode="auto">
        <a:xfrm>
          <a:off x="91821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590" name="Text Box 153">
          <a:extLst>
            <a:ext uri="{FF2B5EF4-FFF2-40B4-BE49-F238E27FC236}">
              <a16:creationId xmlns:a16="http://schemas.microsoft.com/office/drawing/2014/main" id="{EDA8355D-2318-47D1-B373-A6ECF18179AA}"/>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591" name="Text Box 153">
          <a:extLst>
            <a:ext uri="{FF2B5EF4-FFF2-40B4-BE49-F238E27FC236}">
              <a16:creationId xmlns:a16="http://schemas.microsoft.com/office/drawing/2014/main" id="{722BE132-8CA6-4AE4-A3B5-848BBBC993DC}"/>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592" name="Text Box 153">
          <a:extLst>
            <a:ext uri="{FF2B5EF4-FFF2-40B4-BE49-F238E27FC236}">
              <a16:creationId xmlns:a16="http://schemas.microsoft.com/office/drawing/2014/main" id="{349EB21E-2DD0-4C03-9675-8A589233D3C9}"/>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198438"/>
    <xdr:sp macro="" textlink="">
      <xdr:nvSpPr>
        <xdr:cNvPr id="593" name="Text Box 153">
          <a:extLst>
            <a:ext uri="{FF2B5EF4-FFF2-40B4-BE49-F238E27FC236}">
              <a16:creationId xmlns:a16="http://schemas.microsoft.com/office/drawing/2014/main" id="{E5812D6B-3C4B-4DBC-979E-B6F3BCF60D20}"/>
            </a:ext>
          </a:extLst>
        </xdr:cNvPr>
        <xdr:cNvSpPr txBox="1">
          <a:spLocks noChangeArrowheads="1"/>
        </xdr:cNvSpPr>
      </xdr:nvSpPr>
      <xdr:spPr bwMode="auto">
        <a:xfrm>
          <a:off x="974407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594" name="Text Box 153">
          <a:extLst>
            <a:ext uri="{FF2B5EF4-FFF2-40B4-BE49-F238E27FC236}">
              <a16:creationId xmlns:a16="http://schemas.microsoft.com/office/drawing/2014/main" id="{B2ABC7E3-D2EB-4CAF-9233-6CD516F53354}"/>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595" name="Text Box 153">
          <a:extLst>
            <a:ext uri="{FF2B5EF4-FFF2-40B4-BE49-F238E27FC236}">
              <a16:creationId xmlns:a16="http://schemas.microsoft.com/office/drawing/2014/main" id="{71F31B7A-6015-4874-AB13-0D31001F414C}"/>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596" name="Text Box 153">
          <a:extLst>
            <a:ext uri="{FF2B5EF4-FFF2-40B4-BE49-F238E27FC236}">
              <a16:creationId xmlns:a16="http://schemas.microsoft.com/office/drawing/2014/main" id="{5A07E183-75B0-4928-939B-0B3D02110F73}"/>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597" name="Text Box 153">
          <a:extLst>
            <a:ext uri="{FF2B5EF4-FFF2-40B4-BE49-F238E27FC236}">
              <a16:creationId xmlns:a16="http://schemas.microsoft.com/office/drawing/2014/main" id="{58FFDBC1-46F8-4540-A149-F7568D35A3D5}"/>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598" name="Text Box 153">
          <a:extLst>
            <a:ext uri="{FF2B5EF4-FFF2-40B4-BE49-F238E27FC236}">
              <a16:creationId xmlns:a16="http://schemas.microsoft.com/office/drawing/2014/main" id="{2F77662F-0880-4372-BF65-1787517C518D}"/>
            </a:ext>
          </a:extLst>
        </xdr:cNvPr>
        <xdr:cNvSpPr txBox="1">
          <a:spLocks noChangeArrowheads="1"/>
        </xdr:cNvSpPr>
      </xdr:nvSpPr>
      <xdr:spPr bwMode="auto">
        <a:xfrm>
          <a:off x="974407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599" name="Text Box 153">
          <a:extLst>
            <a:ext uri="{FF2B5EF4-FFF2-40B4-BE49-F238E27FC236}">
              <a16:creationId xmlns:a16="http://schemas.microsoft.com/office/drawing/2014/main" id="{BC5AB936-363B-4B7F-B8FC-DB524662264E}"/>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00" name="Text Box 153">
          <a:extLst>
            <a:ext uri="{FF2B5EF4-FFF2-40B4-BE49-F238E27FC236}">
              <a16:creationId xmlns:a16="http://schemas.microsoft.com/office/drawing/2014/main" id="{39438065-C15E-4E2A-B169-91183A115ACA}"/>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01" name="Text Box 153">
          <a:extLst>
            <a:ext uri="{FF2B5EF4-FFF2-40B4-BE49-F238E27FC236}">
              <a16:creationId xmlns:a16="http://schemas.microsoft.com/office/drawing/2014/main" id="{1D700CDD-865C-4CFA-BF95-8048217C3DB3}"/>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602" name="Text Box 153">
          <a:extLst>
            <a:ext uri="{FF2B5EF4-FFF2-40B4-BE49-F238E27FC236}">
              <a16:creationId xmlns:a16="http://schemas.microsoft.com/office/drawing/2014/main" id="{BE04524A-C312-4B42-A6B3-CDFFBCCA8DB6}"/>
            </a:ext>
          </a:extLst>
        </xdr:cNvPr>
        <xdr:cNvSpPr txBox="1">
          <a:spLocks noChangeArrowheads="1"/>
        </xdr:cNvSpPr>
      </xdr:nvSpPr>
      <xdr:spPr bwMode="auto">
        <a:xfrm>
          <a:off x="974407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03" name="Text Box 153">
          <a:extLst>
            <a:ext uri="{FF2B5EF4-FFF2-40B4-BE49-F238E27FC236}">
              <a16:creationId xmlns:a16="http://schemas.microsoft.com/office/drawing/2014/main" id="{028F8356-46BE-4FA2-90D9-9D936E41CE00}"/>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04" name="Text Box 153">
          <a:extLst>
            <a:ext uri="{FF2B5EF4-FFF2-40B4-BE49-F238E27FC236}">
              <a16:creationId xmlns:a16="http://schemas.microsoft.com/office/drawing/2014/main" id="{F9826741-B081-449C-B55B-833591D2815A}"/>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05" name="Text Box 153">
          <a:extLst>
            <a:ext uri="{FF2B5EF4-FFF2-40B4-BE49-F238E27FC236}">
              <a16:creationId xmlns:a16="http://schemas.microsoft.com/office/drawing/2014/main" id="{9318D94E-082D-4E78-BA4B-69DAF68A574D}"/>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06" name="Text Box 153">
          <a:extLst>
            <a:ext uri="{FF2B5EF4-FFF2-40B4-BE49-F238E27FC236}">
              <a16:creationId xmlns:a16="http://schemas.microsoft.com/office/drawing/2014/main" id="{39CABA48-0CFD-4A98-96E8-1CE9506AE11A}"/>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198438"/>
    <xdr:sp macro="" textlink="">
      <xdr:nvSpPr>
        <xdr:cNvPr id="607" name="Text Box 153">
          <a:extLst>
            <a:ext uri="{FF2B5EF4-FFF2-40B4-BE49-F238E27FC236}">
              <a16:creationId xmlns:a16="http://schemas.microsoft.com/office/drawing/2014/main" id="{283AA8F5-5438-4ECE-B2B3-E375EEFF573C}"/>
            </a:ext>
          </a:extLst>
        </xdr:cNvPr>
        <xdr:cNvSpPr txBox="1">
          <a:spLocks noChangeArrowheads="1"/>
        </xdr:cNvSpPr>
      </xdr:nvSpPr>
      <xdr:spPr bwMode="auto">
        <a:xfrm>
          <a:off x="974407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08" name="Text Box 153">
          <a:extLst>
            <a:ext uri="{FF2B5EF4-FFF2-40B4-BE49-F238E27FC236}">
              <a16:creationId xmlns:a16="http://schemas.microsoft.com/office/drawing/2014/main" id="{2B067D9B-7B5B-425D-B200-0072055D6C98}"/>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09" name="Text Box 153">
          <a:extLst>
            <a:ext uri="{FF2B5EF4-FFF2-40B4-BE49-F238E27FC236}">
              <a16:creationId xmlns:a16="http://schemas.microsoft.com/office/drawing/2014/main" id="{F82782CB-2C7D-4D81-A3DA-44F06134289F}"/>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10" name="Text Box 153">
          <a:extLst>
            <a:ext uri="{FF2B5EF4-FFF2-40B4-BE49-F238E27FC236}">
              <a16:creationId xmlns:a16="http://schemas.microsoft.com/office/drawing/2014/main" id="{06C97F83-417B-40BE-AC5A-7B42B61E0EB5}"/>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198438"/>
    <xdr:sp macro="" textlink="">
      <xdr:nvSpPr>
        <xdr:cNvPr id="611" name="Text Box 153">
          <a:extLst>
            <a:ext uri="{FF2B5EF4-FFF2-40B4-BE49-F238E27FC236}">
              <a16:creationId xmlns:a16="http://schemas.microsoft.com/office/drawing/2014/main" id="{04D45A08-863D-4FE6-BD65-AF30C87E72D8}"/>
            </a:ext>
          </a:extLst>
        </xdr:cNvPr>
        <xdr:cNvSpPr txBox="1">
          <a:spLocks noChangeArrowheads="1"/>
        </xdr:cNvSpPr>
      </xdr:nvSpPr>
      <xdr:spPr bwMode="auto">
        <a:xfrm>
          <a:off x="974407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12" name="Text Box 153">
          <a:extLst>
            <a:ext uri="{FF2B5EF4-FFF2-40B4-BE49-F238E27FC236}">
              <a16:creationId xmlns:a16="http://schemas.microsoft.com/office/drawing/2014/main" id="{079CADFB-00D2-49F1-835D-BC3AB6791272}"/>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13" name="Text Box 153">
          <a:extLst>
            <a:ext uri="{FF2B5EF4-FFF2-40B4-BE49-F238E27FC236}">
              <a16:creationId xmlns:a16="http://schemas.microsoft.com/office/drawing/2014/main" id="{C1EE6D86-EB21-4F4A-B7FD-66181B27CE1B}"/>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14" name="Text Box 153">
          <a:extLst>
            <a:ext uri="{FF2B5EF4-FFF2-40B4-BE49-F238E27FC236}">
              <a16:creationId xmlns:a16="http://schemas.microsoft.com/office/drawing/2014/main" id="{D59F4F4F-4650-4871-9502-B2B29CC2CBC4}"/>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198438"/>
    <xdr:sp macro="" textlink="">
      <xdr:nvSpPr>
        <xdr:cNvPr id="615" name="Text Box 153">
          <a:extLst>
            <a:ext uri="{FF2B5EF4-FFF2-40B4-BE49-F238E27FC236}">
              <a16:creationId xmlns:a16="http://schemas.microsoft.com/office/drawing/2014/main" id="{2718C8D2-F791-4170-8B3B-ED0E408D1D84}"/>
            </a:ext>
          </a:extLst>
        </xdr:cNvPr>
        <xdr:cNvSpPr txBox="1">
          <a:spLocks noChangeArrowheads="1"/>
        </xdr:cNvSpPr>
      </xdr:nvSpPr>
      <xdr:spPr bwMode="auto">
        <a:xfrm>
          <a:off x="1030605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16" name="Text Box 153">
          <a:extLst>
            <a:ext uri="{FF2B5EF4-FFF2-40B4-BE49-F238E27FC236}">
              <a16:creationId xmlns:a16="http://schemas.microsoft.com/office/drawing/2014/main" id="{C57206B8-03FE-4F31-AB8D-05EA7A1B6476}"/>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17" name="Text Box 153">
          <a:extLst>
            <a:ext uri="{FF2B5EF4-FFF2-40B4-BE49-F238E27FC236}">
              <a16:creationId xmlns:a16="http://schemas.microsoft.com/office/drawing/2014/main" id="{857F517C-4191-418C-B135-74AA2B6A5AF1}"/>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18" name="Text Box 153">
          <a:extLst>
            <a:ext uri="{FF2B5EF4-FFF2-40B4-BE49-F238E27FC236}">
              <a16:creationId xmlns:a16="http://schemas.microsoft.com/office/drawing/2014/main" id="{FFBDC040-10B7-4C1C-8797-29C24F04210D}"/>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19" name="Text Box 153">
          <a:extLst>
            <a:ext uri="{FF2B5EF4-FFF2-40B4-BE49-F238E27FC236}">
              <a16:creationId xmlns:a16="http://schemas.microsoft.com/office/drawing/2014/main" id="{F12BBBE5-9244-44B5-B666-DD8D857A4B60}"/>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620" name="Text Box 153">
          <a:extLst>
            <a:ext uri="{FF2B5EF4-FFF2-40B4-BE49-F238E27FC236}">
              <a16:creationId xmlns:a16="http://schemas.microsoft.com/office/drawing/2014/main" id="{99F77CAB-A8D5-43A5-A4BD-753B91CB53D3}"/>
            </a:ext>
          </a:extLst>
        </xdr:cNvPr>
        <xdr:cNvSpPr txBox="1">
          <a:spLocks noChangeArrowheads="1"/>
        </xdr:cNvSpPr>
      </xdr:nvSpPr>
      <xdr:spPr bwMode="auto">
        <a:xfrm>
          <a:off x="1030605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21" name="Text Box 153">
          <a:extLst>
            <a:ext uri="{FF2B5EF4-FFF2-40B4-BE49-F238E27FC236}">
              <a16:creationId xmlns:a16="http://schemas.microsoft.com/office/drawing/2014/main" id="{C18516AE-EB4F-48A8-B63B-44BF487A1D96}"/>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22" name="Text Box 153">
          <a:extLst>
            <a:ext uri="{FF2B5EF4-FFF2-40B4-BE49-F238E27FC236}">
              <a16:creationId xmlns:a16="http://schemas.microsoft.com/office/drawing/2014/main" id="{8EEF32F9-D7B6-49B5-943C-46F456AE8FA5}"/>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23" name="Text Box 153">
          <a:extLst>
            <a:ext uri="{FF2B5EF4-FFF2-40B4-BE49-F238E27FC236}">
              <a16:creationId xmlns:a16="http://schemas.microsoft.com/office/drawing/2014/main" id="{F9F7D6E7-89DC-4AD2-A2B5-0F41BB77C694}"/>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624" name="Text Box 153">
          <a:extLst>
            <a:ext uri="{FF2B5EF4-FFF2-40B4-BE49-F238E27FC236}">
              <a16:creationId xmlns:a16="http://schemas.microsoft.com/office/drawing/2014/main" id="{B62362E4-1A4A-4871-A398-D9F4740148B1}"/>
            </a:ext>
          </a:extLst>
        </xdr:cNvPr>
        <xdr:cNvSpPr txBox="1">
          <a:spLocks noChangeArrowheads="1"/>
        </xdr:cNvSpPr>
      </xdr:nvSpPr>
      <xdr:spPr bwMode="auto">
        <a:xfrm>
          <a:off x="1030605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625" name="Text Box 153">
          <a:extLst>
            <a:ext uri="{FF2B5EF4-FFF2-40B4-BE49-F238E27FC236}">
              <a16:creationId xmlns:a16="http://schemas.microsoft.com/office/drawing/2014/main" id="{12AF519F-3E7A-4C0F-AB9B-DE1D7CEBC442}"/>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26" name="Text Box 153">
          <a:extLst>
            <a:ext uri="{FF2B5EF4-FFF2-40B4-BE49-F238E27FC236}">
              <a16:creationId xmlns:a16="http://schemas.microsoft.com/office/drawing/2014/main" id="{C391728D-CB7A-464C-B986-368840A5B17A}"/>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27" name="Text Box 153">
          <a:extLst>
            <a:ext uri="{FF2B5EF4-FFF2-40B4-BE49-F238E27FC236}">
              <a16:creationId xmlns:a16="http://schemas.microsoft.com/office/drawing/2014/main" id="{C639A5F7-1242-4E35-9DBF-1AA8298711C8}"/>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28" name="Text Box 153">
          <a:extLst>
            <a:ext uri="{FF2B5EF4-FFF2-40B4-BE49-F238E27FC236}">
              <a16:creationId xmlns:a16="http://schemas.microsoft.com/office/drawing/2014/main" id="{8C27FECD-1550-4DDC-BF06-35B9E45A8951}"/>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198438"/>
    <xdr:sp macro="" textlink="">
      <xdr:nvSpPr>
        <xdr:cNvPr id="629" name="Text Box 153">
          <a:extLst>
            <a:ext uri="{FF2B5EF4-FFF2-40B4-BE49-F238E27FC236}">
              <a16:creationId xmlns:a16="http://schemas.microsoft.com/office/drawing/2014/main" id="{7533C39B-69CD-450C-9C6F-81E6AA72BFE3}"/>
            </a:ext>
          </a:extLst>
        </xdr:cNvPr>
        <xdr:cNvSpPr txBox="1">
          <a:spLocks noChangeArrowheads="1"/>
        </xdr:cNvSpPr>
      </xdr:nvSpPr>
      <xdr:spPr bwMode="auto">
        <a:xfrm>
          <a:off x="1030605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30" name="Text Box 153">
          <a:extLst>
            <a:ext uri="{FF2B5EF4-FFF2-40B4-BE49-F238E27FC236}">
              <a16:creationId xmlns:a16="http://schemas.microsoft.com/office/drawing/2014/main" id="{218E8224-0000-447A-840D-7F2B7B032409}"/>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31" name="Text Box 153">
          <a:extLst>
            <a:ext uri="{FF2B5EF4-FFF2-40B4-BE49-F238E27FC236}">
              <a16:creationId xmlns:a16="http://schemas.microsoft.com/office/drawing/2014/main" id="{3258DBF3-52C7-4BEB-BAF7-6D1D7DDF1DC2}"/>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32" name="Text Box 153">
          <a:extLst>
            <a:ext uri="{FF2B5EF4-FFF2-40B4-BE49-F238E27FC236}">
              <a16:creationId xmlns:a16="http://schemas.microsoft.com/office/drawing/2014/main" id="{E7E05F86-E9AC-4EA8-B42F-B8B85F75EB4D}"/>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198438"/>
    <xdr:sp macro="" textlink="">
      <xdr:nvSpPr>
        <xdr:cNvPr id="633" name="Text Box 153">
          <a:extLst>
            <a:ext uri="{FF2B5EF4-FFF2-40B4-BE49-F238E27FC236}">
              <a16:creationId xmlns:a16="http://schemas.microsoft.com/office/drawing/2014/main" id="{022E4B36-24B6-43C9-9CD8-20CEF2AE880A}"/>
            </a:ext>
          </a:extLst>
        </xdr:cNvPr>
        <xdr:cNvSpPr txBox="1">
          <a:spLocks noChangeArrowheads="1"/>
        </xdr:cNvSpPr>
      </xdr:nvSpPr>
      <xdr:spPr bwMode="auto">
        <a:xfrm>
          <a:off x="1030605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634" name="Text Box 153">
          <a:extLst>
            <a:ext uri="{FF2B5EF4-FFF2-40B4-BE49-F238E27FC236}">
              <a16:creationId xmlns:a16="http://schemas.microsoft.com/office/drawing/2014/main" id="{ECEF285A-8282-487E-9DB2-E5010FBC246C}"/>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19</xdr:row>
      <xdr:rowOff>0</xdr:rowOff>
    </xdr:from>
    <xdr:ext cx="76200" cy="200025"/>
    <xdr:sp macro="" textlink="">
      <xdr:nvSpPr>
        <xdr:cNvPr id="635" name="Text Box 153">
          <a:extLst>
            <a:ext uri="{FF2B5EF4-FFF2-40B4-BE49-F238E27FC236}">
              <a16:creationId xmlns:a16="http://schemas.microsoft.com/office/drawing/2014/main" id="{84D8873A-C000-4947-9BEC-A5F9D1F5343D}"/>
            </a:ext>
          </a:extLst>
        </xdr:cNvPr>
        <xdr:cNvSpPr txBox="1">
          <a:spLocks noChangeArrowheads="1"/>
        </xdr:cNvSpPr>
      </xdr:nvSpPr>
      <xdr:spPr bwMode="auto">
        <a:xfrm>
          <a:off x="58197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20</xdr:row>
      <xdr:rowOff>0</xdr:rowOff>
    </xdr:from>
    <xdr:ext cx="76200" cy="200025"/>
    <xdr:sp macro="" textlink="">
      <xdr:nvSpPr>
        <xdr:cNvPr id="636" name="Text Box 153">
          <a:extLst>
            <a:ext uri="{FF2B5EF4-FFF2-40B4-BE49-F238E27FC236}">
              <a16:creationId xmlns:a16="http://schemas.microsoft.com/office/drawing/2014/main" id="{45DD87D9-1C28-4005-AF9A-22031FC6EC89}"/>
            </a:ext>
          </a:extLst>
        </xdr:cNvPr>
        <xdr:cNvSpPr txBox="1">
          <a:spLocks noChangeArrowheads="1"/>
        </xdr:cNvSpPr>
      </xdr:nvSpPr>
      <xdr:spPr bwMode="auto">
        <a:xfrm>
          <a:off x="58197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19</xdr:row>
      <xdr:rowOff>0</xdr:rowOff>
    </xdr:from>
    <xdr:ext cx="76200" cy="200025"/>
    <xdr:sp macro="" textlink="">
      <xdr:nvSpPr>
        <xdr:cNvPr id="637" name="Text Box 153">
          <a:extLst>
            <a:ext uri="{FF2B5EF4-FFF2-40B4-BE49-F238E27FC236}">
              <a16:creationId xmlns:a16="http://schemas.microsoft.com/office/drawing/2014/main" id="{2FFF881B-8963-4F46-8EEC-7285739C92DF}"/>
            </a:ext>
          </a:extLst>
        </xdr:cNvPr>
        <xdr:cNvSpPr txBox="1">
          <a:spLocks noChangeArrowheads="1"/>
        </xdr:cNvSpPr>
      </xdr:nvSpPr>
      <xdr:spPr bwMode="auto">
        <a:xfrm>
          <a:off x="63817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638" name="Text Box 153">
          <a:extLst>
            <a:ext uri="{FF2B5EF4-FFF2-40B4-BE49-F238E27FC236}">
              <a16:creationId xmlns:a16="http://schemas.microsoft.com/office/drawing/2014/main" id="{333B703D-3D05-4729-9FFF-2B622F50BB8A}"/>
            </a:ext>
          </a:extLst>
        </xdr:cNvPr>
        <xdr:cNvSpPr txBox="1">
          <a:spLocks noChangeArrowheads="1"/>
        </xdr:cNvSpPr>
      </xdr:nvSpPr>
      <xdr:spPr bwMode="auto">
        <a:xfrm>
          <a:off x="63817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19</xdr:row>
      <xdr:rowOff>0</xdr:rowOff>
    </xdr:from>
    <xdr:ext cx="76200" cy="200025"/>
    <xdr:sp macro="" textlink="">
      <xdr:nvSpPr>
        <xdr:cNvPr id="639" name="Text Box 153">
          <a:extLst>
            <a:ext uri="{FF2B5EF4-FFF2-40B4-BE49-F238E27FC236}">
              <a16:creationId xmlns:a16="http://schemas.microsoft.com/office/drawing/2014/main" id="{8E57FF95-5353-4103-872C-08292662F963}"/>
            </a:ext>
          </a:extLst>
        </xdr:cNvPr>
        <xdr:cNvSpPr txBox="1">
          <a:spLocks noChangeArrowheads="1"/>
        </xdr:cNvSpPr>
      </xdr:nvSpPr>
      <xdr:spPr bwMode="auto">
        <a:xfrm>
          <a:off x="69437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640" name="Text Box 153">
          <a:extLst>
            <a:ext uri="{FF2B5EF4-FFF2-40B4-BE49-F238E27FC236}">
              <a16:creationId xmlns:a16="http://schemas.microsoft.com/office/drawing/2014/main" id="{F82D1A38-CC9E-4CF9-86D3-D30860C155B8}"/>
            </a:ext>
          </a:extLst>
        </xdr:cNvPr>
        <xdr:cNvSpPr txBox="1">
          <a:spLocks noChangeArrowheads="1"/>
        </xdr:cNvSpPr>
      </xdr:nvSpPr>
      <xdr:spPr bwMode="auto">
        <a:xfrm>
          <a:off x="69437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19</xdr:row>
      <xdr:rowOff>0</xdr:rowOff>
    </xdr:from>
    <xdr:ext cx="76200" cy="200025"/>
    <xdr:sp macro="" textlink="">
      <xdr:nvSpPr>
        <xdr:cNvPr id="641" name="Text Box 153">
          <a:extLst>
            <a:ext uri="{FF2B5EF4-FFF2-40B4-BE49-F238E27FC236}">
              <a16:creationId xmlns:a16="http://schemas.microsoft.com/office/drawing/2014/main" id="{C12CD60C-1A9C-4539-93DD-0A502BD1932B}"/>
            </a:ext>
          </a:extLst>
        </xdr:cNvPr>
        <xdr:cNvSpPr txBox="1">
          <a:spLocks noChangeArrowheads="1"/>
        </xdr:cNvSpPr>
      </xdr:nvSpPr>
      <xdr:spPr bwMode="auto">
        <a:xfrm>
          <a:off x="75057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200025"/>
    <xdr:sp macro="" textlink="">
      <xdr:nvSpPr>
        <xdr:cNvPr id="642" name="Text Box 153">
          <a:extLst>
            <a:ext uri="{FF2B5EF4-FFF2-40B4-BE49-F238E27FC236}">
              <a16:creationId xmlns:a16="http://schemas.microsoft.com/office/drawing/2014/main" id="{CD9FFE1C-4837-4903-8123-C159568134AE}"/>
            </a:ext>
          </a:extLst>
        </xdr:cNvPr>
        <xdr:cNvSpPr txBox="1">
          <a:spLocks noChangeArrowheads="1"/>
        </xdr:cNvSpPr>
      </xdr:nvSpPr>
      <xdr:spPr bwMode="auto">
        <a:xfrm>
          <a:off x="75057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43" name="Text Box 153">
          <a:extLst>
            <a:ext uri="{FF2B5EF4-FFF2-40B4-BE49-F238E27FC236}">
              <a16:creationId xmlns:a16="http://schemas.microsoft.com/office/drawing/2014/main" id="{6A200E51-EC5A-43BC-86AE-82FDF6E165E8}"/>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44" name="Text Box 153">
          <a:extLst>
            <a:ext uri="{FF2B5EF4-FFF2-40B4-BE49-F238E27FC236}">
              <a16:creationId xmlns:a16="http://schemas.microsoft.com/office/drawing/2014/main" id="{B620966A-E095-44A9-B0DE-FC613FAAB387}"/>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198438"/>
    <xdr:sp macro="" textlink="">
      <xdr:nvSpPr>
        <xdr:cNvPr id="645" name="Text Box 153">
          <a:extLst>
            <a:ext uri="{FF2B5EF4-FFF2-40B4-BE49-F238E27FC236}">
              <a16:creationId xmlns:a16="http://schemas.microsoft.com/office/drawing/2014/main" id="{A789D2D9-D711-4CC5-8682-A84B72B98CA2}"/>
            </a:ext>
          </a:extLst>
        </xdr:cNvPr>
        <xdr:cNvSpPr txBox="1">
          <a:spLocks noChangeArrowheads="1"/>
        </xdr:cNvSpPr>
      </xdr:nvSpPr>
      <xdr:spPr bwMode="auto">
        <a:xfrm>
          <a:off x="86201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46" name="Text Box 153">
          <a:extLst>
            <a:ext uri="{FF2B5EF4-FFF2-40B4-BE49-F238E27FC236}">
              <a16:creationId xmlns:a16="http://schemas.microsoft.com/office/drawing/2014/main" id="{54DFEECF-AC2D-411E-B5E2-B722F44F1102}"/>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47" name="Text Box 153">
          <a:extLst>
            <a:ext uri="{FF2B5EF4-FFF2-40B4-BE49-F238E27FC236}">
              <a16:creationId xmlns:a16="http://schemas.microsoft.com/office/drawing/2014/main" id="{6961C144-3B3F-4B09-8196-8CA7C07D2A91}"/>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48" name="Text Box 153">
          <a:extLst>
            <a:ext uri="{FF2B5EF4-FFF2-40B4-BE49-F238E27FC236}">
              <a16:creationId xmlns:a16="http://schemas.microsoft.com/office/drawing/2014/main" id="{440DF8FE-1C64-4EB2-A9DD-06CC44C72FD2}"/>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49" name="Text Box 153">
          <a:extLst>
            <a:ext uri="{FF2B5EF4-FFF2-40B4-BE49-F238E27FC236}">
              <a16:creationId xmlns:a16="http://schemas.microsoft.com/office/drawing/2014/main" id="{8C17EBA9-1DB4-471B-B5CE-E117A348A37F}"/>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650" name="Text Box 153">
          <a:extLst>
            <a:ext uri="{FF2B5EF4-FFF2-40B4-BE49-F238E27FC236}">
              <a16:creationId xmlns:a16="http://schemas.microsoft.com/office/drawing/2014/main" id="{3FFCB8F8-9C53-4FB7-80A5-1364CEFA2B17}"/>
            </a:ext>
          </a:extLst>
        </xdr:cNvPr>
        <xdr:cNvSpPr txBox="1">
          <a:spLocks noChangeArrowheads="1"/>
        </xdr:cNvSpPr>
      </xdr:nvSpPr>
      <xdr:spPr bwMode="auto">
        <a:xfrm>
          <a:off x="86201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51" name="Text Box 153">
          <a:extLst>
            <a:ext uri="{FF2B5EF4-FFF2-40B4-BE49-F238E27FC236}">
              <a16:creationId xmlns:a16="http://schemas.microsoft.com/office/drawing/2014/main" id="{B8706DE4-A63C-485A-987F-C66D4FF45679}"/>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52" name="Text Box 153">
          <a:extLst>
            <a:ext uri="{FF2B5EF4-FFF2-40B4-BE49-F238E27FC236}">
              <a16:creationId xmlns:a16="http://schemas.microsoft.com/office/drawing/2014/main" id="{B8443852-D842-4D88-BD79-96A7B3E793BC}"/>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53" name="Text Box 153">
          <a:extLst>
            <a:ext uri="{FF2B5EF4-FFF2-40B4-BE49-F238E27FC236}">
              <a16:creationId xmlns:a16="http://schemas.microsoft.com/office/drawing/2014/main" id="{9355DA38-178B-4AF0-8F0C-72FA8D3A722B}"/>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198438"/>
    <xdr:sp macro="" textlink="">
      <xdr:nvSpPr>
        <xdr:cNvPr id="654" name="Text Box 153">
          <a:extLst>
            <a:ext uri="{FF2B5EF4-FFF2-40B4-BE49-F238E27FC236}">
              <a16:creationId xmlns:a16="http://schemas.microsoft.com/office/drawing/2014/main" id="{0413543D-1873-4780-82F1-C472C1C044A4}"/>
            </a:ext>
          </a:extLst>
        </xdr:cNvPr>
        <xdr:cNvSpPr txBox="1">
          <a:spLocks noChangeArrowheads="1"/>
        </xdr:cNvSpPr>
      </xdr:nvSpPr>
      <xdr:spPr bwMode="auto">
        <a:xfrm>
          <a:off x="862012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655" name="Text Box 153">
          <a:extLst>
            <a:ext uri="{FF2B5EF4-FFF2-40B4-BE49-F238E27FC236}">
              <a16:creationId xmlns:a16="http://schemas.microsoft.com/office/drawing/2014/main" id="{BDB61FD0-27D8-4351-B087-C807B958A13B}"/>
            </a:ext>
          </a:extLst>
        </xdr:cNvPr>
        <xdr:cNvSpPr txBox="1">
          <a:spLocks noChangeArrowheads="1"/>
        </xdr:cNvSpPr>
      </xdr:nvSpPr>
      <xdr:spPr bwMode="auto">
        <a:xfrm>
          <a:off x="862012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56" name="Text Box 153">
          <a:extLst>
            <a:ext uri="{FF2B5EF4-FFF2-40B4-BE49-F238E27FC236}">
              <a16:creationId xmlns:a16="http://schemas.microsoft.com/office/drawing/2014/main" id="{0BF12918-5331-40BD-9891-F1ED8DB32A77}"/>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57" name="Text Box 153">
          <a:extLst>
            <a:ext uri="{FF2B5EF4-FFF2-40B4-BE49-F238E27FC236}">
              <a16:creationId xmlns:a16="http://schemas.microsoft.com/office/drawing/2014/main" id="{345B2A1E-41A8-49D0-9C63-9EFE326638A7}"/>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58" name="Text Box 153">
          <a:extLst>
            <a:ext uri="{FF2B5EF4-FFF2-40B4-BE49-F238E27FC236}">
              <a16:creationId xmlns:a16="http://schemas.microsoft.com/office/drawing/2014/main" id="{6A0A7B36-4645-4AC6-A82B-303D469279F3}"/>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198438"/>
    <xdr:sp macro="" textlink="">
      <xdr:nvSpPr>
        <xdr:cNvPr id="659" name="Text Box 153">
          <a:extLst>
            <a:ext uri="{FF2B5EF4-FFF2-40B4-BE49-F238E27FC236}">
              <a16:creationId xmlns:a16="http://schemas.microsoft.com/office/drawing/2014/main" id="{9FCC7A30-DD4C-4E9B-ADD6-2AEEBB6CB227}"/>
            </a:ext>
          </a:extLst>
        </xdr:cNvPr>
        <xdr:cNvSpPr txBox="1">
          <a:spLocks noChangeArrowheads="1"/>
        </xdr:cNvSpPr>
      </xdr:nvSpPr>
      <xdr:spPr bwMode="auto">
        <a:xfrm>
          <a:off x="86201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60" name="Text Box 153">
          <a:extLst>
            <a:ext uri="{FF2B5EF4-FFF2-40B4-BE49-F238E27FC236}">
              <a16:creationId xmlns:a16="http://schemas.microsoft.com/office/drawing/2014/main" id="{457FC194-E4B8-4C19-A310-F0F48FDBE147}"/>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61" name="Text Box 153">
          <a:extLst>
            <a:ext uri="{FF2B5EF4-FFF2-40B4-BE49-F238E27FC236}">
              <a16:creationId xmlns:a16="http://schemas.microsoft.com/office/drawing/2014/main" id="{F3054D1C-7BD9-4DF3-89D0-0077A8CC7DE9}"/>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62" name="Text Box 153">
          <a:extLst>
            <a:ext uri="{FF2B5EF4-FFF2-40B4-BE49-F238E27FC236}">
              <a16:creationId xmlns:a16="http://schemas.microsoft.com/office/drawing/2014/main" id="{08BA460F-D767-415F-9FAB-246F68710C45}"/>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198438"/>
    <xdr:sp macro="" textlink="">
      <xdr:nvSpPr>
        <xdr:cNvPr id="663" name="Text Box 153">
          <a:extLst>
            <a:ext uri="{FF2B5EF4-FFF2-40B4-BE49-F238E27FC236}">
              <a16:creationId xmlns:a16="http://schemas.microsoft.com/office/drawing/2014/main" id="{3130196D-5F69-4C54-A884-F9B793985F04}"/>
            </a:ext>
          </a:extLst>
        </xdr:cNvPr>
        <xdr:cNvSpPr txBox="1">
          <a:spLocks noChangeArrowheads="1"/>
        </xdr:cNvSpPr>
      </xdr:nvSpPr>
      <xdr:spPr bwMode="auto">
        <a:xfrm>
          <a:off x="862012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664" name="Text Box 153">
          <a:extLst>
            <a:ext uri="{FF2B5EF4-FFF2-40B4-BE49-F238E27FC236}">
              <a16:creationId xmlns:a16="http://schemas.microsoft.com/office/drawing/2014/main" id="{F75D3103-83CD-4D01-AB2B-F7628A58CB60}"/>
            </a:ext>
          </a:extLst>
        </xdr:cNvPr>
        <xdr:cNvSpPr txBox="1">
          <a:spLocks noChangeArrowheads="1"/>
        </xdr:cNvSpPr>
      </xdr:nvSpPr>
      <xdr:spPr bwMode="auto">
        <a:xfrm>
          <a:off x="862012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65" name="Text Box 153">
          <a:extLst>
            <a:ext uri="{FF2B5EF4-FFF2-40B4-BE49-F238E27FC236}">
              <a16:creationId xmlns:a16="http://schemas.microsoft.com/office/drawing/2014/main" id="{C5E96D33-2EC5-4D00-B889-627898D2E06E}"/>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66" name="Text Box 153">
          <a:extLst>
            <a:ext uri="{FF2B5EF4-FFF2-40B4-BE49-F238E27FC236}">
              <a16:creationId xmlns:a16="http://schemas.microsoft.com/office/drawing/2014/main" id="{6CF4C52F-DB34-4929-AC21-CE604AD0D3A0}"/>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198438"/>
    <xdr:sp macro="" textlink="">
      <xdr:nvSpPr>
        <xdr:cNvPr id="667" name="Text Box 153">
          <a:extLst>
            <a:ext uri="{FF2B5EF4-FFF2-40B4-BE49-F238E27FC236}">
              <a16:creationId xmlns:a16="http://schemas.microsoft.com/office/drawing/2014/main" id="{6AF027B0-0F97-4C8A-9EF8-2F9AE9D9C0D6}"/>
            </a:ext>
          </a:extLst>
        </xdr:cNvPr>
        <xdr:cNvSpPr txBox="1">
          <a:spLocks noChangeArrowheads="1"/>
        </xdr:cNvSpPr>
      </xdr:nvSpPr>
      <xdr:spPr bwMode="auto">
        <a:xfrm>
          <a:off x="91821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68" name="Text Box 153">
          <a:extLst>
            <a:ext uri="{FF2B5EF4-FFF2-40B4-BE49-F238E27FC236}">
              <a16:creationId xmlns:a16="http://schemas.microsoft.com/office/drawing/2014/main" id="{42238451-050E-418A-9CAF-50D1A0CE6FEA}"/>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69" name="Text Box 153">
          <a:extLst>
            <a:ext uri="{FF2B5EF4-FFF2-40B4-BE49-F238E27FC236}">
              <a16:creationId xmlns:a16="http://schemas.microsoft.com/office/drawing/2014/main" id="{4967AB8E-4F65-41B0-BB43-7FDF5C215519}"/>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70" name="Text Box 153">
          <a:extLst>
            <a:ext uri="{FF2B5EF4-FFF2-40B4-BE49-F238E27FC236}">
              <a16:creationId xmlns:a16="http://schemas.microsoft.com/office/drawing/2014/main" id="{33ECCA52-5E6F-4BFA-9574-5305B77C5D28}"/>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71" name="Text Box 153">
          <a:extLst>
            <a:ext uri="{FF2B5EF4-FFF2-40B4-BE49-F238E27FC236}">
              <a16:creationId xmlns:a16="http://schemas.microsoft.com/office/drawing/2014/main" id="{5D0BFCEC-3485-475D-8BB6-D286221402A4}"/>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672" name="Text Box 153">
          <a:extLst>
            <a:ext uri="{FF2B5EF4-FFF2-40B4-BE49-F238E27FC236}">
              <a16:creationId xmlns:a16="http://schemas.microsoft.com/office/drawing/2014/main" id="{6923302E-DAF1-4F93-98D3-80FB0019BF38}"/>
            </a:ext>
          </a:extLst>
        </xdr:cNvPr>
        <xdr:cNvSpPr txBox="1">
          <a:spLocks noChangeArrowheads="1"/>
        </xdr:cNvSpPr>
      </xdr:nvSpPr>
      <xdr:spPr bwMode="auto">
        <a:xfrm>
          <a:off x="91821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73" name="Text Box 153">
          <a:extLst>
            <a:ext uri="{FF2B5EF4-FFF2-40B4-BE49-F238E27FC236}">
              <a16:creationId xmlns:a16="http://schemas.microsoft.com/office/drawing/2014/main" id="{460E5ED9-8C88-487D-8EA1-BAA7BB909EEA}"/>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74" name="Text Box 153">
          <a:extLst>
            <a:ext uri="{FF2B5EF4-FFF2-40B4-BE49-F238E27FC236}">
              <a16:creationId xmlns:a16="http://schemas.microsoft.com/office/drawing/2014/main" id="{66C1D9E6-069B-4CE4-B819-8D36BF984C47}"/>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75" name="Text Box 153">
          <a:extLst>
            <a:ext uri="{FF2B5EF4-FFF2-40B4-BE49-F238E27FC236}">
              <a16:creationId xmlns:a16="http://schemas.microsoft.com/office/drawing/2014/main" id="{14BBF43A-A97B-42D2-BB48-FBD2F5E749FE}"/>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198438"/>
    <xdr:sp macro="" textlink="">
      <xdr:nvSpPr>
        <xdr:cNvPr id="676" name="Text Box 153">
          <a:extLst>
            <a:ext uri="{FF2B5EF4-FFF2-40B4-BE49-F238E27FC236}">
              <a16:creationId xmlns:a16="http://schemas.microsoft.com/office/drawing/2014/main" id="{6D587A80-60A4-4625-B212-E82CB1B923BC}"/>
            </a:ext>
          </a:extLst>
        </xdr:cNvPr>
        <xdr:cNvSpPr txBox="1">
          <a:spLocks noChangeArrowheads="1"/>
        </xdr:cNvSpPr>
      </xdr:nvSpPr>
      <xdr:spPr bwMode="auto">
        <a:xfrm>
          <a:off x="918210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677" name="Text Box 153">
          <a:extLst>
            <a:ext uri="{FF2B5EF4-FFF2-40B4-BE49-F238E27FC236}">
              <a16:creationId xmlns:a16="http://schemas.microsoft.com/office/drawing/2014/main" id="{5EA2B933-EBE1-4D15-A9CB-E6F0642112BA}"/>
            </a:ext>
          </a:extLst>
        </xdr:cNvPr>
        <xdr:cNvSpPr txBox="1">
          <a:spLocks noChangeArrowheads="1"/>
        </xdr:cNvSpPr>
      </xdr:nvSpPr>
      <xdr:spPr bwMode="auto">
        <a:xfrm>
          <a:off x="918210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78" name="Text Box 153">
          <a:extLst>
            <a:ext uri="{FF2B5EF4-FFF2-40B4-BE49-F238E27FC236}">
              <a16:creationId xmlns:a16="http://schemas.microsoft.com/office/drawing/2014/main" id="{32707156-BDD5-47AB-88B6-D0A4A9D5FA82}"/>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79" name="Text Box 153">
          <a:extLst>
            <a:ext uri="{FF2B5EF4-FFF2-40B4-BE49-F238E27FC236}">
              <a16:creationId xmlns:a16="http://schemas.microsoft.com/office/drawing/2014/main" id="{4E22A2F3-6511-4BC7-B8EA-0B2130D15019}"/>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80" name="Text Box 153">
          <a:extLst>
            <a:ext uri="{FF2B5EF4-FFF2-40B4-BE49-F238E27FC236}">
              <a16:creationId xmlns:a16="http://schemas.microsoft.com/office/drawing/2014/main" id="{C2D8D0F8-7F2B-443B-8CF8-EBB5646E0264}"/>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198438"/>
    <xdr:sp macro="" textlink="">
      <xdr:nvSpPr>
        <xdr:cNvPr id="681" name="Text Box 153">
          <a:extLst>
            <a:ext uri="{FF2B5EF4-FFF2-40B4-BE49-F238E27FC236}">
              <a16:creationId xmlns:a16="http://schemas.microsoft.com/office/drawing/2014/main" id="{C97337F2-9E73-48E0-B8C5-CDDA0DB6A8AB}"/>
            </a:ext>
          </a:extLst>
        </xdr:cNvPr>
        <xdr:cNvSpPr txBox="1">
          <a:spLocks noChangeArrowheads="1"/>
        </xdr:cNvSpPr>
      </xdr:nvSpPr>
      <xdr:spPr bwMode="auto">
        <a:xfrm>
          <a:off x="91821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82" name="Text Box 153">
          <a:extLst>
            <a:ext uri="{FF2B5EF4-FFF2-40B4-BE49-F238E27FC236}">
              <a16:creationId xmlns:a16="http://schemas.microsoft.com/office/drawing/2014/main" id="{CC83314A-FC17-4EE5-866D-871B0D6CAAB6}"/>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83" name="Text Box 153">
          <a:extLst>
            <a:ext uri="{FF2B5EF4-FFF2-40B4-BE49-F238E27FC236}">
              <a16:creationId xmlns:a16="http://schemas.microsoft.com/office/drawing/2014/main" id="{568771EC-8A94-43D8-8CDF-F2C6842CCD31}"/>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84" name="Text Box 153">
          <a:extLst>
            <a:ext uri="{FF2B5EF4-FFF2-40B4-BE49-F238E27FC236}">
              <a16:creationId xmlns:a16="http://schemas.microsoft.com/office/drawing/2014/main" id="{0F7870A7-70DA-4690-8DE8-F8BEE9516424}"/>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198438"/>
    <xdr:sp macro="" textlink="">
      <xdr:nvSpPr>
        <xdr:cNvPr id="685" name="Text Box 153">
          <a:extLst>
            <a:ext uri="{FF2B5EF4-FFF2-40B4-BE49-F238E27FC236}">
              <a16:creationId xmlns:a16="http://schemas.microsoft.com/office/drawing/2014/main" id="{5FE935CF-EC3D-4145-BBB1-89839510A6D5}"/>
            </a:ext>
          </a:extLst>
        </xdr:cNvPr>
        <xdr:cNvSpPr txBox="1">
          <a:spLocks noChangeArrowheads="1"/>
        </xdr:cNvSpPr>
      </xdr:nvSpPr>
      <xdr:spPr bwMode="auto">
        <a:xfrm>
          <a:off x="918210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686" name="Text Box 153">
          <a:extLst>
            <a:ext uri="{FF2B5EF4-FFF2-40B4-BE49-F238E27FC236}">
              <a16:creationId xmlns:a16="http://schemas.microsoft.com/office/drawing/2014/main" id="{8668F243-998A-475C-8C4F-28038AB9B801}"/>
            </a:ext>
          </a:extLst>
        </xdr:cNvPr>
        <xdr:cNvSpPr txBox="1">
          <a:spLocks noChangeArrowheads="1"/>
        </xdr:cNvSpPr>
      </xdr:nvSpPr>
      <xdr:spPr bwMode="auto">
        <a:xfrm>
          <a:off x="918210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87" name="Text Box 153">
          <a:extLst>
            <a:ext uri="{FF2B5EF4-FFF2-40B4-BE49-F238E27FC236}">
              <a16:creationId xmlns:a16="http://schemas.microsoft.com/office/drawing/2014/main" id="{7264C04E-D9F3-47B8-835E-A036A280DCA0}"/>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88" name="Text Box 153">
          <a:extLst>
            <a:ext uri="{FF2B5EF4-FFF2-40B4-BE49-F238E27FC236}">
              <a16:creationId xmlns:a16="http://schemas.microsoft.com/office/drawing/2014/main" id="{D2B3E57A-91BC-4487-A50A-BF17046A82CA}"/>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198438"/>
    <xdr:sp macro="" textlink="">
      <xdr:nvSpPr>
        <xdr:cNvPr id="689" name="Text Box 153">
          <a:extLst>
            <a:ext uri="{FF2B5EF4-FFF2-40B4-BE49-F238E27FC236}">
              <a16:creationId xmlns:a16="http://schemas.microsoft.com/office/drawing/2014/main" id="{47C7C164-E115-415B-98BF-7D5F28C2B987}"/>
            </a:ext>
          </a:extLst>
        </xdr:cNvPr>
        <xdr:cNvSpPr txBox="1">
          <a:spLocks noChangeArrowheads="1"/>
        </xdr:cNvSpPr>
      </xdr:nvSpPr>
      <xdr:spPr bwMode="auto">
        <a:xfrm>
          <a:off x="974407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690" name="Text Box 153">
          <a:extLst>
            <a:ext uri="{FF2B5EF4-FFF2-40B4-BE49-F238E27FC236}">
              <a16:creationId xmlns:a16="http://schemas.microsoft.com/office/drawing/2014/main" id="{E239FB24-02BE-4FCE-A49A-E2DC05D8FE6E}"/>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91" name="Text Box 153">
          <a:extLst>
            <a:ext uri="{FF2B5EF4-FFF2-40B4-BE49-F238E27FC236}">
              <a16:creationId xmlns:a16="http://schemas.microsoft.com/office/drawing/2014/main" id="{0D163B4E-DCBE-48BE-BF18-E976E50A6E34}"/>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92" name="Text Box 153">
          <a:extLst>
            <a:ext uri="{FF2B5EF4-FFF2-40B4-BE49-F238E27FC236}">
              <a16:creationId xmlns:a16="http://schemas.microsoft.com/office/drawing/2014/main" id="{B27AF36A-486F-49BF-BF34-0C42D8349EBA}"/>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93" name="Text Box 153">
          <a:extLst>
            <a:ext uri="{FF2B5EF4-FFF2-40B4-BE49-F238E27FC236}">
              <a16:creationId xmlns:a16="http://schemas.microsoft.com/office/drawing/2014/main" id="{A5A03ACA-0954-4C59-AE46-6453B8C26DD2}"/>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694" name="Text Box 153">
          <a:extLst>
            <a:ext uri="{FF2B5EF4-FFF2-40B4-BE49-F238E27FC236}">
              <a16:creationId xmlns:a16="http://schemas.microsoft.com/office/drawing/2014/main" id="{95101843-387D-43E8-B878-6D0A4EE9E360}"/>
            </a:ext>
          </a:extLst>
        </xdr:cNvPr>
        <xdr:cNvSpPr txBox="1">
          <a:spLocks noChangeArrowheads="1"/>
        </xdr:cNvSpPr>
      </xdr:nvSpPr>
      <xdr:spPr bwMode="auto">
        <a:xfrm>
          <a:off x="974407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95" name="Text Box 153">
          <a:extLst>
            <a:ext uri="{FF2B5EF4-FFF2-40B4-BE49-F238E27FC236}">
              <a16:creationId xmlns:a16="http://schemas.microsoft.com/office/drawing/2014/main" id="{9B69E6C1-0777-4E74-AD46-4C71CA7A15EE}"/>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96" name="Text Box 153">
          <a:extLst>
            <a:ext uri="{FF2B5EF4-FFF2-40B4-BE49-F238E27FC236}">
              <a16:creationId xmlns:a16="http://schemas.microsoft.com/office/drawing/2014/main" id="{F9AF0D81-4C30-4AA5-9DCB-8C5ECF87DBEC}"/>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97" name="Text Box 153">
          <a:extLst>
            <a:ext uri="{FF2B5EF4-FFF2-40B4-BE49-F238E27FC236}">
              <a16:creationId xmlns:a16="http://schemas.microsoft.com/office/drawing/2014/main" id="{D3A9B000-7F33-45CC-B430-23CDBF912FFB}"/>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198438"/>
    <xdr:sp macro="" textlink="">
      <xdr:nvSpPr>
        <xdr:cNvPr id="698" name="Text Box 153">
          <a:extLst>
            <a:ext uri="{FF2B5EF4-FFF2-40B4-BE49-F238E27FC236}">
              <a16:creationId xmlns:a16="http://schemas.microsoft.com/office/drawing/2014/main" id="{B4E8EBD0-2E9F-4C51-87EB-A51A223431DD}"/>
            </a:ext>
          </a:extLst>
        </xdr:cNvPr>
        <xdr:cNvSpPr txBox="1">
          <a:spLocks noChangeArrowheads="1"/>
        </xdr:cNvSpPr>
      </xdr:nvSpPr>
      <xdr:spPr bwMode="auto">
        <a:xfrm>
          <a:off x="9744075"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699" name="Text Box 153">
          <a:extLst>
            <a:ext uri="{FF2B5EF4-FFF2-40B4-BE49-F238E27FC236}">
              <a16:creationId xmlns:a16="http://schemas.microsoft.com/office/drawing/2014/main" id="{48B6ADEE-C79E-41A9-8F40-7B5C3D65375D}"/>
            </a:ext>
          </a:extLst>
        </xdr:cNvPr>
        <xdr:cNvSpPr txBox="1">
          <a:spLocks noChangeArrowheads="1"/>
        </xdr:cNvSpPr>
      </xdr:nvSpPr>
      <xdr:spPr bwMode="auto">
        <a:xfrm>
          <a:off x="9744075"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00" name="Text Box 153">
          <a:extLst>
            <a:ext uri="{FF2B5EF4-FFF2-40B4-BE49-F238E27FC236}">
              <a16:creationId xmlns:a16="http://schemas.microsoft.com/office/drawing/2014/main" id="{C30AD5AD-8E6D-4B81-A4E9-BA664F6C4698}"/>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01" name="Text Box 153">
          <a:extLst>
            <a:ext uri="{FF2B5EF4-FFF2-40B4-BE49-F238E27FC236}">
              <a16:creationId xmlns:a16="http://schemas.microsoft.com/office/drawing/2014/main" id="{61AE5D85-C802-4CC4-BA59-E2AE96E72532}"/>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02" name="Text Box 153">
          <a:extLst>
            <a:ext uri="{FF2B5EF4-FFF2-40B4-BE49-F238E27FC236}">
              <a16:creationId xmlns:a16="http://schemas.microsoft.com/office/drawing/2014/main" id="{BE64344F-C89F-4061-9428-2B5DC667B276}"/>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198438"/>
    <xdr:sp macro="" textlink="">
      <xdr:nvSpPr>
        <xdr:cNvPr id="703" name="Text Box 153">
          <a:extLst>
            <a:ext uri="{FF2B5EF4-FFF2-40B4-BE49-F238E27FC236}">
              <a16:creationId xmlns:a16="http://schemas.microsoft.com/office/drawing/2014/main" id="{67E0700F-1E05-4534-BFEA-B28D3F915E23}"/>
            </a:ext>
          </a:extLst>
        </xdr:cNvPr>
        <xdr:cNvSpPr txBox="1">
          <a:spLocks noChangeArrowheads="1"/>
        </xdr:cNvSpPr>
      </xdr:nvSpPr>
      <xdr:spPr bwMode="auto">
        <a:xfrm>
          <a:off x="974407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04" name="Text Box 153">
          <a:extLst>
            <a:ext uri="{FF2B5EF4-FFF2-40B4-BE49-F238E27FC236}">
              <a16:creationId xmlns:a16="http://schemas.microsoft.com/office/drawing/2014/main" id="{41236644-8326-4D57-8C7B-500937BD0770}"/>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05" name="Text Box 153">
          <a:extLst>
            <a:ext uri="{FF2B5EF4-FFF2-40B4-BE49-F238E27FC236}">
              <a16:creationId xmlns:a16="http://schemas.microsoft.com/office/drawing/2014/main" id="{FD9BBE1B-13EE-4CE4-8572-14432308EBD6}"/>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06" name="Text Box 153">
          <a:extLst>
            <a:ext uri="{FF2B5EF4-FFF2-40B4-BE49-F238E27FC236}">
              <a16:creationId xmlns:a16="http://schemas.microsoft.com/office/drawing/2014/main" id="{48ACC828-EF3E-443E-BD96-85D4234C13F6}"/>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198438"/>
    <xdr:sp macro="" textlink="">
      <xdr:nvSpPr>
        <xdr:cNvPr id="707" name="Text Box 153">
          <a:extLst>
            <a:ext uri="{FF2B5EF4-FFF2-40B4-BE49-F238E27FC236}">
              <a16:creationId xmlns:a16="http://schemas.microsoft.com/office/drawing/2014/main" id="{20272EF0-61B8-4D27-8B27-2125526018B5}"/>
            </a:ext>
          </a:extLst>
        </xdr:cNvPr>
        <xdr:cNvSpPr txBox="1">
          <a:spLocks noChangeArrowheads="1"/>
        </xdr:cNvSpPr>
      </xdr:nvSpPr>
      <xdr:spPr bwMode="auto">
        <a:xfrm>
          <a:off x="9744075"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08" name="Text Box 153">
          <a:extLst>
            <a:ext uri="{FF2B5EF4-FFF2-40B4-BE49-F238E27FC236}">
              <a16:creationId xmlns:a16="http://schemas.microsoft.com/office/drawing/2014/main" id="{AD4B4BFA-B5FC-4437-96B3-1456591E0BE9}"/>
            </a:ext>
          </a:extLst>
        </xdr:cNvPr>
        <xdr:cNvSpPr txBox="1">
          <a:spLocks noChangeArrowheads="1"/>
        </xdr:cNvSpPr>
      </xdr:nvSpPr>
      <xdr:spPr bwMode="auto">
        <a:xfrm>
          <a:off x="9744075"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09" name="Text Box 153">
          <a:extLst>
            <a:ext uri="{FF2B5EF4-FFF2-40B4-BE49-F238E27FC236}">
              <a16:creationId xmlns:a16="http://schemas.microsoft.com/office/drawing/2014/main" id="{424ECB3A-4918-4C62-A8B1-47BC5B275B82}"/>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10" name="Text Box 153">
          <a:extLst>
            <a:ext uri="{FF2B5EF4-FFF2-40B4-BE49-F238E27FC236}">
              <a16:creationId xmlns:a16="http://schemas.microsoft.com/office/drawing/2014/main" id="{A28E1251-0330-49E9-8902-9A9AC3C44B1B}"/>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198438"/>
    <xdr:sp macro="" textlink="">
      <xdr:nvSpPr>
        <xdr:cNvPr id="711" name="Text Box 153">
          <a:extLst>
            <a:ext uri="{FF2B5EF4-FFF2-40B4-BE49-F238E27FC236}">
              <a16:creationId xmlns:a16="http://schemas.microsoft.com/office/drawing/2014/main" id="{EAEB5D96-53CA-4623-8D00-E238BD69D0DF}"/>
            </a:ext>
          </a:extLst>
        </xdr:cNvPr>
        <xdr:cNvSpPr txBox="1">
          <a:spLocks noChangeArrowheads="1"/>
        </xdr:cNvSpPr>
      </xdr:nvSpPr>
      <xdr:spPr bwMode="auto">
        <a:xfrm>
          <a:off x="1030605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12" name="Text Box 153">
          <a:extLst>
            <a:ext uri="{FF2B5EF4-FFF2-40B4-BE49-F238E27FC236}">
              <a16:creationId xmlns:a16="http://schemas.microsoft.com/office/drawing/2014/main" id="{7C500860-AB44-4DD6-8D48-42B020C23008}"/>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13" name="Text Box 153">
          <a:extLst>
            <a:ext uri="{FF2B5EF4-FFF2-40B4-BE49-F238E27FC236}">
              <a16:creationId xmlns:a16="http://schemas.microsoft.com/office/drawing/2014/main" id="{F60136CA-187F-46EB-8D99-4BF8D8E73D6C}"/>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14" name="Text Box 153">
          <a:extLst>
            <a:ext uri="{FF2B5EF4-FFF2-40B4-BE49-F238E27FC236}">
              <a16:creationId xmlns:a16="http://schemas.microsoft.com/office/drawing/2014/main" id="{7E94AF7B-41BD-4991-8812-D7ADB6055973}"/>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15" name="Text Box 153">
          <a:extLst>
            <a:ext uri="{FF2B5EF4-FFF2-40B4-BE49-F238E27FC236}">
              <a16:creationId xmlns:a16="http://schemas.microsoft.com/office/drawing/2014/main" id="{11B730C7-788D-444E-9643-9F8B107B8635}"/>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716" name="Text Box 153">
          <a:extLst>
            <a:ext uri="{FF2B5EF4-FFF2-40B4-BE49-F238E27FC236}">
              <a16:creationId xmlns:a16="http://schemas.microsoft.com/office/drawing/2014/main" id="{87AE7DE2-867A-4BEA-AD0D-F59382A12D8E}"/>
            </a:ext>
          </a:extLst>
        </xdr:cNvPr>
        <xdr:cNvSpPr txBox="1">
          <a:spLocks noChangeArrowheads="1"/>
        </xdr:cNvSpPr>
      </xdr:nvSpPr>
      <xdr:spPr bwMode="auto">
        <a:xfrm>
          <a:off x="1030605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17" name="Text Box 153">
          <a:extLst>
            <a:ext uri="{FF2B5EF4-FFF2-40B4-BE49-F238E27FC236}">
              <a16:creationId xmlns:a16="http://schemas.microsoft.com/office/drawing/2014/main" id="{79363DED-FA79-45C9-B52E-DAB1A16FE906}"/>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18" name="Text Box 153">
          <a:extLst>
            <a:ext uri="{FF2B5EF4-FFF2-40B4-BE49-F238E27FC236}">
              <a16:creationId xmlns:a16="http://schemas.microsoft.com/office/drawing/2014/main" id="{1919F0E5-8C1E-4438-A497-9006E7D4D9C5}"/>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19" name="Text Box 153">
          <a:extLst>
            <a:ext uri="{FF2B5EF4-FFF2-40B4-BE49-F238E27FC236}">
              <a16:creationId xmlns:a16="http://schemas.microsoft.com/office/drawing/2014/main" id="{457BC517-DDBF-4E4A-BF8A-CC74D3F11D7A}"/>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198438"/>
    <xdr:sp macro="" textlink="">
      <xdr:nvSpPr>
        <xdr:cNvPr id="720" name="Text Box 153">
          <a:extLst>
            <a:ext uri="{FF2B5EF4-FFF2-40B4-BE49-F238E27FC236}">
              <a16:creationId xmlns:a16="http://schemas.microsoft.com/office/drawing/2014/main" id="{4D6E63C9-E820-4F9A-ADA1-DDA71BDB6B80}"/>
            </a:ext>
          </a:extLst>
        </xdr:cNvPr>
        <xdr:cNvSpPr txBox="1">
          <a:spLocks noChangeArrowheads="1"/>
        </xdr:cNvSpPr>
      </xdr:nvSpPr>
      <xdr:spPr bwMode="auto">
        <a:xfrm>
          <a:off x="10306050" y="28765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21" name="Text Box 153">
          <a:extLst>
            <a:ext uri="{FF2B5EF4-FFF2-40B4-BE49-F238E27FC236}">
              <a16:creationId xmlns:a16="http://schemas.microsoft.com/office/drawing/2014/main" id="{127C6597-0E63-45E1-85C7-F39630C7363E}"/>
            </a:ext>
          </a:extLst>
        </xdr:cNvPr>
        <xdr:cNvSpPr txBox="1">
          <a:spLocks noChangeArrowheads="1"/>
        </xdr:cNvSpPr>
      </xdr:nvSpPr>
      <xdr:spPr bwMode="auto">
        <a:xfrm>
          <a:off x="10306050" y="287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22" name="Text Box 153">
          <a:extLst>
            <a:ext uri="{FF2B5EF4-FFF2-40B4-BE49-F238E27FC236}">
              <a16:creationId xmlns:a16="http://schemas.microsoft.com/office/drawing/2014/main" id="{A62F2537-F511-4932-8E92-782C8742B4E9}"/>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23" name="Text Box 153">
          <a:extLst>
            <a:ext uri="{FF2B5EF4-FFF2-40B4-BE49-F238E27FC236}">
              <a16:creationId xmlns:a16="http://schemas.microsoft.com/office/drawing/2014/main" id="{A8405E16-C05E-48FE-A055-C094BFCB57D3}"/>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24" name="Text Box 153">
          <a:extLst>
            <a:ext uri="{FF2B5EF4-FFF2-40B4-BE49-F238E27FC236}">
              <a16:creationId xmlns:a16="http://schemas.microsoft.com/office/drawing/2014/main" id="{47DDE084-9478-4BD3-A670-43CEB007C5CB}"/>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198438"/>
    <xdr:sp macro="" textlink="">
      <xdr:nvSpPr>
        <xdr:cNvPr id="725" name="Text Box 153">
          <a:extLst>
            <a:ext uri="{FF2B5EF4-FFF2-40B4-BE49-F238E27FC236}">
              <a16:creationId xmlns:a16="http://schemas.microsoft.com/office/drawing/2014/main" id="{4E6E5FC5-334D-4C65-89D2-035A87A7692E}"/>
            </a:ext>
          </a:extLst>
        </xdr:cNvPr>
        <xdr:cNvSpPr txBox="1">
          <a:spLocks noChangeArrowheads="1"/>
        </xdr:cNvSpPr>
      </xdr:nvSpPr>
      <xdr:spPr bwMode="auto">
        <a:xfrm>
          <a:off x="1030605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26" name="Text Box 153">
          <a:extLst>
            <a:ext uri="{FF2B5EF4-FFF2-40B4-BE49-F238E27FC236}">
              <a16:creationId xmlns:a16="http://schemas.microsoft.com/office/drawing/2014/main" id="{93F477D5-0EAF-424F-BFD7-427AF155C046}"/>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27" name="Text Box 153">
          <a:extLst>
            <a:ext uri="{FF2B5EF4-FFF2-40B4-BE49-F238E27FC236}">
              <a16:creationId xmlns:a16="http://schemas.microsoft.com/office/drawing/2014/main" id="{66FEBB84-E75D-4662-AA53-86AAFDE40CDA}"/>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28" name="Text Box 153">
          <a:extLst>
            <a:ext uri="{FF2B5EF4-FFF2-40B4-BE49-F238E27FC236}">
              <a16:creationId xmlns:a16="http://schemas.microsoft.com/office/drawing/2014/main" id="{EFBD19BD-FE06-4DA3-84A7-2ABCBEFF452C}"/>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198438"/>
    <xdr:sp macro="" textlink="">
      <xdr:nvSpPr>
        <xdr:cNvPr id="729" name="Text Box 153">
          <a:extLst>
            <a:ext uri="{FF2B5EF4-FFF2-40B4-BE49-F238E27FC236}">
              <a16:creationId xmlns:a16="http://schemas.microsoft.com/office/drawing/2014/main" id="{C73B239A-1809-4F96-B916-2BF947D9103E}"/>
            </a:ext>
          </a:extLst>
        </xdr:cNvPr>
        <xdr:cNvSpPr txBox="1">
          <a:spLocks noChangeArrowheads="1"/>
        </xdr:cNvSpPr>
      </xdr:nvSpPr>
      <xdr:spPr bwMode="auto">
        <a:xfrm>
          <a:off x="10306050" y="27241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30" name="Text Box 153">
          <a:extLst>
            <a:ext uri="{FF2B5EF4-FFF2-40B4-BE49-F238E27FC236}">
              <a16:creationId xmlns:a16="http://schemas.microsoft.com/office/drawing/2014/main" id="{2706335E-6F2D-449B-BBCD-4558CC039C9C}"/>
            </a:ext>
          </a:extLst>
        </xdr:cNvPr>
        <xdr:cNvSpPr txBox="1">
          <a:spLocks noChangeArrowheads="1"/>
        </xdr:cNvSpPr>
      </xdr:nvSpPr>
      <xdr:spPr bwMode="auto">
        <a:xfrm>
          <a:off x="10306050" y="27241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20</xdr:row>
      <xdr:rowOff>0</xdr:rowOff>
    </xdr:from>
    <xdr:ext cx="76200" cy="200025"/>
    <xdr:sp macro="" textlink="">
      <xdr:nvSpPr>
        <xdr:cNvPr id="731" name="Text Box 153">
          <a:extLst>
            <a:ext uri="{FF2B5EF4-FFF2-40B4-BE49-F238E27FC236}">
              <a16:creationId xmlns:a16="http://schemas.microsoft.com/office/drawing/2014/main" id="{C686A2D7-C455-469B-89F6-B60C8A4D5110}"/>
            </a:ext>
            <a:ext uri="{147F2762-F138-4A5C-976F-8EAC2B608ADB}">
              <a16:predDERef xmlns:a16="http://schemas.microsoft.com/office/drawing/2014/main" pred="{2706335E-6F2D-449B-BBCD-4558CC039C9C}"/>
            </a:ext>
          </a:extLst>
        </xdr:cNvPr>
        <xdr:cNvSpPr txBox="1">
          <a:spLocks noChangeArrowheads="1"/>
        </xdr:cNvSpPr>
      </xdr:nvSpPr>
      <xdr:spPr bwMode="auto">
        <a:xfrm>
          <a:off x="52578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0</xdr:rowOff>
    </xdr:from>
    <xdr:ext cx="76200" cy="200025"/>
    <xdr:sp macro="" textlink="">
      <xdr:nvSpPr>
        <xdr:cNvPr id="732" name="Text Box 153">
          <a:extLst>
            <a:ext uri="{FF2B5EF4-FFF2-40B4-BE49-F238E27FC236}">
              <a16:creationId xmlns:a16="http://schemas.microsoft.com/office/drawing/2014/main" id="{4B95C407-18EA-46FF-A529-63CDC73C29E6}"/>
            </a:ext>
            <a:ext uri="{147F2762-F138-4A5C-976F-8EAC2B608ADB}">
              <a16:predDERef xmlns:a16="http://schemas.microsoft.com/office/drawing/2014/main" pred="{C686A2D7-C455-469B-89F6-B60C8A4D5110}"/>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19</xdr:row>
      <xdr:rowOff>0</xdr:rowOff>
    </xdr:from>
    <xdr:ext cx="76200" cy="200025"/>
    <xdr:sp macro="" textlink="">
      <xdr:nvSpPr>
        <xdr:cNvPr id="733" name="Text Box 153">
          <a:extLst>
            <a:ext uri="{FF2B5EF4-FFF2-40B4-BE49-F238E27FC236}">
              <a16:creationId xmlns:a16="http://schemas.microsoft.com/office/drawing/2014/main" id="{2D4C1A3C-F321-4C7D-86A9-4B44B92DBA6B}"/>
            </a:ext>
            <a:ext uri="{147F2762-F138-4A5C-976F-8EAC2B608ADB}">
              <a16:predDERef xmlns:a16="http://schemas.microsoft.com/office/drawing/2014/main" pred="{4B95C407-18EA-46FF-A529-63CDC73C29E6}"/>
            </a:ext>
          </a:extLst>
        </xdr:cNvPr>
        <xdr:cNvSpPr txBox="1">
          <a:spLocks noChangeArrowheads="1"/>
        </xdr:cNvSpPr>
      </xdr:nvSpPr>
      <xdr:spPr bwMode="auto">
        <a:xfrm>
          <a:off x="52578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20</xdr:row>
      <xdr:rowOff>0</xdr:rowOff>
    </xdr:from>
    <xdr:ext cx="76200" cy="200025"/>
    <xdr:sp macro="" textlink="">
      <xdr:nvSpPr>
        <xdr:cNvPr id="734" name="Text Box 153">
          <a:extLst>
            <a:ext uri="{FF2B5EF4-FFF2-40B4-BE49-F238E27FC236}">
              <a16:creationId xmlns:a16="http://schemas.microsoft.com/office/drawing/2014/main" id="{5DF5728E-BB5A-48C3-8C71-170D34DBEB10}"/>
            </a:ext>
            <a:ext uri="{147F2762-F138-4A5C-976F-8EAC2B608ADB}">
              <a16:predDERef xmlns:a16="http://schemas.microsoft.com/office/drawing/2014/main" pred="{2D4C1A3C-F321-4C7D-86A9-4B44B92DBA6B}"/>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20</xdr:row>
      <xdr:rowOff>0</xdr:rowOff>
    </xdr:from>
    <xdr:ext cx="76200" cy="200025"/>
    <xdr:sp macro="" textlink="">
      <xdr:nvSpPr>
        <xdr:cNvPr id="735" name="Text Box 153">
          <a:extLst>
            <a:ext uri="{FF2B5EF4-FFF2-40B4-BE49-F238E27FC236}">
              <a16:creationId xmlns:a16="http://schemas.microsoft.com/office/drawing/2014/main" id="{2218BDD5-6184-4A03-AFBB-93C9ED048925}"/>
            </a:ext>
            <a:ext uri="{147F2762-F138-4A5C-976F-8EAC2B608ADB}">
              <a16:predDERef xmlns:a16="http://schemas.microsoft.com/office/drawing/2014/main" pred="{5DF5728E-BB5A-48C3-8C71-170D34DBEB10}"/>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0</xdr:rowOff>
    </xdr:from>
    <xdr:ext cx="76200" cy="200025"/>
    <xdr:sp macro="" textlink="">
      <xdr:nvSpPr>
        <xdr:cNvPr id="736" name="Text Box 153">
          <a:extLst>
            <a:ext uri="{FF2B5EF4-FFF2-40B4-BE49-F238E27FC236}">
              <a16:creationId xmlns:a16="http://schemas.microsoft.com/office/drawing/2014/main" id="{F0FC83EA-911F-4040-83CC-D7C0F4BFF58D}"/>
            </a:ext>
            <a:ext uri="{147F2762-F138-4A5C-976F-8EAC2B608ADB}">
              <a16:predDERef xmlns:a16="http://schemas.microsoft.com/office/drawing/2014/main" pred="{2218BDD5-6184-4A03-AFBB-93C9ED048925}"/>
            </a:ext>
          </a:extLst>
        </xdr:cNvPr>
        <xdr:cNvSpPr txBox="1">
          <a:spLocks noChangeArrowheads="1"/>
        </xdr:cNvSpPr>
      </xdr:nvSpPr>
      <xdr:spPr bwMode="auto">
        <a:xfrm>
          <a:off x="52578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19</xdr:row>
      <xdr:rowOff>0</xdr:rowOff>
    </xdr:from>
    <xdr:ext cx="76200" cy="200025"/>
    <xdr:sp macro="" textlink="">
      <xdr:nvSpPr>
        <xdr:cNvPr id="737" name="Text Box 153">
          <a:extLst>
            <a:ext uri="{FF2B5EF4-FFF2-40B4-BE49-F238E27FC236}">
              <a16:creationId xmlns:a16="http://schemas.microsoft.com/office/drawing/2014/main" id="{B1A50A44-907F-4F17-BFF4-DDA992C5EDCD}"/>
            </a:ext>
            <a:ext uri="{147F2762-F138-4A5C-976F-8EAC2B608ADB}">
              <a16:predDERef xmlns:a16="http://schemas.microsoft.com/office/drawing/2014/main" pred="{F0FC83EA-911F-4040-83CC-D7C0F4BFF58D}"/>
            </a:ext>
          </a:extLst>
        </xdr:cNvPr>
        <xdr:cNvSpPr txBox="1">
          <a:spLocks noChangeArrowheads="1"/>
        </xdr:cNvSpPr>
      </xdr:nvSpPr>
      <xdr:spPr bwMode="auto">
        <a:xfrm>
          <a:off x="52578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738" name="Text Box 153">
          <a:extLst>
            <a:ext uri="{FF2B5EF4-FFF2-40B4-BE49-F238E27FC236}">
              <a16:creationId xmlns:a16="http://schemas.microsoft.com/office/drawing/2014/main" id="{F34FECDD-82BD-4008-B7EC-997E038B3B28}"/>
            </a:ext>
            <a:ext uri="{147F2762-F138-4A5C-976F-8EAC2B608ADB}">
              <a16:predDERef xmlns:a16="http://schemas.microsoft.com/office/drawing/2014/main" pred="{B1A50A44-907F-4F17-BFF4-DDA992C5EDCD}"/>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20</xdr:row>
      <xdr:rowOff>0</xdr:rowOff>
    </xdr:from>
    <xdr:ext cx="76200" cy="200025"/>
    <xdr:sp macro="" textlink="">
      <xdr:nvSpPr>
        <xdr:cNvPr id="739" name="Text Box 153">
          <a:extLst>
            <a:ext uri="{FF2B5EF4-FFF2-40B4-BE49-F238E27FC236}">
              <a16:creationId xmlns:a16="http://schemas.microsoft.com/office/drawing/2014/main" id="{1D4B555D-76D4-441E-B3A6-EF500C248B5C}"/>
            </a:ext>
            <a:ext uri="{147F2762-F138-4A5C-976F-8EAC2B608ADB}">
              <a16:predDERef xmlns:a16="http://schemas.microsoft.com/office/drawing/2014/main" pred="{F34FECDD-82BD-4008-B7EC-997E038B3B28}"/>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533400</xdr:colOff>
      <xdr:row>20</xdr:row>
      <xdr:rowOff>142875</xdr:rowOff>
    </xdr:from>
    <xdr:ext cx="76200" cy="200025"/>
    <xdr:sp macro="" textlink="">
      <xdr:nvSpPr>
        <xdr:cNvPr id="740" name="Text Box 153">
          <a:extLst>
            <a:ext uri="{FF2B5EF4-FFF2-40B4-BE49-F238E27FC236}">
              <a16:creationId xmlns:a16="http://schemas.microsoft.com/office/drawing/2014/main" id="{CC109430-F869-4A9E-BFD2-0028DF6000F7}"/>
            </a:ext>
            <a:ext uri="{147F2762-F138-4A5C-976F-8EAC2B608ADB}">
              <a16:predDERef xmlns:a16="http://schemas.microsoft.com/office/drawing/2014/main" pred="{1D4B555D-76D4-441E-B3A6-EF500C248B5C}"/>
            </a:ext>
          </a:extLst>
        </xdr:cNvPr>
        <xdr:cNvSpPr txBox="1">
          <a:spLocks noChangeArrowheads="1"/>
        </xdr:cNvSpPr>
      </xdr:nvSpPr>
      <xdr:spPr bwMode="auto">
        <a:xfrm>
          <a:off x="6334125" y="3324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19</xdr:row>
      <xdr:rowOff>0</xdr:rowOff>
    </xdr:from>
    <xdr:ext cx="76200" cy="200025"/>
    <xdr:sp macro="" textlink="">
      <xdr:nvSpPr>
        <xdr:cNvPr id="741" name="Text Box 153">
          <a:extLst>
            <a:ext uri="{FF2B5EF4-FFF2-40B4-BE49-F238E27FC236}">
              <a16:creationId xmlns:a16="http://schemas.microsoft.com/office/drawing/2014/main" id="{A5FEE870-1B3F-4C93-925E-5D82818E71B6}"/>
            </a:ext>
            <a:ext uri="{147F2762-F138-4A5C-976F-8EAC2B608ADB}">
              <a16:predDERef xmlns:a16="http://schemas.microsoft.com/office/drawing/2014/main" pred="{CC109430-F869-4A9E-BFD2-0028DF6000F7}"/>
            </a:ext>
          </a:extLst>
        </xdr:cNvPr>
        <xdr:cNvSpPr txBox="1">
          <a:spLocks noChangeArrowheads="1"/>
        </xdr:cNvSpPr>
      </xdr:nvSpPr>
      <xdr:spPr bwMode="auto">
        <a:xfrm>
          <a:off x="52578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742" name="Text Box 153">
          <a:extLst>
            <a:ext uri="{FF2B5EF4-FFF2-40B4-BE49-F238E27FC236}">
              <a16:creationId xmlns:a16="http://schemas.microsoft.com/office/drawing/2014/main" id="{2EB3B025-D499-48A6-9D1E-16F19CC63AD9}"/>
            </a:ext>
            <a:ext uri="{147F2762-F138-4A5C-976F-8EAC2B608ADB}">
              <a16:predDERef xmlns:a16="http://schemas.microsoft.com/office/drawing/2014/main" pred="{A5FEE870-1B3F-4C93-925E-5D82818E71B6}"/>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20</xdr:row>
      <xdr:rowOff>0</xdr:rowOff>
    </xdr:from>
    <xdr:ext cx="76200" cy="200025"/>
    <xdr:sp macro="" textlink="">
      <xdr:nvSpPr>
        <xdr:cNvPr id="743" name="Text Box 153">
          <a:extLst>
            <a:ext uri="{FF2B5EF4-FFF2-40B4-BE49-F238E27FC236}">
              <a16:creationId xmlns:a16="http://schemas.microsoft.com/office/drawing/2014/main" id="{D368677E-C948-4E2E-AE87-46C8886CFC10}"/>
            </a:ext>
            <a:ext uri="{147F2762-F138-4A5C-976F-8EAC2B608ADB}">
              <a16:predDERef xmlns:a16="http://schemas.microsoft.com/office/drawing/2014/main" pred="{2EB3B025-D499-48A6-9D1E-16F19CC63AD9}"/>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0</xdr:rowOff>
    </xdr:from>
    <xdr:ext cx="76200" cy="200025"/>
    <xdr:sp macro="" textlink="">
      <xdr:nvSpPr>
        <xdr:cNvPr id="744" name="Text Box 153">
          <a:extLst>
            <a:ext uri="{FF2B5EF4-FFF2-40B4-BE49-F238E27FC236}">
              <a16:creationId xmlns:a16="http://schemas.microsoft.com/office/drawing/2014/main" id="{854AB6B3-50A0-4673-9FB0-8737B0008841}"/>
            </a:ext>
            <a:ext uri="{147F2762-F138-4A5C-976F-8EAC2B608ADB}">
              <a16:predDERef xmlns:a16="http://schemas.microsoft.com/office/drawing/2014/main" pred="{D368677E-C948-4E2E-AE87-46C8886CFC10}"/>
            </a:ext>
          </a:extLst>
        </xdr:cNvPr>
        <xdr:cNvSpPr txBox="1">
          <a:spLocks noChangeArrowheads="1"/>
        </xdr:cNvSpPr>
      </xdr:nvSpPr>
      <xdr:spPr bwMode="auto">
        <a:xfrm>
          <a:off x="52578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19</xdr:row>
      <xdr:rowOff>0</xdr:rowOff>
    </xdr:from>
    <xdr:ext cx="76200" cy="200025"/>
    <xdr:sp macro="" textlink="">
      <xdr:nvSpPr>
        <xdr:cNvPr id="745" name="Text Box 153">
          <a:extLst>
            <a:ext uri="{FF2B5EF4-FFF2-40B4-BE49-F238E27FC236}">
              <a16:creationId xmlns:a16="http://schemas.microsoft.com/office/drawing/2014/main" id="{74EFFFE6-CD27-46AF-90C1-E960706D13A0}"/>
            </a:ext>
            <a:ext uri="{147F2762-F138-4A5C-976F-8EAC2B608ADB}">
              <a16:predDERef xmlns:a16="http://schemas.microsoft.com/office/drawing/2014/main" pred="{854AB6B3-50A0-4673-9FB0-8737B0008841}"/>
            </a:ext>
          </a:extLst>
        </xdr:cNvPr>
        <xdr:cNvSpPr txBox="1">
          <a:spLocks noChangeArrowheads="1"/>
        </xdr:cNvSpPr>
      </xdr:nvSpPr>
      <xdr:spPr bwMode="auto">
        <a:xfrm>
          <a:off x="52578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200025"/>
    <xdr:sp macro="" textlink="">
      <xdr:nvSpPr>
        <xdr:cNvPr id="746" name="Text Box 153">
          <a:extLst>
            <a:ext uri="{FF2B5EF4-FFF2-40B4-BE49-F238E27FC236}">
              <a16:creationId xmlns:a16="http://schemas.microsoft.com/office/drawing/2014/main" id="{BA26CBDF-F748-4B9F-B4C1-744AF805B4C1}"/>
            </a:ext>
            <a:ext uri="{147F2762-F138-4A5C-976F-8EAC2B608ADB}">
              <a16:predDERef xmlns:a16="http://schemas.microsoft.com/office/drawing/2014/main" pred="{74EFFFE6-CD27-46AF-90C1-E960706D13A0}"/>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20</xdr:row>
      <xdr:rowOff>0</xdr:rowOff>
    </xdr:from>
    <xdr:ext cx="76200" cy="200025"/>
    <xdr:sp macro="" textlink="">
      <xdr:nvSpPr>
        <xdr:cNvPr id="747" name="Text Box 153">
          <a:extLst>
            <a:ext uri="{FF2B5EF4-FFF2-40B4-BE49-F238E27FC236}">
              <a16:creationId xmlns:a16="http://schemas.microsoft.com/office/drawing/2014/main" id="{AA1B4CEC-E7FC-4F9C-8C11-34403C81F7A3}"/>
            </a:ext>
            <a:ext uri="{147F2762-F138-4A5C-976F-8EAC2B608ADB}">
              <a16:predDERef xmlns:a16="http://schemas.microsoft.com/office/drawing/2014/main" pred="{BA26CBDF-F748-4B9F-B4C1-744AF805B4C1}"/>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0</xdr:rowOff>
    </xdr:from>
    <xdr:ext cx="76200" cy="200025"/>
    <xdr:sp macro="" textlink="">
      <xdr:nvSpPr>
        <xdr:cNvPr id="748" name="Text Box 153">
          <a:extLst>
            <a:ext uri="{FF2B5EF4-FFF2-40B4-BE49-F238E27FC236}">
              <a16:creationId xmlns:a16="http://schemas.microsoft.com/office/drawing/2014/main" id="{1A3EE015-09DE-4303-9C49-2C012EF40A61}"/>
            </a:ext>
            <a:ext uri="{147F2762-F138-4A5C-976F-8EAC2B608ADB}">
              <a16:predDERef xmlns:a16="http://schemas.microsoft.com/office/drawing/2014/main" pred="{AA1B4CEC-E7FC-4F9C-8C11-34403C81F7A3}"/>
            </a:ext>
          </a:extLst>
        </xdr:cNvPr>
        <xdr:cNvSpPr txBox="1">
          <a:spLocks noChangeArrowheads="1"/>
        </xdr:cNvSpPr>
      </xdr:nvSpPr>
      <xdr:spPr bwMode="auto">
        <a:xfrm>
          <a:off x="52578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749" name="Text Box 153">
          <a:extLst>
            <a:ext uri="{FF2B5EF4-FFF2-40B4-BE49-F238E27FC236}">
              <a16:creationId xmlns:a16="http://schemas.microsoft.com/office/drawing/2014/main" id="{A4A3F9C7-74DF-4C3B-B8BE-3A67634835F7}"/>
            </a:ext>
            <a:ext uri="{147F2762-F138-4A5C-976F-8EAC2B608ADB}">
              <a16:predDERef xmlns:a16="http://schemas.microsoft.com/office/drawing/2014/main" pred="{1A3EE015-09DE-4303-9C49-2C012EF40A61}"/>
            </a:ext>
          </a:extLst>
        </xdr:cNvPr>
        <xdr:cNvSpPr txBox="1">
          <a:spLocks noChangeArrowheads="1"/>
        </xdr:cNvSpPr>
      </xdr:nvSpPr>
      <xdr:spPr bwMode="auto">
        <a:xfrm>
          <a:off x="63627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50" name="Text Box 153">
          <a:extLst>
            <a:ext uri="{FF2B5EF4-FFF2-40B4-BE49-F238E27FC236}">
              <a16:creationId xmlns:a16="http://schemas.microsoft.com/office/drawing/2014/main" id="{92CF62BF-30BB-4027-817A-5E1C23914ABB}"/>
            </a:ext>
            <a:ext uri="{147F2762-F138-4A5C-976F-8EAC2B608ADB}">
              <a16:predDERef xmlns:a16="http://schemas.microsoft.com/office/drawing/2014/main" pred="{A4A3F9C7-74DF-4C3B-B8BE-3A67634835F7}"/>
            </a:ext>
          </a:extLst>
        </xdr:cNvPr>
        <xdr:cNvSpPr txBox="1">
          <a:spLocks noChangeArrowheads="1"/>
        </xdr:cNvSpPr>
      </xdr:nvSpPr>
      <xdr:spPr bwMode="auto">
        <a:xfrm>
          <a:off x="69246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19</xdr:row>
      <xdr:rowOff>0</xdr:rowOff>
    </xdr:from>
    <xdr:ext cx="76200" cy="200025"/>
    <xdr:sp macro="" textlink="">
      <xdr:nvSpPr>
        <xdr:cNvPr id="751" name="Text Box 153">
          <a:extLst>
            <a:ext uri="{FF2B5EF4-FFF2-40B4-BE49-F238E27FC236}">
              <a16:creationId xmlns:a16="http://schemas.microsoft.com/office/drawing/2014/main" id="{1FB3572B-93D9-4A8B-853C-D9D77710C63F}"/>
            </a:ext>
            <a:ext uri="{147F2762-F138-4A5C-976F-8EAC2B608ADB}">
              <a16:predDERef xmlns:a16="http://schemas.microsoft.com/office/drawing/2014/main" pred="{92CF62BF-30BB-4027-817A-5E1C23914ABB}"/>
            </a:ext>
          </a:extLst>
        </xdr:cNvPr>
        <xdr:cNvSpPr txBox="1">
          <a:spLocks noChangeArrowheads="1"/>
        </xdr:cNvSpPr>
      </xdr:nvSpPr>
      <xdr:spPr bwMode="auto">
        <a:xfrm>
          <a:off x="52578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752" name="Text Box 153">
          <a:extLst>
            <a:ext uri="{FF2B5EF4-FFF2-40B4-BE49-F238E27FC236}">
              <a16:creationId xmlns:a16="http://schemas.microsoft.com/office/drawing/2014/main" id="{4C4429E1-D7D2-4BDA-A4C3-C3DC45853BA6}"/>
            </a:ext>
            <a:ext uri="{147F2762-F138-4A5C-976F-8EAC2B608ADB}">
              <a16:predDERef xmlns:a16="http://schemas.microsoft.com/office/drawing/2014/main" pred="{1FB3572B-93D9-4A8B-853C-D9D77710C63F}"/>
            </a:ext>
          </a:extLst>
        </xdr:cNvPr>
        <xdr:cNvSpPr txBox="1">
          <a:spLocks noChangeArrowheads="1"/>
        </xdr:cNvSpPr>
      </xdr:nvSpPr>
      <xdr:spPr bwMode="auto">
        <a:xfrm>
          <a:off x="58007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753" name="Text Box 153">
          <a:extLst>
            <a:ext uri="{FF2B5EF4-FFF2-40B4-BE49-F238E27FC236}">
              <a16:creationId xmlns:a16="http://schemas.microsoft.com/office/drawing/2014/main" id="{F2A29118-17E8-4E44-9287-E3FAB44D8DE7}"/>
            </a:ext>
            <a:ext uri="{147F2762-F138-4A5C-976F-8EAC2B608ADB}">
              <a16:predDERef xmlns:a16="http://schemas.microsoft.com/office/drawing/2014/main" pred="{4C4429E1-D7D2-4BDA-A4C3-C3DC45853BA6}"/>
            </a:ext>
          </a:extLst>
        </xdr:cNvPr>
        <xdr:cNvSpPr txBox="1">
          <a:spLocks noChangeArrowheads="1"/>
        </xdr:cNvSpPr>
      </xdr:nvSpPr>
      <xdr:spPr bwMode="auto">
        <a:xfrm>
          <a:off x="63627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198438"/>
    <xdr:sp macro="" textlink="">
      <xdr:nvSpPr>
        <xdr:cNvPr id="754" name="Text Box 153">
          <a:extLst>
            <a:ext uri="{FF2B5EF4-FFF2-40B4-BE49-F238E27FC236}">
              <a16:creationId xmlns:a16="http://schemas.microsoft.com/office/drawing/2014/main" id="{1AFD2E26-25FE-4DA8-8790-A6A720C247CB}"/>
            </a:ext>
            <a:ext uri="{147F2762-F138-4A5C-976F-8EAC2B608ADB}">
              <a16:predDERef xmlns:a16="http://schemas.microsoft.com/office/drawing/2014/main" pred="{F2A29118-17E8-4E44-9287-E3FAB44D8DE7}"/>
            </a:ext>
          </a:extLst>
        </xdr:cNvPr>
        <xdr:cNvSpPr txBox="1">
          <a:spLocks noChangeArrowheads="1"/>
        </xdr:cNvSpPr>
      </xdr:nvSpPr>
      <xdr:spPr bwMode="auto">
        <a:xfrm>
          <a:off x="6924675" y="30289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55" name="Text Box 153">
          <a:extLst>
            <a:ext uri="{FF2B5EF4-FFF2-40B4-BE49-F238E27FC236}">
              <a16:creationId xmlns:a16="http://schemas.microsoft.com/office/drawing/2014/main" id="{73F70D45-DE1F-494D-99CC-4491889120BF}"/>
            </a:ext>
            <a:ext uri="{147F2762-F138-4A5C-976F-8EAC2B608ADB}">
              <a16:predDERef xmlns:a16="http://schemas.microsoft.com/office/drawing/2014/main" pred="{1AFD2E26-25FE-4DA8-8790-A6A720C247CB}"/>
            </a:ext>
          </a:extLst>
        </xdr:cNvPr>
        <xdr:cNvSpPr txBox="1">
          <a:spLocks noChangeArrowheads="1"/>
        </xdr:cNvSpPr>
      </xdr:nvSpPr>
      <xdr:spPr bwMode="auto">
        <a:xfrm>
          <a:off x="69246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56" name="Text Box 153">
          <a:extLst>
            <a:ext uri="{FF2B5EF4-FFF2-40B4-BE49-F238E27FC236}">
              <a16:creationId xmlns:a16="http://schemas.microsoft.com/office/drawing/2014/main" id="{F08920C2-402A-4E27-9B7B-5DE6700F168D}"/>
            </a:ext>
            <a:ext uri="{147F2762-F138-4A5C-976F-8EAC2B608ADB}">
              <a16:predDERef xmlns:a16="http://schemas.microsoft.com/office/drawing/2014/main" pred="{73F70D45-DE1F-494D-99CC-4491889120BF}"/>
            </a:ext>
          </a:extLst>
        </xdr:cNvPr>
        <xdr:cNvSpPr txBox="1">
          <a:spLocks noChangeArrowheads="1"/>
        </xdr:cNvSpPr>
      </xdr:nvSpPr>
      <xdr:spPr bwMode="auto">
        <a:xfrm>
          <a:off x="74866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198438"/>
    <xdr:sp macro="" textlink="">
      <xdr:nvSpPr>
        <xdr:cNvPr id="757" name="Text Box 153">
          <a:extLst>
            <a:ext uri="{FF2B5EF4-FFF2-40B4-BE49-F238E27FC236}">
              <a16:creationId xmlns:a16="http://schemas.microsoft.com/office/drawing/2014/main" id="{81058180-0673-4C15-BEE7-2347C02E6120}"/>
            </a:ext>
            <a:ext uri="{147F2762-F138-4A5C-976F-8EAC2B608ADB}">
              <a16:predDERef xmlns:a16="http://schemas.microsoft.com/office/drawing/2014/main" pred="{F08920C2-402A-4E27-9B7B-5DE6700F168D}"/>
            </a:ext>
          </a:extLst>
        </xdr:cNvPr>
        <xdr:cNvSpPr txBox="1">
          <a:spLocks noChangeArrowheads="1"/>
        </xdr:cNvSpPr>
      </xdr:nvSpPr>
      <xdr:spPr bwMode="auto">
        <a:xfrm>
          <a:off x="7486650" y="3028950"/>
          <a:ext cx="76200" cy="198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58" name="Text Box 153">
          <a:extLst>
            <a:ext uri="{FF2B5EF4-FFF2-40B4-BE49-F238E27FC236}">
              <a16:creationId xmlns:a16="http://schemas.microsoft.com/office/drawing/2014/main" id="{2E62D531-7B57-4237-8E55-2F14DCE4D908}"/>
            </a:ext>
            <a:ext uri="{147F2762-F138-4A5C-976F-8EAC2B608ADB}">
              <a16:predDERef xmlns:a16="http://schemas.microsoft.com/office/drawing/2014/main" pred="{81058180-0673-4C15-BEE7-2347C02E6120}"/>
            </a:ext>
          </a:extLst>
        </xdr:cNvPr>
        <xdr:cNvSpPr txBox="1">
          <a:spLocks noChangeArrowheads="1"/>
        </xdr:cNvSpPr>
      </xdr:nvSpPr>
      <xdr:spPr bwMode="auto">
        <a:xfrm>
          <a:off x="74866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759" name="Text Box 153">
          <a:extLst>
            <a:ext uri="{FF2B5EF4-FFF2-40B4-BE49-F238E27FC236}">
              <a16:creationId xmlns:a16="http://schemas.microsoft.com/office/drawing/2014/main" id="{9CBE4EAD-8B9E-41C7-B5C3-A40F56CA5739}"/>
            </a:ext>
            <a:ext uri="{147F2762-F138-4A5C-976F-8EAC2B608ADB}">
              <a16:predDERef xmlns:a16="http://schemas.microsoft.com/office/drawing/2014/main" pred="{2E62D531-7B57-4237-8E55-2F14DCE4D908}"/>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760" name="Text Box 153">
          <a:extLst>
            <a:ext uri="{FF2B5EF4-FFF2-40B4-BE49-F238E27FC236}">
              <a16:creationId xmlns:a16="http://schemas.microsoft.com/office/drawing/2014/main" id="{22AFA81B-A553-42F0-A279-FA42300FF012}"/>
            </a:ext>
            <a:ext uri="{147F2762-F138-4A5C-976F-8EAC2B608ADB}">
              <a16:predDERef xmlns:a16="http://schemas.microsoft.com/office/drawing/2014/main" pred="{9CBE4EAD-8B9E-41C7-B5C3-A40F56CA5739}"/>
            </a:ext>
          </a:extLst>
        </xdr:cNvPr>
        <xdr:cNvSpPr txBox="1">
          <a:spLocks noChangeArrowheads="1"/>
        </xdr:cNvSpPr>
      </xdr:nvSpPr>
      <xdr:spPr bwMode="auto">
        <a:xfrm>
          <a:off x="58007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61" name="Text Box 153">
          <a:extLst>
            <a:ext uri="{FF2B5EF4-FFF2-40B4-BE49-F238E27FC236}">
              <a16:creationId xmlns:a16="http://schemas.microsoft.com/office/drawing/2014/main" id="{75B9B19B-988F-4FF1-8801-5243B83BAFE6}"/>
            </a:ext>
            <a:ext uri="{147F2762-F138-4A5C-976F-8EAC2B608ADB}">
              <a16:predDERef xmlns:a16="http://schemas.microsoft.com/office/drawing/2014/main" pred="{22AFA81B-A553-42F0-A279-FA42300FF012}"/>
            </a:ext>
          </a:extLst>
        </xdr:cNvPr>
        <xdr:cNvSpPr txBox="1">
          <a:spLocks noChangeArrowheads="1"/>
        </xdr:cNvSpPr>
      </xdr:nvSpPr>
      <xdr:spPr bwMode="auto">
        <a:xfrm>
          <a:off x="580072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762" name="Text Box 153">
          <a:extLst>
            <a:ext uri="{FF2B5EF4-FFF2-40B4-BE49-F238E27FC236}">
              <a16:creationId xmlns:a16="http://schemas.microsoft.com/office/drawing/2014/main" id="{DD28BED2-DF9C-4BF1-9003-CA478DF79386}"/>
            </a:ext>
            <a:ext uri="{147F2762-F138-4A5C-976F-8EAC2B608ADB}">
              <a16:predDERef xmlns:a16="http://schemas.microsoft.com/office/drawing/2014/main" pred="{75B9B19B-988F-4FF1-8801-5243B83BAFE6}"/>
            </a:ext>
          </a:extLst>
        </xdr:cNvPr>
        <xdr:cNvSpPr txBox="1">
          <a:spLocks noChangeArrowheads="1"/>
        </xdr:cNvSpPr>
      </xdr:nvSpPr>
      <xdr:spPr bwMode="auto">
        <a:xfrm>
          <a:off x="63627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63" name="Text Box 153">
          <a:extLst>
            <a:ext uri="{FF2B5EF4-FFF2-40B4-BE49-F238E27FC236}">
              <a16:creationId xmlns:a16="http://schemas.microsoft.com/office/drawing/2014/main" id="{EA559094-F5B9-41BB-A6C2-CBD7A2F062E0}"/>
            </a:ext>
            <a:ext uri="{147F2762-F138-4A5C-976F-8EAC2B608ADB}">
              <a16:predDERef xmlns:a16="http://schemas.microsoft.com/office/drawing/2014/main" pred="{DD28BED2-DF9C-4BF1-9003-CA478DF79386}"/>
            </a:ext>
          </a:extLst>
        </xdr:cNvPr>
        <xdr:cNvSpPr txBox="1">
          <a:spLocks noChangeArrowheads="1"/>
        </xdr:cNvSpPr>
      </xdr:nvSpPr>
      <xdr:spPr bwMode="auto">
        <a:xfrm>
          <a:off x="63627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64" name="Text Box 153">
          <a:extLst>
            <a:ext uri="{FF2B5EF4-FFF2-40B4-BE49-F238E27FC236}">
              <a16:creationId xmlns:a16="http://schemas.microsoft.com/office/drawing/2014/main" id="{F1EDD3AA-98A3-438A-BAB5-7DD29B99C9DE}"/>
            </a:ext>
            <a:ext uri="{147F2762-F138-4A5C-976F-8EAC2B608ADB}">
              <a16:predDERef xmlns:a16="http://schemas.microsoft.com/office/drawing/2014/main" pred="{EA559094-F5B9-41BB-A6C2-CBD7A2F062E0}"/>
            </a:ext>
          </a:extLst>
        </xdr:cNvPr>
        <xdr:cNvSpPr txBox="1">
          <a:spLocks noChangeArrowheads="1"/>
        </xdr:cNvSpPr>
      </xdr:nvSpPr>
      <xdr:spPr bwMode="auto">
        <a:xfrm>
          <a:off x="69246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65" name="Text Box 153">
          <a:extLst>
            <a:ext uri="{FF2B5EF4-FFF2-40B4-BE49-F238E27FC236}">
              <a16:creationId xmlns:a16="http://schemas.microsoft.com/office/drawing/2014/main" id="{6C387499-183A-4FE1-BB86-58085972FAEE}"/>
            </a:ext>
            <a:ext uri="{147F2762-F138-4A5C-976F-8EAC2B608ADB}">
              <a16:predDERef xmlns:a16="http://schemas.microsoft.com/office/drawing/2014/main" pred="{F1EDD3AA-98A3-438A-BAB5-7DD29B99C9DE}"/>
            </a:ext>
          </a:extLst>
        </xdr:cNvPr>
        <xdr:cNvSpPr txBox="1">
          <a:spLocks noChangeArrowheads="1"/>
        </xdr:cNvSpPr>
      </xdr:nvSpPr>
      <xdr:spPr bwMode="auto">
        <a:xfrm>
          <a:off x="692467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66" name="Text Box 153">
          <a:extLst>
            <a:ext uri="{FF2B5EF4-FFF2-40B4-BE49-F238E27FC236}">
              <a16:creationId xmlns:a16="http://schemas.microsoft.com/office/drawing/2014/main" id="{90537691-AC3D-428B-ADA9-77036CC1726C}"/>
            </a:ext>
            <a:ext uri="{147F2762-F138-4A5C-976F-8EAC2B608ADB}">
              <a16:predDERef xmlns:a16="http://schemas.microsoft.com/office/drawing/2014/main" pred="{6C387499-183A-4FE1-BB86-58085972FAEE}"/>
            </a:ext>
          </a:extLst>
        </xdr:cNvPr>
        <xdr:cNvSpPr txBox="1">
          <a:spLocks noChangeArrowheads="1"/>
        </xdr:cNvSpPr>
      </xdr:nvSpPr>
      <xdr:spPr bwMode="auto">
        <a:xfrm>
          <a:off x="74866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67" name="Text Box 153">
          <a:extLst>
            <a:ext uri="{FF2B5EF4-FFF2-40B4-BE49-F238E27FC236}">
              <a16:creationId xmlns:a16="http://schemas.microsoft.com/office/drawing/2014/main" id="{92BA0120-FED3-469B-8B99-4088374DB4AB}"/>
            </a:ext>
            <a:ext uri="{147F2762-F138-4A5C-976F-8EAC2B608ADB}">
              <a16:predDERef xmlns:a16="http://schemas.microsoft.com/office/drawing/2014/main" pred="{90537691-AC3D-428B-ADA9-77036CC1726C}"/>
            </a:ext>
          </a:extLst>
        </xdr:cNvPr>
        <xdr:cNvSpPr txBox="1">
          <a:spLocks noChangeArrowheads="1"/>
        </xdr:cNvSpPr>
      </xdr:nvSpPr>
      <xdr:spPr bwMode="auto">
        <a:xfrm>
          <a:off x="748665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768" name="Text Box 153">
          <a:extLst>
            <a:ext uri="{FF2B5EF4-FFF2-40B4-BE49-F238E27FC236}">
              <a16:creationId xmlns:a16="http://schemas.microsoft.com/office/drawing/2014/main" id="{DB254604-1166-46AA-AE8A-6B89C94DEC87}"/>
            </a:ext>
            <a:ext uri="{147F2762-F138-4A5C-976F-8EAC2B608ADB}">
              <a16:predDERef xmlns:a16="http://schemas.microsoft.com/office/drawing/2014/main" pred="{92BA0120-FED3-469B-8B99-4088374DB4AB}"/>
            </a:ext>
          </a:extLst>
        </xdr:cNvPr>
        <xdr:cNvSpPr txBox="1">
          <a:spLocks noChangeArrowheads="1"/>
        </xdr:cNvSpPr>
      </xdr:nvSpPr>
      <xdr:spPr bwMode="auto">
        <a:xfrm>
          <a:off x="58007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69" name="Text Box 153">
          <a:extLst>
            <a:ext uri="{FF2B5EF4-FFF2-40B4-BE49-F238E27FC236}">
              <a16:creationId xmlns:a16="http://schemas.microsoft.com/office/drawing/2014/main" id="{AA95CFDB-B8CE-4967-82BD-5633B9E2B13F}"/>
            </a:ext>
            <a:ext uri="{147F2762-F138-4A5C-976F-8EAC2B608ADB}">
              <a16:predDERef xmlns:a16="http://schemas.microsoft.com/office/drawing/2014/main" pred="{DB254604-1166-46AA-AE8A-6B89C94DEC87}"/>
            </a:ext>
          </a:extLst>
        </xdr:cNvPr>
        <xdr:cNvSpPr txBox="1">
          <a:spLocks noChangeArrowheads="1"/>
        </xdr:cNvSpPr>
      </xdr:nvSpPr>
      <xdr:spPr bwMode="auto">
        <a:xfrm>
          <a:off x="580072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770" name="Text Box 153">
          <a:extLst>
            <a:ext uri="{FF2B5EF4-FFF2-40B4-BE49-F238E27FC236}">
              <a16:creationId xmlns:a16="http://schemas.microsoft.com/office/drawing/2014/main" id="{97C823E0-8A0A-4FD9-B53A-AEB37D948AD8}"/>
            </a:ext>
            <a:ext uri="{147F2762-F138-4A5C-976F-8EAC2B608ADB}">
              <a16:predDERef xmlns:a16="http://schemas.microsoft.com/office/drawing/2014/main" pred="{AA95CFDB-B8CE-4967-82BD-5633B9E2B13F}"/>
            </a:ext>
          </a:extLst>
        </xdr:cNvPr>
        <xdr:cNvSpPr txBox="1">
          <a:spLocks noChangeArrowheads="1"/>
        </xdr:cNvSpPr>
      </xdr:nvSpPr>
      <xdr:spPr bwMode="auto">
        <a:xfrm>
          <a:off x="63627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71" name="Text Box 153">
          <a:extLst>
            <a:ext uri="{FF2B5EF4-FFF2-40B4-BE49-F238E27FC236}">
              <a16:creationId xmlns:a16="http://schemas.microsoft.com/office/drawing/2014/main" id="{5EBD3D3A-9CCF-4927-8857-B059BE03E91D}"/>
            </a:ext>
            <a:ext uri="{147F2762-F138-4A5C-976F-8EAC2B608ADB}">
              <a16:predDERef xmlns:a16="http://schemas.microsoft.com/office/drawing/2014/main" pred="{97C823E0-8A0A-4FD9-B53A-AEB37D948AD8}"/>
            </a:ext>
          </a:extLst>
        </xdr:cNvPr>
        <xdr:cNvSpPr txBox="1">
          <a:spLocks noChangeArrowheads="1"/>
        </xdr:cNvSpPr>
      </xdr:nvSpPr>
      <xdr:spPr bwMode="auto">
        <a:xfrm>
          <a:off x="63627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72" name="Text Box 153">
          <a:extLst>
            <a:ext uri="{FF2B5EF4-FFF2-40B4-BE49-F238E27FC236}">
              <a16:creationId xmlns:a16="http://schemas.microsoft.com/office/drawing/2014/main" id="{BDFBC2E9-B872-4A3C-B45E-20D6F075AAAB}"/>
            </a:ext>
            <a:ext uri="{147F2762-F138-4A5C-976F-8EAC2B608ADB}">
              <a16:predDERef xmlns:a16="http://schemas.microsoft.com/office/drawing/2014/main" pred="{5EBD3D3A-9CCF-4927-8857-B059BE03E91D}"/>
            </a:ext>
          </a:extLst>
        </xdr:cNvPr>
        <xdr:cNvSpPr txBox="1">
          <a:spLocks noChangeArrowheads="1"/>
        </xdr:cNvSpPr>
      </xdr:nvSpPr>
      <xdr:spPr bwMode="auto">
        <a:xfrm>
          <a:off x="69246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73" name="Text Box 153">
          <a:extLst>
            <a:ext uri="{FF2B5EF4-FFF2-40B4-BE49-F238E27FC236}">
              <a16:creationId xmlns:a16="http://schemas.microsoft.com/office/drawing/2014/main" id="{B4A7DB0A-8B84-45E5-A6D4-457BB7871AFC}"/>
            </a:ext>
            <a:ext uri="{147F2762-F138-4A5C-976F-8EAC2B608ADB}">
              <a16:predDERef xmlns:a16="http://schemas.microsoft.com/office/drawing/2014/main" pred="{BDFBC2E9-B872-4A3C-B45E-20D6F075AAAB}"/>
            </a:ext>
          </a:extLst>
        </xdr:cNvPr>
        <xdr:cNvSpPr txBox="1">
          <a:spLocks noChangeArrowheads="1"/>
        </xdr:cNvSpPr>
      </xdr:nvSpPr>
      <xdr:spPr bwMode="auto">
        <a:xfrm>
          <a:off x="692467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74" name="Text Box 153">
          <a:extLst>
            <a:ext uri="{FF2B5EF4-FFF2-40B4-BE49-F238E27FC236}">
              <a16:creationId xmlns:a16="http://schemas.microsoft.com/office/drawing/2014/main" id="{09BDC4B4-7359-43BD-A55C-50BCB92A3A51}"/>
            </a:ext>
            <a:ext uri="{147F2762-F138-4A5C-976F-8EAC2B608ADB}">
              <a16:predDERef xmlns:a16="http://schemas.microsoft.com/office/drawing/2014/main" pred="{B4A7DB0A-8B84-45E5-A6D4-457BB7871AFC}"/>
            </a:ext>
          </a:extLst>
        </xdr:cNvPr>
        <xdr:cNvSpPr txBox="1">
          <a:spLocks noChangeArrowheads="1"/>
        </xdr:cNvSpPr>
      </xdr:nvSpPr>
      <xdr:spPr bwMode="auto">
        <a:xfrm>
          <a:off x="74866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75" name="Text Box 153">
          <a:extLst>
            <a:ext uri="{FF2B5EF4-FFF2-40B4-BE49-F238E27FC236}">
              <a16:creationId xmlns:a16="http://schemas.microsoft.com/office/drawing/2014/main" id="{871E816F-D05A-4E3E-83A2-91AC30CB5E39}"/>
            </a:ext>
            <a:ext uri="{147F2762-F138-4A5C-976F-8EAC2B608ADB}">
              <a16:predDERef xmlns:a16="http://schemas.microsoft.com/office/drawing/2014/main" pred="{09BDC4B4-7359-43BD-A55C-50BCB92A3A51}"/>
            </a:ext>
          </a:extLst>
        </xdr:cNvPr>
        <xdr:cNvSpPr txBox="1">
          <a:spLocks noChangeArrowheads="1"/>
        </xdr:cNvSpPr>
      </xdr:nvSpPr>
      <xdr:spPr bwMode="auto">
        <a:xfrm>
          <a:off x="748665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20</xdr:row>
      <xdr:rowOff>0</xdr:rowOff>
    </xdr:from>
    <xdr:ext cx="76200" cy="200025"/>
    <xdr:sp macro="" textlink="">
      <xdr:nvSpPr>
        <xdr:cNvPr id="776" name="Text Box 153">
          <a:extLst>
            <a:ext uri="{FF2B5EF4-FFF2-40B4-BE49-F238E27FC236}">
              <a16:creationId xmlns:a16="http://schemas.microsoft.com/office/drawing/2014/main" id="{28651705-57C5-4AEC-A983-68F65FB0E658}"/>
            </a:ext>
            <a:ext uri="{147F2762-F138-4A5C-976F-8EAC2B608ADB}">
              <a16:predDERef xmlns:a16="http://schemas.microsoft.com/office/drawing/2014/main" pred="{871E816F-D05A-4E3E-83A2-91AC30CB5E39}"/>
            </a:ext>
          </a:extLst>
        </xdr:cNvPr>
        <xdr:cNvSpPr txBox="1">
          <a:spLocks noChangeArrowheads="1"/>
        </xdr:cNvSpPr>
      </xdr:nvSpPr>
      <xdr:spPr bwMode="auto">
        <a:xfrm>
          <a:off x="52578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0</xdr:rowOff>
    </xdr:from>
    <xdr:ext cx="76200" cy="200025"/>
    <xdr:sp macro="" textlink="">
      <xdr:nvSpPr>
        <xdr:cNvPr id="777" name="Text Box 153">
          <a:extLst>
            <a:ext uri="{FF2B5EF4-FFF2-40B4-BE49-F238E27FC236}">
              <a16:creationId xmlns:a16="http://schemas.microsoft.com/office/drawing/2014/main" id="{0EC1AE33-8126-4B65-9213-1563313130FE}"/>
            </a:ext>
            <a:ext uri="{147F2762-F138-4A5C-976F-8EAC2B608ADB}">
              <a16:predDERef xmlns:a16="http://schemas.microsoft.com/office/drawing/2014/main" pred="{28651705-57C5-4AEC-A983-68F65FB0E658}"/>
            </a:ext>
          </a:extLst>
        </xdr:cNvPr>
        <xdr:cNvSpPr txBox="1">
          <a:spLocks noChangeArrowheads="1"/>
        </xdr:cNvSpPr>
      </xdr:nvSpPr>
      <xdr:spPr bwMode="auto">
        <a:xfrm>
          <a:off x="52578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19</xdr:row>
      <xdr:rowOff>0</xdr:rowOff>
    </xdr:from>
    <xdr:ext cx="76200" cy="200025"/>
    <xdr:sp macro="" textlink="">
      <xdr:nvSpPr>
        <xdr:cNvPr id="778" name="Text Box 153">
          <a:extLst>
            <a:ext uri="{FF2B5EF4-FFF2-40B4-BE49-F238E27FC236}">
              <a16:creationId xmlns:a16="http://schemas.microsoft.com/office/drawing/2014/main" id="{D5002778-13AA-4B3E-B62F-BBE3907E8D67}"/>
            </a:ext>
            <a:ext uri="{147F2762-F138-4A5C-976F-8EAC2B608ADB}">
              <a16:predDERef xmlns:a16="http://schemas.microsoft.com/office/drawing/2014/main" pred="{0EC1AE33-8126-4B65-9213-1563313130FE}"/>
            </a:ext>
          </a:extLst>
        </xdr:cNvPr>
        <xdr:cNvSpPr txBox="1">
          <a:spLocks noChangeArrowheads="1"/>
        </xdr:cNvSpPr>
      </xdr:nvSpPr>
      <xdr:spPr bwMode="auto">
        <a:xfrm>
          <a:off x="580072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79" name="Text Box 153">
          <a:extLst>
            <a:ext uri="{FF2B5EF4-FFF2-40B4-BE49-F238E27FC236}">
              <a16:creationId xmlns:a16="http://schemas.microsoft.com/office/drawing/2014/main" id="{C384464B-BF34-4126-B5DE-ECF41E876F99}"/>
            </a:ext>
            <a:ext uri="{147F2762-F138-4A5C-976F-8EAC2B608ADB}">
              <a16:predDERef xmlns:a16="http://schemas.microsoft.com/office/drawing/2014/main" pred="{D5002778-13AA-4B3E-B62F-BBE3907E8D67}"/>
            </a:ext>
          </a:extLst>
        </xdr:cNvPr>
        <xdr:cNvSpPr txBox="1">
          <a:spLocks noChangeArrowheads="1"/>
        </xdr:cNvSpPr>
      </xdr:nvSpPr>
      <xdr:spPr bwMode="auto">
        <a:xfrm>
          <a:off x="580072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20</xdr:row>
      <xdr:rowOff>0</xdr:rowOff>
    </xdr:from>
    <xdr:ext cx="76200" cy="200025"/>
    <xdr:sp macro="" textlink="">
      <xdr:nvSpPr>
        <xdr:cNvPr id="780" name="Text Box 153">
          <a:extLst>
            <a:ext uri="{FF2B5EF4-FFF2-40B4-BE49-F238E27FC236}">
              <a16:creationId xmlns:a16="http://schemas.microsoft.com/office/drawing/2014/main" id="{9588C222-0649-4BAC-82E7-3084DB8C6BD6}"/>
            </a:ext>
            <a:ext uri="{147F2762-F138-4A5C-976F-8EAC2B608ADB}">
              <a16:predDERef xmlns:a16="http://schemas.microsoft.com/office/drawing/2014/main" pred="{C384464B-BF34-4126-B5DE-ECF41E876F99}"/>
            </a:ext>
          </a:extLst>
        </xdr:cNvPr>
        <xdr:cNvSpPr txBox="1">
          <a:spLocks noChangeArrowheads="1"/>
        </xdr:cNvSpPr>
      </xdr:nvSpPr>
      <xdr:spPr bwMode="auto">
        <a:xfrm>
          <a:off x="580072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0</xdr:rowOff>
    </xdr:from>
    <xdr:ext cx="76200" cy="200025"/>
    <xdr:sp macro="" textlink="">
      <xdr:nvSpPr>
        <xdr:cNvPr id="781" name="Text Box 153">
          <a:extLst>
            <a:ext uri="{FF2B5EF4-FFF2-40B4-BE49-F238E27FC236}">
              <a16:creationId xmlns:a16="http://schemas.microsoft.com/office/drawing/2014/main" id="{06B6341F-6E61-4452-9B82-7537F31077F3}"/>
            </a:ext>
            <a:ext uri="{147F2762-F138-4A5C-976F-8EAC2B608ADB}">
              <a16:predDERef xmlns:a16="http://schemas.microsoft.com/office/drawing/2014/main" pred="{9588C222-0649-4BAC-82E7-3084DB8C6BD6}"/>
            </a:ext>
          </a:extLst>
        </xdr:cNvPr>
        <xdr:cNvSpPr txBox="1">
          <a:spLocks noChangeArrowheads="1"/>
        </xdr:cNvSpPr>
      </xdr:nvSpPr>
      <xdr:spPr bwMode="auto">
        <a:xfrm>
          <a:off x="5800725"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19</xdr:row>
      <xdr:rowOff>0</xdr:rowOff>
    </xdr:from>
    <xdr:ext cx="76200" cy="200025"/>
    <xdr:sp macro="" textlink="">
      <xdr:nvSpPr>
        <xdr:cNvPr id="782" name="Text Box 153">
          <a:extLst>
            <a:ext uri="{FF2B5EF4-FFF2-40B4-BE49-F238E27FC236}">
              <a16:creationId xmlns:a16="http://schemas.microsoft.com/office/drawing/2014/main" id="{98B2E00A-D492-4DA3-AA7F-0D272491F2E1}"/>
            </a:ext>
            <a:ext uri="{147F2762-F138-4A5C-976F-8EAC2B608ADB}">
              <a16:predDERef xmlns:a16="http://schemas.microsoft.com/office/drawing/2014/main" pred="{06B6341F-6E61-4452-9B82-7537F31077F3}"/>
            </a:ext>
          </a:extLst>
        </xdr:cNvPr>
        <xdr:cNvSpPr txBox="1">
          <a:spLocks noChangeArrowheads="1"/>
        </xdr:cNvSpPr>
      </xdr:nvSpPr>
      <xdr:spPr bwMode="auto">
        <a:xfrm>
          <a:off x="636270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83" name="Text Box 153">
          <a:extLst>
            <a:ext uri="{FF2B5EF4-FFF2-40B4-BE49-F238E27FC236}">
              <a16:creationId xmlns:a16="http://schemas.microsoft.com/office/drawing/2014/main" id="{6C15ABE8-84B9-4831-A86D-CE779567B789}"/>
            </a:ext>
            <a:ext uri="{147F2762-F138-4A5C-976F-8EAC2B608ADB}">
              <a16:predDERef xmlns:a16="http://schemas.microsoft.com/office/drawing/2014/main" pred="{98B2E00A-D492-4DA3-AA7F-0D272491F2E1}"/>
            </a:ext>
          </a:extLst>
        </xdr:cNvPr>
        <xdr:cNvSpPr txBox="1">
          <a:spLocks noChangeArrowheads="1"/>
        </xdr:cNvSpPr>
      </xdr:nvSpPr>
      <xdr:spPr bwMode="auto">
        <a:xfrm>
          <a:off x="63627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20</xdr:row>
      <xdr:rowOff>0</xdr:rowOff>
    </xdr:from>
    <xdr:ext cx="76200" cy="200025"/>
    <xdr:sp macro="" textlink="">
      <xdr:nvSpPr>
        <xdr:cNvPr id="784" name="Text Box 153">
          <a:extLst>
            <a:ext uri="{FF2B5EF4-FFF2-40B4-BE49-F238E27FC236}">
              <a16:creationId xmlns:a16="http://schemas.microsoft.com/office/drawing/2014/main" id="{415D074A-4FCB-47AC-AB40-D736B65A6E5F}"/>
            </a:ext>
            <a:ext uri="{147F2762-F138-4A5C-976F-8EAC2B608ADB}">
              <a16:predDERef xmlns:a16="http://schemas.microsoft.com/office/drawing/2014/main" pred="{6C15ABE8-84B9-4831-A86D-CE779567B789}"/>
            </a:ext>
          </a:extLst>
        </xdr:cNvPr>
        <xdr:cNvSpPr txBox="1">
          <a:spLocks noChangeArrowheads="1"/>
        </xdr:cNvSpPr>
      </xdr:nvSpPr>
      <xdr:spPr bwMode="auto">
        <a:xfrm>
          <a:off x="636270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0</xdr:rowOff>
    </xdr:from>
    <xdr:ext cx="76200" cy="200025"/>
    <xdr:sp macro="" textlink="">
      <xdr:nvSpPr>
        <xdr:cNvPr id="785" name="Text Box 153">
          <a:extLst>
            <a:ext uri="{FF2B5EF4-FFF2-40B4-BE49-F238E27FC236}">
              <a16:creationId xmlns:a16="http://schemas.microsoft.com/office/drawing/2014/main" id="{88B1C143-074A-4E9E-8B4D-B18C838A9E48}"/>
            </a:ext>
            <a:ext uri="{147F2762-F138-4A5C-976F-8EAC2B608ADB}">
              <a16:predDERef xmlns:a16="http://schemas.microsoft.com/office/drawing/2014/main" pred="{415D074A-4FCB-47AC-AB40-D736B65A6E5F}"/>
            </a:ext>
          </a:extLst>
        </xdr:cNvPr>
        <xdr:cNvSpPr txBox="1">
          <a:spLocks noChangeArrowheads="1"/>
        </xdr:cNvSpPr>
      </xdr:nvSpPr>
      <xdr:spPr bwMode="auto">
        <a:xfrm>
          <a:off x="636270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19</xdr:row>
      <xdr:rowOff>0</xdr:rowOff>
    </xdr:from>
    <xdr:ext cx="76200" cy="200025"/>
    <xdr:sp macro="" textlink="">
      <xdr:nvSpPr>
        <xdr:cNvPr id="786" name="Text Box 153">
          <a:extLst>
            <a:ext uri="{FF2B5EF4-FFF2-40B4-BE49-F238E27FC236}">
              <a16:creationId xmlns:a16="http://schemas.microsoft.com/office/drawing/2014/main" id="{D2AB2180-9B18-4D12-870E-8BC20D737E43}"/>
            </a:ext>
            <a:ext uri="{147F2762-F138-4A5C-976F-8EAC2B608ADB}">
              <a16:predDERef xmlns:a16="http://schemas.microsoft.com/office/drawing/2014/main" pred="{88B1C143-074A-4E9E-8B4D-B18C838A9E48}"/>
            </a:ext>
          </a:extLst>
        </xdr:cNvPr>
        <xdr:cNvSpPr txBox="1">
          <a:spLocks noChangeArrowheads="1"/>
        </xdr:cNvSpPr>
      </xdr:nvSpPr>
      <xdr:spPr bwMode="auto">
        <a:xfrm>
          <a:off x="6924675"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87" name="Text Box 153">
          <a:extLst>
            <a:ext uri="{FF2B5EF4-FFF2-40B4-BE49-F238E27FC236}">
              <a16:creationId xmlns:a16="http://schemas.microsoft.com/office/drawing/2014/main" id="{A8D4B211-7164-4005-AB86-0BCB9FE80D7C}"/>
            </a:ext>
            <a:ext uri="{147F2762-F138-4A5C-976F-8EAC2B608ADB}">
              <a16:predDERef xmlns:a16="http://schemas.microsoft.com/office/drawing/2014/main" pred="{D2AB2180-9B18-4D12-870E-8BC20D737E43}"/>
            </a:ext>
          </a:extLst>
        </xdr:cNvPr>
        <xdr:cNvSpPr txBox="1">
          <a:spLocks noChangeArrowheads="1"/>
        </xdr:cNvSpPr>
      </xdr:nvSpPr>
      <xdr:spPr bwMode="auto">
        <a:xfrm>
          <a:off x="692467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20</xdr:row>
      <xdr:rowOff>0</xdr:rowOff>
    </xdr:from>
    <xdr:ext cx="76200" cy="200025"/>
    <xdr:sp macro="" textlink="">
      <xdr:nvSpPr>
        <xdr:cNvPr id="788" name="Text Box 153">
          <a:extLst>
            <a:ext uri="{FF2B5EF4-FFF2-40B4-BE49-F238E27FC236}">
              <a16:creationId xmlns:a16="http://schemas.microsoft.com/office/drawing/2014/main" id="{60A9CC44-412B-444F-A9B7-9B139A7F2EFC}"/>
            </a:ext>
            <a:ext uri="{147F2762-F138-4A5C-976F-8EAC2B608ADB}">
              <a16:predDERef xmlns:a16="http://schemas.microsoft.com/office/drawing/2014/main" pred="{A8D4B211-7164-4005-AB86-0BCB9FE80D7C}"/>
            </a:ext>
          </a:extLst>
        </xdr:cNvPr>
        <xdr:cNvSpPr txBox="1">
          <a:spLocks noChangeArrowheads="1"/>
        </xdr:cNvSpPr>
      </xdr:nvSpPr>
      <xdr:spPr bwMode="auto">
        <a:xfrm>
          <a:off x="6924675"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0</xdr:rowOff>
    </xdr:from>
    <xdr:ext cx="76200" cy="200025"/>
    <xdr:sp macro="" textlink="">
      <xdr:nvSpPr>
        <xdr:cNvPr id="789" name="Text Box 153">
          <a:extLst>
            <a:ext uri="{FF2B5EF4-FFF2-40B4-BE49-F238E27FC236}">
              <a16:creationId xmlns:a16="http://schemas.microsoft.com/office/drawing/2014/main" id="{41669570-F068-468F-A0FC-7B14726B06F8}"/>
            </a:ext>
            <a:ext uri="{147F2762-F138-4A5C-976F-8EAC2B608ADB}">
              <a16:predDERef xmlns:a16="http://schemas.microsoft.com/office/drawing/2014/main" pred="{60A9CC44-412B-444F-A9B7-9B139A7F2EFC}"/>
            </a:ext>
          </a:extLst>
        </xdr:cNvPr>
        <xdr:cNvSpPr txBox="1">
          <a:spLocks noChangeArrowheads="1"/>
        </xdr:cNvSpPr>
      </xdr:nvSpPr>
      <xdr:spPr bwMode="auto">
        <a:xfrm>
          <a:off x="6924675"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19</xdr:row>
      <xdr:rowOff>0</xdr:rowOff>
    </xdr:from>
    <xdr:ext cx="76200" cy="200025"/>
    <xdr:sp macro="" textlink="">
      <xdr:nvSpPr>
        <xdr:cNvPr id="790" name="Text Box 153">
          <a:extLst>
            <a:ext uri="{FF2B5EF4-FFF2-40B4-BE49-F238E27FC236}">
              <a16:creationId xmlns:a16="http://schemas.microsoft.com/office/drawing/2014/main" id="{C4DCF841-F6FE-40B9-B043-1151F4BAA60E}"/>
            </a:ext>
            <a:ext uri="{147F2762-F138-4A5C-976F-8EAC2B608ADB}">
              <a16:predDERef xmlns:a16="http://schemas.microsoft.com/office/drawing/2014/main" pred="{41669570-F068-468F-A0FC-7B14726B06F8}"/>
            </a:ext>
          </a:extLst>
        </xdr:cNvPr>
        <xdr:cNvSpPr txBox="1">
          <a:spLocks noChangeArrowheads="1"/>
        </xdr:cNvSpPr>
      </xdr:nvSpPr>
      <xdr:spPr bwMode="auto">
        <a:xfrm>
          <a:off x="7486650" y="302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91" name="Text Box 153">
          <a:extLst>
            <a:ext uri="{FF2B5EF4-FFF2-40B4-BE49-F238E27FC236}">
              <a16:creationId xmlns:a16="http://schemas.microsoft.com/office/drawing/2014/main" id="{CBEDA808-7F2E-4B50-A052-C472E3430E46}"/>
            </a:ext>
            <a:ext uri="{147F2762-F138-4A5C-976F-8EAC2B608ADB}">
              <a16:predDERef xmlns:a16="http://schemas.microsoft.com/office/drawing/2014/main" pred="{C4DCF841-F6FE-40B9-B043-1151F4BAA60E}"/>
            </a:ext>
          </a:extLst>
        </xdr:cNvPr>
        <xdr:cNvSpPr txBox="1">
          <a:spLocks noChangeArrowheads="1"/>
        </xdr:cNvSpPr>
      </xdr:nvSpPr>
      <xdr:spPr bwMode="auto">
        <a:xfrm>
          <a:off x="748665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20</xdr:row>
      <xdr:rowOff>0</xdr:rowOff>
    </xdr:from>
    <xdr:ext cx="76200" cy="200025"/>
    <xdr:sp macro="" textlink="">
      <xdr:nvSpPr>
        <xdr:cNvPr id="792" name="Text Box 153">
          <a:extLst>
            <a:ext uri="{FF2B5EF4-FFF2-40B4-BE49-F238E27FC236}">
              <a16:creationId xmlns:a16="http://schemas.microsoft.com/office/drawing/2014/main" id="{FCAA3CD9-8E6E-496A-A9CC-C580564D8302}"/>
            </a:ext>
            <a:ext uri="{147F2762-F138-4A5C-976F-8EAC2B608ADB}">
              <a16:predDERef xmlns:a16="http://schemas.microsoft.com/office/drawing/2014/main" pred="{CBEDA808-7F2E-4B50-A052-C472E3430E46}"/>
            </a:ext>
          </a:extLst>
        </xdr:cNvPr>
        <xdr:cNvSpPr txBox="1">
          <a:spLocks noChangeArrowheads="1"/>
        </xdr:cNvSpPr>
      </xdr:nvSpPr>
      <xdr:spPr bwMode="auto">
        <a:xfrm>
          <a:off x="7486650" y="3181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0</xdr:rowOff>
    </xdr:from>
    <xdr:ext cx="76200" cy="200025"/>
    <xdr:sp macro="" textlink="">
      <xdr:nvSpPr>
        <xdr:cNvPr id="793" name="Text Box 153">
          <a:extLst>
            <a:ext uri="{FF2B5EF4-FFF2-40B4-BE49-F238E27FC236}">
              <a16:creationId xmlns:a16="http://schemas.microsoft.com/office/drawing/2014/main" id="{3B8E4F57-BF6E-4507-AC49-E893332E7D6D}"/>
            </a:ext>
            <a:ext uri="{147F2762-F138-4A5C-976F-8EAC2B608ADB}">
              <a16:predDERef xmlns:a16="http://schemas.microsoft.com/office/drawing/2014/main" pred="{FCAA3CD9-8E6E-496A-A9CC-C580564D8302}"/>
            </a:ext>
          </a:extLst>
        </xdr:cNvPr>
        <xdr:cNvSpPr txBox="1">
          <a:spLocks noChangeArrowheads="1"/>
        </xdr:cNvSpPr>
      </xdr:nvSpPr>
      <xdr:spPr bwMode="auto">
        <a:xfrm>
          <a:off x="7486650" y="333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xdr:col>
      <xdr:colOff>1587</xdr:colOff>
      <xdr:row>8</xdr:row>
      <xdr:rowOff>27305</xdr:rowOff>
    </xdr:to>
    <xdr:sp macro="" textlink="">
      <xdr:nvSpPr>
        <xdr:cNvPr id="2" name="Text Box 1">
          <a:extLst>
            <a:ext uri="{FF2B5EF4-FFF2-40B4-BE49-F238E27FC236}">
              <a16:creationId xmlns:a16="http://schemas.microsoft.com/office/drawing/2014/main" id="{11FAD437-A85F-4C93-87F4-9CEA32AD88FD}"/>
            </a:ext>
          </a:extLst>
        </xdr:cNvPr>
        <xdr:cNvSpPr txBox="1">
          <a:spLocks noChangeArrowheads="1"/>
        </xdr:cNvSpPr>
      </xdr:nvSpPr>
      <xdr:spPr bwMode="auto">
        <a:xfrm>
          <a:off x="0" y="11811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 name="Text Box 2">
          <a:extLst>
            <a:ext uri="{FF2B5EF4-FFF2-40B4-BE49-F238E27FC236}">
              <a16:creationId xmlns:a16="http://schemas.microsoft.com/office/drawing/2014/main" id="{692AA25C-840A-4302-8692-E030621C7FCC}"/>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4" name="Text Box 3">
          <a:extLst>
            <a:ext uri="{FF2B5EF4-FFF2-40B4-BE49-F238E27FC236}">
              <a16:creationId xmlns:a16="http://schemas.microsoft.com/office/drawing/2014/main" id="{2F7597AF-0E9E-475B-8F13-A4179CD9BC8B}"/>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5" name="Text Box 4">
          <a:extLst>
            <a:ext uri="{FF2B5EF4-FFF2-40B4-BE49-F238E27FC236}">
              <a16:creationId xmlns:a16="http://schemas.microsoft.com/office/drawing/2014/main" id="{1840C561-DFCA-45F9-8E10-FAA8448831FA}"/>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6" name="Text Box 5">
          <a:extLst>
            <a:ext uri="{FF2B5EF4-FFF2-40B4-BE49-F238E27FC236}">
              <a16:creationId xmlns:a16="http://schemas.microsoft.com/office/drawing/2014/main" id="{F13F3553-4DE7-4C06-967A-76FB10424EAA}"/>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1</xdr:col>
      <xdr:colOff>1587</xdr:colOff>
      <xdr:row>8</xdr:row>
      <xdr:rowOff>27305</xdr:rowOff>
    </xdr:to>
    <xdr:sp macro="" textlink="">
      <xdr:nvSpPr>
        <xdr:cNvPr id="7" name="Text Box 6">
          <a:extLst>
            <a:ext uri="{FF2B5EF4-FFF2-40B4-BE49-F238E27FC236}">
              <a16:creationId xmlns:a16="http://schemas.microsoft.com/office/drawing/2014/main" id="{B3641AC9-6406-470F-8CEB-B3E21804C069}"/>
            </a:ext>
          </a:extLst>
        </xdr:cNvPr>
        <xdr:cNvSpPr txBox="1">
          <a:spLocks noChangeArrowheads="1"/>
        </xdr:cNvSpPr>
      </xdr:nvSpPr>
      <xdr:spPr bwMode="auto">
        <a:xfrm>
          <a:off x="0" y="11811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8" name="Text Box 7">
          <a:extLst>
            <a:ext uri="{FF2B5EF4-FFF2-40B4-BE49-F238E27FC236}">
              <a16:creationId xmlns:a16="http://schemas.microsoft.com/office/drawing/2014/main" id="{3EDC128A-0D86-49A5-9975-4CD92CA755FA}"/>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9" name="Text Box 8">
          <a:extLst>
            <a:ext uri="{FF2B5EF4-FFF2-40B4-BE49-F238E27FC236}">
              <a16:creationId xmlns:a16="http://schemas.microsoft.com/office/drawing/2014/main" id="{4307AB6F-B71F-4730-8DF0-95C1A9A4D618}"/>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10" name="Text Box 9">
          <a:extLst>
            <a:ext uri="{FF2B5EF4-FFF2-40B4-BE49-F238E27FC236}">
              <a16:creationId xmlns:a16="http://schemas.microsoft.com/office/drawing/2014/main" id="{60401BA7-4E5E-4238-9BC5-CEE03259750D}"/>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11" name="Text Box 10">
          <a:extLst>
            <a:ext uri="{FF2B5EF4-FFF2-40B4-BE49-F238E27FC236}">
              <a16:creationId xmlns:a16="http://schemas.microsoft.com/office/drawing/2014/main" id="{5147E13C-7B62-427A-B383-6BCCC4201EA0}"/>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1</xdr:col>
      <xdr:colOff>1587</xdr:colOff>
      <xdr:row>8</xdr:row>
      <xdr:rowOff>27305</xdr:rowOff>
    </xdr:to>
    <xdr:sp macro="" textlink="">
      <xdr:nvSpPr>
        <xdr:cNvPr id="12" name="Text Box 11">
          <a:extLst>
            <a:ext uri="{FF2B5EF4-FFF2-40B4-BE49-F238E27FC236}">
              <a16:creationId xmlns:a16="http://schemas.microsoft.com/office/drawing/2014/main" id="{C20EA194-8FFE-4AE3-9C93-0EA92F69C34F}"/>
            </a:ext>
          </a:extLst>
        </xdr:cNvPr>
        <xdr:cNvSpPr txBox="1">
          <a:spLocks noChangeArrowheads="1"/>
        </xdr:cNvSpPr>
      </xdr:nvSpPr>
      <xdr:spPr bwMode="auto">
        <a:xfrm>
          <a:off x="0" y="11811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13" name="Text Box 12">
          <a:extLst>
            <a:ext uri="{FF2B5EF4-FFF2-40B4-BE49-F238E27FC236}">
              <a16:creationId xmlns:a16="http://schemas.microsoft.com/office/drawing/2014/main" id="{C7558C45-F387-446B-BE3E-52CE56B08C56}"/>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14" name="Text Box 13">
          <a:extLst>
            <a:ext uri="{FF2B5EF4-FFF2-40B4-BE49-F238E27FC236}">
              <a16:creationId xmlns:a16="http://schemas.microsoft.com/office/drawing/2014/main" id="{7E281345-B9AF-4019-AE89-72C5AAAB1B3C}"/>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15" name="Text Box 14">
          <a:extLst>
            <a:ext uri="{FF2B5EF4-FFF2-40B4-BE49-F238E27FC236}">
              <a16:creationId xmlns:a16="http://schemas.microsoft.com/office/drawing/2014/main" id="{A2EB429E-1493-4B0A-BC5B-EE950724CA2B}"/>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16" name="Text Box 15">
          <a:extLst>
            <a:ext uri="{FF2B5EF4-FFF2-40B4-BE49-F238E27FC236}">
              <a16:creationId xmlns:a16="http://schemas.microsoft.com/office/drawing/2014/main" id="{D7C1CF90-D8A5-43CC-88F8-8CD2E8946E24}"/>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1</xdr:col>
      <xdr:colOff>1587</xdr:colOff>
      <xdr:row>8</xdr:row>
      <xdr:rowOff>27305</xdr:rowOff>
    </xdr:to>
    <xdr:sp macro="" textlink="">
      <xdr:nvSpPr>
        <xdr:cNvPr id="17" name="Text Box 16">
          <a:extLst>
            <a:ext uri="{FF2B5EF4-FFF2-40B4-BE49-F238E27FC236}">
              <a16:creationId xmlns:a16="http://schemas.microsoft.com/office/drawing/2014/main" id="{3A5D1A93-7DF2-4BA1-972B-AE2F181A02D8}"/>
            </a:ext>
          </a:extLst>
        </xdr:cNvPr>
        <xdr:cNvSpPr txBox="1">
          <a:spLocks noChangeArrowheads="1"/>
        </xdr:cNvSpPr>
      </xdr:nvSpPr>
      <xdr:spPr bwMode="auto">
        <a:xfrm>
          <a:off x="0" y="11811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18" name="Text Box 17">
          <a:extLst>
            <a:ext uri="{FF2B5EF4-FFF2-40B4-BE49-F238E27FC236}">
              <a16:creationId xmlns:a16="http://schemas.microsoft.com/office/drawing/2014/main" id="{EAEEEB6E-CB95-4802-A1AE-839070B5B34F}"/>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19" name="Text Box 18">
          <a:extLst>
            <a:ext uri="{FF2B5EF4-FFF2-40B4-BE49-F238E27FC236}">
              <a16:creationId xmlns:a16="http://schemas.microsoft.com/office/drawing/2014/main" id="{38B1E147-C152-4E1A-95C1-4F7E4FF03518}"/>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20" name="Text Box 19">
          <a:extLst>
            <a:ext uri="{FF2B5EF4-FFF2-40B4-BE49-F238E27FC236}">
              <a16:creationId xmlns:a16="http://schemas.microsoft.com/office/drawing/2014/main" id="{86315FE1-2610-44D7-9992-D43B3D2F3D67}"/>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21" name="Text Box 20">
          <a:extLst>
            <a:ext uri="{FF2B5EF4-FFF2-40B4-BE49-F238E27FC236}">
              <a16:creationId xmlns:a16="http://schemas.microsoft.com/office/drawing/2014/main" id="{6FDBE487-AA8B-472E-A113-AD3F95C3DE90}"/>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1</xdr:col>
      <xdr:colOff>1587</xdr:colOff>
      <xdr:row>8</xdr:row>
      <xdr:rowOff>27305</xdr:rowOff>
    </xdr:to>
    <xdr:sp macro="" textlink="">
      <xdr:nvSpPr>
        <xdr:cNvPr id="22" name="Text Box 21">
          <a:extLst>
            <a:ext uri="{FF2B5EF4-FFF2-40B4-BE49-F238E27FC236}">
              <a16:creationId xmlns:a16="http://schemas.microsoft.com/office/drawing/2014/main" id="{1E73B0BE-F754-4233-9C83-9134A493D9BC}"/>
            </a:ext>
          </a:extLst>
        </xdr:cNvPr>
        <xdr:cNvSpPr txBox="1">
          <a:spLocks noChangeArrowheads="1"/>
        </xdr:cNvSpPr>
      </xdr:nvSpPr>
      <xdr:spPr bwMode="auto">
        <a:xfrm>
          <a:off x="0" y="11811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23" name="Text Box 22">
          <a:extLst>
            <a:ext uri="{FF2B5EF4-FFF2-40B4-BE49-F238E27FC236}">
              <a16:creationId xmlns:a16="http://schemas.microsoft.com/office/drawing/2014/main" id="{E62E92BE-4301-4B6E-8FC3-0CD57F60715A}"/>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24" name="Text Box 23">
          <a:extLst>
            <a:ext uri="{FF2B5EF4-FFF2-40B4-BE49-F238E27FC236}">
              <a16:creationId xmlns:a16="http://schemas.microsoft.com/office/drawing/2014/main" id="{95C587AA-E637-4951-B67B-C4404AE1935C}"/>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25" name="Text Box 24">
          <a:extLst>
            <a:ext uri="{FF2B5EF4-FFF2-40B4-BE49-F238E27FC236}">
              <a16:creationId xmlns:a16="http://schemas.microsoft.com/office/drawing/2014/main" id="{728671EF-BE59-4CD2-BF7D-589E80C316F1}"/>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26" name="Text Box 25">
          <a:extLst>
            <a:ext uri="{FF2B5EF4-FFF2-40B4-BE49-F238E27FC236}">
              <a16:creationId xmlns:a16="http://schemas.microsoft.com/office/drawing/2014/main" id="{D9F53281-CBB2-4A91-9647-C30751E5512B}"/>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1</xdr:col>
      <xdr:colOff>1587</xdr:colOff>
      <xdr:row>8</xdr:row>
      <xdr:rowOff>27305</xdr:rowOff>
    </xdr:to>
    <xdr:sp macro="" textlink="">
      <xdr:nvSpPr>
        <xdr:cNvPr id="27" name="Text Box 26">
          <a:extLst>
            <a:ext uri="{FF2B5EF4-FFF2-40B4-BE49-F238E27FC236}">
              <a16:creationId xmlns:a16="http://schemas.microsoft.com/office/drawing/2014/main" id="{D76FF899-4561-42EE-AA7D-D32BEBC2C7F4}"/>
            </a:ext>
          </a:extLst>
        </xdr:cNvPr>
        <xdr:cNvSpPr txBox="1">
          <a:spLocks noChangeArrowheads="1"/>
        </xdr:cNvSpPr>
      </xdr:nvSpPr>
      <xdr:spPr bwMode="auto">
        <a:xfrm>
          <a:off x="0" y="11811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28" name="Text Box 27">
          <a:extLst>
            <a:ext uri="{FF2B5EF4-FFF2-40B4-BE49-F238E27FC236}">
              <a16:creationId xmlns:a16="http://schemas.microsoft.com/office/drawing/2014/main" id="{F5FB64D2-AE5C-4F23-A887-145C30A914C9}"/>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29" name="Text Box 28">
          <a:extLst>
            <a:ext uri="{FF2B5EF4-FFF2-40B4-BE49-F238E27FC236}">
              <a16:creationId xmlns:a16="http://schemas.microsoft.com/office/drawing/2014/main" id="{68CA5E6D-9112-436C-974A-5897A95FC78A}"/>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0" name="Text Box 29">
          <a:extLst>
            <a:ext uri="{FF2B5EF4-FFF2-40B4-BE49-F238E27FC236}">
              <a16:creationId xmlns:a16="http://schemas.microsoft.com/office/drawing/2014/main" id="{8AD659C0-6F8D-42CD-B6F9-49ED97669ACC}"/>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1" name="Text Box 30">
          <a:extLst>
            <a:ext uri="{FF2B5EF4-FFF2-40B4-BE49-F238E27FC236}">
              <a16:creationId xmlns:a16="http://schemas.microsoft.com/office/drawing/2014/main" id="{16E8CAE3-7302-417E-BA54-3DED95E50311}"/>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1</xdr:col>
      <xdr:colOff>1587</xdr:colOff>
      <xdr:row>8</xdr:row>
      <xdr:rowOff>27305</xdr:rowOff>
    </xdr:to>
    <xdr:sp macro="" textlink="">
      <xdr:nvSpPr>
        <xdr:cNvPr id="32" name="Text Box 31">
          <a:extLst>
            <a:ext uri="{FF2B5EF4-FFF2-40B4-BE49-F238E27FC236}">
              <a16:creationId xmlns:a16="http://schemas.microsoft.com/office/drawing/2014/main" id="{B1B884C1-FDF6-46CD-B103-F217DC4FCD65}"/>
            </a:ext>
          </a:extLst>
        </xdr:cNvPr>
        <xdr:cNvSpPr txBox="1">
          <a:spLocks noChangeArrowheads="1"/>
        </xdr:cNvSpPr>
      </xdr:nvSpPr>
      <xdr:spPr bwMode="auto">
        <a:xfrm>
          <a:off x="0" y="11811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3" name="Text Box 32">
          <a:extLst>
            <a:ext uri="{FF2B5EF4-FFF2-40B4-BE49-F238E27FC236}">
              <a16:creationId xmlns:a16="http://schemas.microsoft.com/office/drawing/2014/main" id="{282ADCF4-6539-4138-B539-E5726AAC220E}"/>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4" name="Text Box 33">
          <a:extLst>
            <a:ext uri="{FF2B5EF4-FFF2-40B4-BE49-F238E27FC236}">
              <a16:creationId xmlns:a16="http://schemas.microsoft.com/office/drawing/2014/main" id="{2AB90AD6-D317-435F-AB92-33375B32B592}"/>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5" name="Text Box 34">
          <a:extLst>
            <a:ext uri="{FF2B5EF4-FFF2-40B4-BE49-F238E27FC236}">
              <a16:creationId xmlns:a16="http://schemas.microsoft.com/office/drawing/2014/main" id="{B0FCE603-1364-4572-B509-957C06B8E034}"/>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6" name="Text Box 35">
          <a:extLst>
            <a:ext uri="{FF2B5EF4-FFF2-40B4-BE49-F238E27FC236}">
              <a16:creationId xmlns:a16="http://schemas.microsoft.com/office/drawing/2014/main" id="{8BC6F738-C526-4272-8CE1-83525B20D74D}"/>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1</xdr:col>
      <xdr:colOff>1587</xdr:colOff>
      <xdr:row>8</xdr:row>
      <xdr:rowOff>27305</xdr:rowOff>
    </xdr:to>
    <xdr:sp macro="" textlink="">
      <xdr:nvSpPr>
        <xdr:cNvPr id="37" name="Text Box 36">
          <a:extLst>
            <a:ext uri="{FF2B5EF4-FFF2-40B4-BE49-F238E27FC236}">
              <a16:creationId xmlns:a16="http://schemas.microsoft.com/office/drawing/2014/main" id="{CC5D3F84-472F-44A3-B399-1C656D96B838}"/>
            </a:ext>
          </a:extLst>
        </xdr:cNvPr>
        <xdr:cNvSpPr txBox="1">
          <a:spLocks noChangeArrowheads="1"/>
        </xdr:cNvSpPr>
      </xdr:nvSpPr>
      <xdr:spPr bwMode="auto">
        <a:xfrm>
          <a:off x="0" y="1181100"/>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8" name="Text Box 37">
          <a:extLst>
            <a:ext uri="{FF2B5EF4-FFF2-40B4-BE49-F238E27FC236}">
              <a16:creationId xmlns:a16="http://schemas.microsoft.com/office/drawing/2014/main" id="{5EFD9735-439B-4D5B-8E26-6B5779AFD26E}"/>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39" name="Text Box 38">
          <a:extLst>
            <a:ext uri="{FF2B5EF4-FFF2-40B4-BE49-F238E27FC236}">
              <a16:creationId xmlns:a16="http://schemas.microsoft.com/office/drawing/2014/main" id="{E3BDEA1F-D51C-4AB0-8206-1A16F34C2675}"/>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40" name="Text Box 39">
          <a:extLst>
            <a:ext uri="{FF2B5EF4-FFF2-40B4-BE49-F238E27FC236}">
              <a16:creationId xmlns:a16="http://schemas.microsoft.com/office/drawing/2014/main" id="{9F0EBB6C-9337-42EF-A6EC-4253A6FDE23E}"/>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93027</xdr:colOff>
      <xdr:row>8</xdr:row>
      <xdr:rowOff>65722</xdr:rowOff>
    </xdr:to>
    <xdr:sp macro="" textlink="">
      <xdr:nvSpPr>
        <xdr:cNvPr id="41" name="Text Box 40">
          <a:extLst>
            <a:ext uri="{FF2B5EF4-FFF2-40B4-BE49-F238E27FC236}">
              <a16:creationId xmlns:a16="http://schemas.microsoft.com/office/drawing/2014/main" id="{8B75C33D-584B-4B0A-814D-D82DCBA5C0C9}"/>
            </a:ext>
          </a:extLst>
        </xdr:cNvPr>
        <xdr:cNvSpPr txBox="1">
          <a:spLocks noChangeArrowheads="1"/>
        </xdr:cNvSpPr>
      </xdr:nvSpPr>
      <xdr:spPr bwMode="auto">
        <a:xfrm>
          <a:off x="0" y="1181100"/>
          <a:ext cx="85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123825</xdr:colOff>
      <xdr:row>3</xdr:row>
      <xdr:rowOff>180975</xdr:rowOff>
    </xdr:to>
    <xdr:sp macro="" textlink="">
      <xdr:nvSpPr>
        <xdr:cNvPr id="73890" name="Text Box 1">
          <a:extLst>
            <a:ext uri="{FF2B5EF4-FFF2-40B4-BE49-F238E27FC236}">
              <a16:creationId xmlns:a16="http://schemas.microsoft.com/office/drawing/2014/main" id="{00000000-0008-0000-1B00-0000A220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891" name="Text Box 2">
          <a:extLst>
            <a:ext uri="{FF2B5EF4-FFF2-40B4-BE49-F238E27FC236}">
              <a16:creationId xmlns:a16="http://schemas.microsoft.com/office/drawing/2014/main" id="{00000000-0008-0000-1B00-0000A3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892" name="Text Box 3">
          <a:extLst>
            <a:ext uri="{FF2B5EF4-FFF2-40B4-BE49-F238E27FC236}">
              <a16:creationId xmlns:a16="http://schemas.microsoft.com/office/drawing/2014/main" id="{00000000-0008-0000-1B00-0000A4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893" name="Text Box 4">
          <a:extLst>
            <a:ext uri="{FF2B5EF4-FFF2-40B4-BE49-F238E27FC236}">
              <a16:creationId xmlns:a16="http://schemas.microsoft.com/office/drawing/2014/main" id="{00000000-0008-0000-1B00-0000A5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894" name="Text Box 5">
          <a:extLst>
            <a:ext uri="{FF2B5EF4-FFF2-40B4-BE49-F238E27FC236}">
              <a16:creationId xmlns:a16="http://schemas.microsoft.com/office/drawing/2014/main" id="{00000000-0008-0000-1B00-0000A6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123825</xdr:colOff>
      <xdr:row>3</xdr:row>
      <xdr:rowOff>180975</xdr:rowOff>
    </xdr:to>
    <xdr:sp macro="" textlink="">
      <xdr:nvSpPr>
        <xdr:cNvPr id="73895" name="Text Box 6">
          <a:extLst>
            <a:ext uri="{FF2B5EF4-FFF2-40B4-BE49-F238E27FC236}">
              <a16:creationId xmlns:a16="http://schemas.microsoft.com/office/drawing/2014/main" id="{00000000-0008-0000-1B00-0000A720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896" name="Text Box 7">
          <a:extLst>
            <a:ext uri="{FF2B5EF4-FFF2-40B4-BE49-F238E27FC236}">
              <a16:creationId xmlns:a16="http://schemas.microsoft.com/office/drawing/2014/main" id="{00000000-0008-0000-1B00-0000A8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897" name="Text Box 8">
          <a:extLst>
            <a:ext uri="{FF2B5EF4-FFF2-40B4-BE49-F238E27FC236}">
              <a16:creationId xmlns:a16="http://schemas.microsoft.com/office/drawing/2014/main" id="{00000000-0008-0000-1B00-0000A9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898" name="Text Box 9">
          <a:extLst>
            <a:ext uri="{FF2B5EF4-FFF2-40B4-BE49-F238E27FC236}">
              <a16:creationId xmlns:a16="http://schemas.microsoft.com/office/drawing/2014/main" id="{00000000-0008-0000-1B00-0000AA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899" name="Text Box 10">
          <a:extLst>
            <a:ext uri="{FF2B5EF4-FFF2-40B4-BE49-F238E27FC236}">
              <a16:creationId xmlns:a16="http://schemas.microsoft.com/office/drawing/2014/main" id="{00000000-0008-0000-1B00-0000AB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123825</xdr:colOff>
      <xdr:row>3</xdr:row>
      <xdr:rowOff>180975</xdr:rowOff>
    </xdr:to>
    <xdr:sp macro="" textlink="">
      <xdr:nvSpPr>
        <xdr:cNvPr id="73900" name="Text Box 11">
          <a:extLst>
            <a:ext uri="{FF2B5EF4-FFF2-40B4-BE49-F238E27FC236}">
              <a16:creationId xmlns:a16="http://schemas.microsoft.com/office/drawing/2014/main" id="{00000000-0008-0000-1B00-0000AC20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01" name="Text Box 12">
          <a:extLst>
            <a:ext uri="{FF2B5EF4-FFF2-40B4-BE49-F238E27FC236}">
              <a16:creationId xmlns:a16="http://schemas.microsoft.com/office/drawing/2014/main" id="{00000000-0008-0000-1B00-0000AD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02" name="Text Box 13">
          <a:extLst>
            <a:ext uri="{FF2B5EF4-FFF2-40B4-BE49-F238E27FC236}">
              <a16:creationId xmlns:a16="http://schemas.microsoft.com/office/drawing/2014/main" id="{00000000-0008-0000-1B00-0000AE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03" name="Text Box 14">
          <a:extLst>
            <a:ext uri="{FF2B5EF4-FFF2-40B4-BE49-F238E27FC236}">
              <a16:creationId xmlns:a16="http://schemas.microsoft.com/office/drawing/2014/main" id="{00000000-0008-0000-1B00-0000AF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04" name="Text Box 15">
          <a:extLst>
            <a:ext uri="{FF2B5EF4-FFF2-40B4-BE49-F238E27FC236}">
              <a16:creationId xmlns:a16="http://schemas.microsoft.com/office/drawing/2014/main" id="{00000000-0008-0000-1B00-0000B0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123825</xdr:colOff>
      <xdr:row>3</xdr:row>
      <xdr:rowOff>180975</xdr:rowOff>
    </xdr:to>
    <xdr:sp macro="" textlink="">
      <xdr:nvSpPr>
        <xdr:cNvPr id="73905" name="Text Box 16">
          <a:extLst>
            <a:ext uri="{FF2B5EF4-FFF2-40B4-BE49-F238E27FC236}">
              <a16:creationId xmlns:a16="http://schemas.microsoft.com/office/drawing/2014/main" id="{00000000-0008-0000-1B00-0000B120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06" name="Text Box 17">
          <a:extLst>
            <a:ext uri="{FF2B5EF4-FFF2-40B4-BE49-F238E27FC236}">
              <a16:creationId xmlns:a16="http://schemas.microsoft.com/office/drawing/2014/main" id="{00000000-0008-0000-1B00-0000B2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07" name="Text Box 18">
          <a:extLst>
            <a:ext uri="{FF2B5EF4-FFF2-40B4-BE49-F238E27FC236}">
              <a16:creationId xmlns:a16="http://schemas.microsoft.com/office/drawing/2014/main" id="{00000000-0008-0000-1B00-0000B3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08" name="Text Box 19">
          <a:extLst>
            <a:ext uri="{FF2B5EF4-FFF2-40B4-BE49-F238E27FC236}">
              <a16:creationId xmlns:a16="http://schemas.microsoft.com/office/drawing/2014/main" id="{00000000-0008-0000-1B00-0000B4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09" name="Text Box 20">
          <a:extLst>
            <a:ext uri="{FF2B5EF4-FFF2-40B4-BE49-F238E27FC236}">
              <a16:creationId xmlns:a16="http://schemas.microsoft.com/office/drawing/2014/main" id="{00000000-0008-0000-1B00-0000B5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123825</xdr:colOff>
      <xdr:row>3</xdr:row>
      <xdr:rowOff>180975</xdr:rowOff>
    </xdr:to>
    <xdr:sp macro="" textlink="">
      <xdr:nvSpPr>
        <xdr:cNvPr id="73910" name="Text Box 21">
          <a:extLst>
            <a:ext uri="{FF2B5EF4-FFF2-40B4-BE49-F238E27FC236}">
              <a16:creationId xmlns:a16="http://schemas.microsoft.com/office/drawing/2014/main" id="{00000000-0008-0000-1B00-0000B620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11" name="Text Box 22">
          <a:extLst>
            <a:ext uri="{FF2B5EF4-FFF2-40B4-BE49-F238E27FC236}">
              <a16:creationId xmlns:a16="http://schemas.microsoft.com/office/drawing/2014/main" id="{00000000-0008-0000-1B00-0000B7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12" name="Text Box 23">
          <a:extLst>
            <a:ext uri="{FF2B5EF4-FFF2-40B4-BE49-F238E27FC236}">
              <a16:creationId xmlns:a16="http://schemas.microsoft.com/office/drawing/2014/main" id="{00000000-0008-0000-1B00-0000B8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13" name="Text Box 24">
          <a:extLst>
            <a:ext uri="{FF2B5EF4-FFF2-40B4-BE49-F238E27FC236}">
              <a16:creationId xmlns:a16="http://schemas.microsoft.com/office/drawing/2014/main" id="{00000000-0008-0000-1B00-0000B9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14" name="Text Box 25">
          <a:extLst>
            <a:ext uri="{FF2B5EF4-FFF2-40B4-BE49-F238E27FC236}">
              <a16:creationId xmlns:a16="http://schemas.microsoft.com/office/drawing/2014/main" id="{00000000-0008-0000-1B00-0000BA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123825</xdr:colOff>
      <xdr:row>3</xdr:row>
      <xdr:rowOff>180975</xdr:rowOff>
    </xdr:to>
    <xdr:sp macro="" textlink="">
      <xdr:nvSpPr>
        <xdr:cNvPr id="73915" name="Text Box 26">
          <a:extLst>
            <a:ext uri="{FF2B5EF4-FFF2-40B4-BE49-F238E27FC236}">
              <a16:creationId xmlns:a16="http://schemas.microsoft.com/office/drawing/2014/main" id="{00000000-0008-0000-1B00-0000BB20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16" name="Text Box 27">
          <a:extLst>
            <a:ext uri="{FF2B5EF4-FFF2-40B4-BE49-F238E27FC236}">
              <a16:creationId xmlns:a16="http://schemas.microsoft.com/office/drawing/2014/main" id="{00000000-0008-0000-1B00-0000BC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17" name="Text Box 28">
          <a:extLst>
            <a:ext uri="{FF2B5EF4-FFF2-40B4-BE49-F238E27FC236}">
              <a16:creationId xmlns:a16="http://schemas.microsoft.com/office/drawing/2014/main" id="{00000000-0008-0000-1B00-0000BD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18" name="Text Box 29">
          <a:extLst>
            <a:ext uri="{FF2B5EF4-FFF2-40B4-BE49-F238E27FC236}">
              <a16:creationId xmlns:a16="http://schemas.microsoft.com/office/drawing/2014/main" id="{00000000-0008-0000-1B00-0000BE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19" name="Text Box 30">
          <a:extLst>
            <a:ext uri="{FF2B5EF4-FFF2-40B4-BE49-F238E27FC236}">
              <a16:creationId xmlns:a16="http://schemas.microsoft.com/office/drawing/2014/main" id="{00000000-0008-0000-1B00-0000BF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123825</xdr:colOff>
      <xdr:row>3</xdr:row>
      <xdr:rowOff>180975</xdr:rowOff>
    </xdr:to>
    <xdr:sp macro="" textlink="">
      <xdr:nvSpPr>
        <xdr:cNvPr id="73920" name="Text Box 31">
          <a:extLst>
            <a:ext uri="{FF2B5EF4-FFF2-40B4-BE49-F238E27FC236}">
              <a16:creationId xmlns:a16="http://schemas.microsoft.com/office/drawing/2014/main" id="{00000000-0008-0000-1B00-0000C020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21" name="Text Box 32">
          <a:extLst>
            <a:ext uri="{FF2B5EF4-FFF2-40B4-BE49-F238E27FC236}">
              <a16:creationId xmlns:a16="http://schemas.microsoft.com/office/drawing/2014/main" id="{00000000-0008-0000-1B00-0000C1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22" name="Text Box 33">
          <a:extLst>
            <a:ext uri="{FF2B5EF4-FFF2-40B4-BE49-F238E27FC236}">
              <a16:creationId xmlns:a16="http://schemas.microsoft.com/office/drawing/2014/main" id="{00000000-0008-0000-1B00-0000C2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23" name="Text Box 34">
          <a:extLst>
            <a:ext uri="{FF2B5EF4-FFF2-40B4-BE49-F238E27FC236}">
              <a16:creationId xmlns:a16="http://schemas.microsoft.com/office/drawing/2014/main" id="{00000000-0008-0000-1B00-0000C3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24" name="Text Box 35">
          <a:extLst>
            <a:ext uri="{FF2B5EF4-FFF2-40B4-BE49-F238E27FC236}">
              <a16:creationId xmlns:a16="http://schemas.microsoft.com/office/drawing/2014/main" id="{00000000-0008-0000-1B00-0000C4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123825</xdr:colOff>
      <xdr:row>3</xdr:row>
      <xdr:rowOff>180975</xdr:rowOff>
    </xdr:to>
    <xdr:sp macro="" textlink="">
      <xdr:nvSpPr>
        <xdr:cNvPr id="73925" name="Text Box 36">
          <a:extLst>
            <a:ext uri="{FF2B5EF4-FFF2-40B4-BE49-F238E27FC236}">
              <a16:creationId xmlns:a16="http://schemas.microsoft.com/office/drawing/2014/main" id="{00000000-0008-0000-1B00-0000C5200100}"/>
            </a:ext>
          </a:extLst>
        </xdr:cNvPr>
        <xdr:cNvSpPr txBox="1">
          <a:spLocks noChangeArrowheads="1"/>
        </xdr:cNvSpPr>
      </xdr:nvSpPr>
      <xdr:spPr bwMode="auto">
        <a:xfrm>
          <a:off x="123825" y="847725"/>
          <a:ext cx="1238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26" name="Text Box 37">
          <a:extLst>
            <a:ext uri="{FF2B5EF4-FFF2-40B4-BE49-F238E27FC236}">
              <a16:creationId xmlns:a16="http://schemas.microsoft.com/office/drawing/2014/main" id="{00000000-0008-0000-1B00-0000C6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27" name="Text Box 38">
          <a:extLst>
            <a:ext uri="{FF2B5EF4-FFF2-40B4-BE49-F238E27FC236}">
              <a16:creationId xmlns:a16="http://schemas.microsoft.com/office/drawing/2014/main" id="{00000000-0008-0000-1B00-0000C7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28" name="Text Box 39">
          <a:extLst>
            <a:ext uri="{FF2B5EF4-FFF2-40B4-BE49-F238E27FC236}">
              <a16:creationId xmlns:a16="http://schemas.microsoft.com/office/drawing/2014/main" id="{00000000-0008-0000-1B00-0000C8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3</xdr:row>
      <xdr:rowOff>0</xdr:rowOff>
    </xdr:from>
    <xdr:to>
      <xdr:col>1</xdr:col>
      <xdr:colOff>85725</xdr:colOff>
      <xdr:row>3</xdr:row>
      <xdr:rowOff>200025</xdr:rowOff>
    </xdr:to>
    <xdr:sp macro="" textlink="">
      <xdr:nvSpPr>
        <xdr:cNvPr id="73929" name="Text Box 40">
          <a:extLst>
            <a:ext uri="{FF2B5EF4-FFF2-40B4-BE49-F238E27FC236}">
              <a16:creationId xmlns:a16="http://schemas.microsoft.com/office/drawing/2014/main" id="{00000000-0008-0000-1B00-0000C9200100}"/>
            </a:ext>
          </a:extLst>
        </xdr:cNvPr>
        <xdr:cNvSpPr txBox="1">
          <a:spLocks noChangeArrowheads="1"/>
        </xdr:cNvSpPr>
      </xdr:nvSpPr>
      <xdr:spPr bwMode="auto">
        <a:xfrm>
          <a:off x="123825" y="847725"/>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85725</xdr:colOff>
      <xdr:row>4</xdr:row>
      <xdr:rowOff>85725</xdr:rowOff>
    </xdr:from>
    <xdr:ext cx="85725" cy="200025"/>
    <xdr:sp macro="" textlink="">
      <xdr:nvSpPr>
        <xdr:cNvPr id="81" name="Text Box 40">
          <a:extLst>
            <a:ext uri="{FF2B5EF4-FFF2-40B4-BE49-F238E27FC236}">
              <a16:creationId xmlns:a16="http://schemas.microsoft.com/office/drawing/2014/main" id="{67617542-E286-458C-B395-88615D9D3E0C}"/>
            </a:ext>
          </a:extLst>
        </xdr:cNvPr>
        <xdr:cNvSpPr txBox="1">
          <a:spLocks noChangeArrowheads="1"/>
        </xdr:cNvSpPr>
      </xdr:nvSpPr>
      <xdr:spPr bwMode="auto">
        <a:xfrm>
          <a:off x="447675" y="781050"/>
          <a:ext cx="85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8.xml><?xml version="1.0" encoding="utf-8"?>
<xdr:wsDr xmlns:xdr="http://schemas.openxmlformats.org/drawingml/2006/spreadsheetDrawing" xmlns:a="http://schemas.openxmlformats.org/drawingml/2006/main">
  <xdr:twoCellAnchor>
    <xdr:from>
      <xdr:col>4</xdr:col>
      <xdr:colOff>170717</xdr:colOff>
      <xdr:row>246</xdr:row>
      <xdr:rowOff>104775</xdr:rowOff>
    </xdr:from>
    <xdr:to>
      <xdr:col>12</xdr:col>
      <xdr:colOff>17948</xdr:colOff>
      <xdr:row>246</xdr:row>
      <xdr:rowOff>169864</xdr:rowOff>
    </xdr:to>
    <xdr:grpSp>
      <xdr:nvGrpSpPr>
        <xdr:cNvPr id="816" name="Group 815">
          <a:extLst>
            <a:ext uri="{FF2B5EF4-FFF2-40B4-BE49-F238E27FC236}">
              <a16:creationId xmlns:a16="http://schemas.microsoft.com/office/drawing/2014/main" id="{422F1C79-ABF7-4D2D-9B70-03FC47C6D06E}"/>
            </a:ext>
          </a:extLst>
        </xdr:cNvPr>
        <xdr:cNvGrpSpPr/>
      </xdr:nvGrpSpPr>
      <xdr:grpSpPr>
        <a:xfrm>
          <a:off x="3100607" y="41538525"/>
          <a:ext cx="4636401" cy="49849"/>
          <a:chOff x="3179884" y="40913538"/>
          <a:chExt cx="4707546" cy="60327"/>
        </a:xfrm>
      </xdr:grpSpPr>
      <xdr:grpSp>
        <xdr:nvGrpSpPr>
          <xdr:cNvPr id="817" name="Group 4">
            <a:extLst>
              <a:ext uri="{FF2B5EF4-FFF2-40B4-BE49-F238E27FC236}">
                <a16:creationId xmlns:a16="http://schemas.microsoft.com/office/drawing/2014/main" id="{78720C94-DDF3-ABEA-C4DA-DBE383FD070F}"/>
              </a:ext>
            </a:extLst>
          </xdr:cNvPr>
          <xdr:cNvGrpSpPr>
            <a:grpSpLocks/>
          </xdr:cNvGrpSpPr>
        </xdr:nvGrpSpPr>
        <xdr:grpSpPr bwMode="auto">
          <a:xfrm>
            <a:off x="3822239" y="40913539"/>
            <a:ext cx="348603" cy="53975"/>
            <a:chOff x="406" y="215"/>
            <a:chExt cx="35" cy="2"/>
          </a:xfrm>
        </xdr:grpSpPr>
        <xdr:sp macro="" textlink="">
          <xdr:nvSpPr>
            <xdr:cNvPr id="851" name="Line 5">
              <a:extLst>
                <a:ext uri="{FF2B5EF4-FFF2-40B4-BE49-F238E27FC236}">
                  <a16:creationId xmlns:a16="http://schemas.microsoft.com/office/drawing/2014/main" id="{AA5E2C02-2414-9D21-31A5-830ABEC9A50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2" name="Line 6">
              <a:extLst>
                <a:ext uri="{FF2B5EF4-FFF2-40B4-BE49-F238E27FC236}">
                  <a16:creationId xmlns:a16="http://schemas.microsoft.com/office/drawing/2014/main" id="{586DC580-7746-D0BE-FD3A-4864B5A473E1}"/>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18" name="Group 7">
            <a:extLst>
              <a:ext uri="{FF2B5EF4-FFF2-40B4-BE49-F238E27FC236}">
                <a16:creationId xmlns:a16="http://schemas.microsoft.com/office/drawing/2014/main" id="{850BB07F-E415-4473-EE92-51CDD2423411}"/>
              </a:ext>
            </a:extLst>
          </xdr:cNvPr>
          <xdr:cNvGrpSpPr>
            <a:grpSpLocks/>
          </xdr:cNvGrpSpPr>
        </xdr:nvGrpSpPr>
        <xdr:grpSpPr bwMode="auto">
          <a:xfrm>
            <a:off x="3179884" y="40913538"/>
            <a:ext cx="258962" cy="53975"/>
            <a:chOff x="346" y="215"/>
            <a:chExt cx="26" cy="2"/>
          </a:xfrm>
        </xdr:grpSpPr>
        <xdr:sp macro="" textlink="">
          <xdr:nvSpPr>
            <xdr:cNvPr id="849" name="Line 8">
              <a:extLst>
                <a:ext uri="{FF2B5EF4-FFF2-40B4-BE49-F238E27FC236}">
                  <a16:creationId xmlns:a16="http://schemas.microsoft.com/office/drawing/2014/main" id="{3A744642-AA73-42EA-A1CD-30D5F3E39E9A}"/>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0" name="Line 9">
              <a:extLst>
                <a:ext uri="{FF2B5EF4-FFF2-40B4-BE49-F238E27FC236}">
                  <a16:creationId xmlns:a16="http://schemas.microsoft.com/office/drawing/2014/main" id="{1410B628-6C76-2B44-DB0E-E398CE01312D}"/>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19" name="Group 10">
            <a:extLst>
              <a:ext uri="{FF2B5EF4-FFF2-40B4-BE49-F238E27FC236}">
                <a16:creationId xmlns:a16="http://schemas.microsoft.com/office/drawing/2014/main" id="{F8BDBE78-C4D6-F664-F5BD-E29F9B1E0C81}"/>
              </a:ext>
            </a:extLst>
          </xdr:cNvPr>
          <xdr:cNvGrpSpPr>
            <a:grpSpLocks/>
          </xdr:cNvGrpSpPr>
        </xdr:nvGrpSpPr>
        <xdr:grpSpPr bwMode="auto">
          <a:xfrm>
            <a:off x="5005510" y="40913539"/>
            <a:ext cx="348603" cy="53975"/>
            <a:chOff x="406" y="215"/>
            <a:chExt cx="35" cy="2"/>
          </a:xfrm>
        </xdr:grpSpPr>
        <xdr:sp macro="" textlink="">
          <xdr:nvSpPr>
            <xdr:cNvPr id="847" name="Line 11">
              <a:extLst>
                <a:ext uri="{FF2B5EF4-FFF2-40B4-BE49-F238E27FC236}">
                  <a16:creationId xmlns:a16="http://schemas.microsoft.com/office/drawing/2014/main" id="{A817602C-6227-9897-58F1-5A00BCC6694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48" name="Line 12">
              <a:extLst>
                <a:ext uri="{FF2B5EF4-FFF2-40B4-BE49-F238E27FC236}">
                  <a16:creationId xmlns:a16="http://schemas.microsoft.com/office/drawing/2014/main" id="{9D2ADEA6-A34B-DEAA-214E-1CF0E69CDEC5}"/>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0" name="Group 13">
            <a:extLst>
              <a:ext uri="{FF2B5EF4-FFF2-40B4-BE49-F238E27FC236}">
                <a16:creationId xmlns:a16="http://schemas.microsoft.com/office/drawing/2014/main" id="{B1DAB7F0-D05E-A36E-56EE-36ADBB30CAB0}"/>
              </a:ext>
            </a:extLst>
          </xdr:cNvPr>
          <xdr:cNvGrpSpPr>
            <a:grpSpLocks/>
          </xdr:cNvGrpSpPr>
        </xdr:nvGrpSpPr>
        <xdr:grpSpPr bwMode="auto">
          <a:xfrm>
            <a:off x="4418503" y="40913539"/>
            <a:ext cx="258962" cy="53975"/>
            <a:chOff x="346" y="215"/>
            <a:chExt cx="26" cy="2"/>
          </a:xfrm>
        </xdr:grpSpPr>
        <xdr:sp macro="" textlink="">
          <xdr:nvSpPr>
            <xdr:cNvPr id="845" name="Line 14">
              <a:extLst>
                <a:ext uri="{FF2B5EF4-FFF2-40B4-BE49-F238E27FC236}">
                  <a16:creationId xmlns:a16="http://schemas.microsoft.com/office/drawing/2014/main" id="{0EDA1966-FDDE-F66A-4387-FADDE989595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46" name="Line 15">
              <a:extLst>
                <a:ext uri="{FF2B5EF4-FFF2-40B4-BE49-F238E27FC236}">
                  <a16:creationId xmlns:a16="http://schemas.microsoft.com/office/drawing/2014/main" id="{46616C76-4819-4F1D-F909-88C99CB36BE4}"/>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1" name="Group 22">
            <a:extLst>
              <a:ext uri="{FF2B5EF4-FFF2-40B4-BE49-F238E27FC236}">
                <a16:creationId xmlns:a16="http://schemas.microsoft.com/office/drawing/2014/main" id="{EAADAAE3-28EF-E41A-9415-10D9A2FCF5A2}"/>
              </a:ext>
            </a:extLst>
          </xdr:cNvPr>
          <xdr:cNvGrpSpPr>
            <a:grpSpLocks/>
          </xdr:cNvGrpSpPr>
        </xdr:nvGrpSpPr>
        <xdr:grpSpPr bwMode="auto">
          <a:xfrm>
            <a:off x="5913862" y="40913539"/>
            <a:ext cx="89641" cy="53975"/>
            <a:chOff x="616" y="215"/>
            <a:chExt cx="9" cy="2"/>
          </a:xfrm>
        </xdr:grpSpPr>
        <xdr:sp macro="" textlink="">
          <xdr:nvSpPr>
            <xdr:cNvPr id="843" name="Line 23">
              <a:extLst>
                <a:ext uri="{FF2B5EF4-FFF2-40B4-BE49-F238E27FC236}">
                  <a16:creationId xmlns:a16="http://schemas.microsoft.com/office/drawing/2014/main" id="{83B47FF6-813D-78C1-9F2B-F7D2FEFE5A34}"/>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44" name="Line 24">
              <a:extLst>
                <a:ext uri="{FF2B5EF4-FFF2-40B4-BE49-F238E27FC236}">
                  <a16:creationId xmlns:a16="http://schemas.microsoft.com/office/drawing/2014/main" id="{EC62012D-1E8E-210E-9EEC-3459CE89FA90}"/>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2" name="Group 25">
            <a:extLst>
              <a:ext uri="{FF2B5EF4-FFF2-40B4-BE49-F238E27FC236}">
                <a16:creationId xmlns:a16="http://schemas.microsoft.com/office/drawing/2014/main" id="{7C2E410D-3B4A-F4E8-A83E-7B27EE625AB6}"/>
              </a:ext>
            </a:extLst>
          </xdr:cNvPr>
          <xdr:cNvGrpSpPr>
            <a:grpSpLocks/>
          </xdr:cNvGrpSpPr>
        </xdr:nvGrpSpPr>
        <xdr:grpSpPr bwMode="auto">
          <a:xfrm>
            <a:off x="5517419" y="40913540"/>
            <a:ext cx="89641" cy="53975"/>
            <a:chOff x="579" y="215"/>
            <a:chExt cx="9" cy="2"/>
          </a:xfrm>
        </xdr:grpSpPr>
        <xdr:sp macro="" textlink="">
          <xdr:nvSpPr>
            <xdr:cNvPr id="841" name="Line 26">
              <a:extLst>
                <a:ext uri="{FF2B5EF4-FFF2-40B4-BE49-F238E27FC236}">
                  <a16:creationId xmlns:a16="http://schemas.microsoft.com/office/drawing/2014/main" id="{880A6A15-3E37-8E82-C509-622B8DAF819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42" name="Line 27">
              <a:extLst>
                <a:ext uri="{FF2B5EF4-FFF2-40B4-BE49-F238E27FC236}">
                  <a16:creationId xmlns:a16="http://schemas.microsoft.com/office/drawing/2014/main" id="{E013D8CA-ED44-8E32-A945-3566771FCB6B}"/>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3" name="Group 28">
            <a:extLst>
              <a:ext uri="{FF2B5EF4-FFF2-40B4-BE49-F238E27FC236}">
                <a16:creationId xmlns:a16="http://schemas.microsoft.com/office/drawing/2014/main" id="{3B15F052-04FD-81CF-6E9F-AA9BF667D997}"/>
              </a:ext>
            </a:extLst>
          </xdr:cNvPr>
          <xdr:cNvGrpSpPr>
            <a:grpSpLocks/>
          </xdr:cNvGrpSpPr>
        </xdr:nvGrpSpPr>
        <xdr:grpSpPr bwMode="auto">
          <a:xfrm>
            <a:off x="6122527" y="40913539"/>
            <a:ext cx="89641" cy="53975"/>
            <a:chOff x="579" y="215"/>
            <a:chExt cx="9" cy="2"/>
          </a:xfrm>
        </xdr:grpSpPr>
        <xdr:sp macro="" textlink="">
          <xdr:nvSpPr>
            <xdr:cNvPr id="839" name="Line 29">
              <a:extLst>
                <a:ext uri="{FF2B5EF4-FFF2-40B4-BE49-F238E27FC236}">
                  <a16:creationId xmlns:a16="http://schemas.microsoft.com/office/drawing/2014/main" id="{7D12CAB8-5722-EDA2-CA88-423D4E6963F0}"/>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40" name="Line 30">
              <a:extLst>
                <a:ext uri="{FF2B5EF4-FFF2-40B4-BE49-F238E27FC236}">
                  <a16:creationId xmlns:a16="http://schemas.microsoft.com/office/drawing/2014/main" id="{86734E6E-FC5B-4E32-58A6-B9051792AE2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4" name="Group 31">
            <a:extLst>
              <a:ext uri="{FF2B5EF4-FFF2-40B4-BE49-F238E27FC236}">
                <a16:creationId xmlns:a16="http://schemas.microsoft.com/office/drawing/2014/main" id="{A1291692-053B-6302-C7F4-BC58C73F0998}"/>
              </a:ext>
            </a:extLst>
          </xdr:cNvPr>
          <xdr:cNvGrpSpPr>
            <a:grpSpLocks/>
          </xdr:cNvGrpSpPr>
        </xdr:nvGrpSpPr>
        <xdr:grpSpPr bwMode="auto">
          <a:xfrm>
            <a:off x="6519844" y="40919889"/>
            <a:ext cx="89641" cy="53975"/>
            <a:chOff x="616" y="215"/>
            <a:chExt cx="9" cy="2"/>
          </a:xfrm>
        </xdr:grpSpPr>
        <xdr:sp macro="" textlink="">
          <xdr:nvSpPr>
            <xdr:cNvPr id="837" name="Line 32">
              <a:extLst>
                <a:ext uri="{FF2B5EF4-FFF2-40B4-BE49-F238E27FC236}">
                  <a16:creationId xmlns:a16="http://schemas.microsoft.com/office/drawing/2014/main" id="{B2A3CC7B-63A2-3C8E-669C-346E24CC5C7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8" name="Line 33">
              <a:extLst>
                <a:ext uri="{FF2B5EF4-FFF2-40B4-BE49-F238E27FC236}">
                  <a16:creationId xmlns:a16="http://schemas.microsoft.com/office/drawing/2014/main" id="{E2281DA9-1EC8-9764-D1F9-BA223B2190FE}"/>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5" name="Group 34">
            <a:extLst>
              <a:ext uri="{FF2B5EF4-FFF2-40B4-BE49-F238E27FC236}">
                <a16:creationId xmlns:a16="http://schemas.microsoft.com/office/drawing/2014/main" id="{D2FED2DC-B11A-9E4E-679D-E9192EC2072B}"/>
              </a:ext>
            </a:extLst>
          </xdr:cNvPr>
          <xdr:cNvGrpSpPr>
            <a:grpSpLocks/>
          </xdr:cNvGrpSpPr>
        </xdr:nvGrpSpPr>
        <xdr:grpSpPr bwMode="auto">
          <a:xfrm>
            <a:off x="7108800" y="40913539"/>
            <a:ext cx="39840" cy="53975"/>
            <a:chOff x="870" y="215"/>
            <a:chExt cx="4" cy="2"/>
          </a:xfrm>
        </xdr:grpSpPr>
        <xdr:sp macro="" textlink="">
          <xdr:nvSpPr>
            <xdr:cNvPr id="835" name="Line 35">
              <a:extLst>
                <a:ext uri="{FF2B5EF4-FFF2-40B4-BE49-F238E27FC236}">
                  <a16:creationId xmlns:a16="http://schemas.microsoft.com/office/drawing/2014/main" id="{B36DEBF4-545A-3CB5-275B-FF2D05BB49EF}"/>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6" name="Line 36">
              <a:extLst>
                <a:ext uri="{FF2B5EF4-FFF2-40B4-BE49-F238E27FC236}">
                  <a16:creationId xmlns:a16="http://schemas.microsoft.com/office/drawing/2014/main" id="{BD1F6CEF-514C-CFAA-E9B7-10C9C94883CE}"/>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6" name="Group 37">
            <a:extLst>
              <a:ext uri="{FF2B5EF4-FFF2-40B4-BE49-F238E27FC236}">
                <a16:creationId xmlns:a16="http://schemas.microsoft.com/office/drawing/2014/main" id="{FE80A2EF-5B71-2E80-4D7F-888A881C8514}"/>
              </a:ext>
            </a:extLst>
          </xdr:cNvPr>
          <xdr:cNvGrpSpPr>
            <a:grpSpLocks/>
          </xdr:cNvGrpSpPr>
        </xdr:nvGrpSpPr>
        <xdr:grpSpPr bwMode="auto">
          <a:xfrm>
            <a:off x="6792631" y="40913539"/>
            <a:ext cx="39840" cy="53975"/>
            <a:chOff x="818" y="215"/>
            <a:chExt cx="4" cy="2"/>
          </a:xfrm>
        </xdr:grpSpPr>
        <xdr:sp macro="" textlink="">
          <xdr:nvSpPr>
            <xdr:cNvPr id="833" name="Line 38">
              <a:extLst>
                <a:ext uri="{FF2B5EF4-FFF2-40B4-BE49-F238E27FC236}">
                  <a16:creationId xmlns:a16="http://schemas.microsoft.com/office/drawing/2014/main" id="{FA29DB52-878E-BEDC-98BA-B99BDD69C078}"/>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4" name="Line 39">
              <a:extLst>
                <a:ext uri="{FF2B5EF4-FFF2-40B4-BE49-F238E27FC236}">
                  <a16:creationId xmlns:a16="http://schemas.microsoft.com/office/drawing/2014/main" id="{4F9F5DAB-1309-7708-D455-F0D544CD4F39}"/>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7" name="Group 37">
            <a:extLst>
              <a:ext uri="{FF2B5EF4-FFF2-40B4-BE49-F238E27FC236}">
                <a16:creationId xmlns:a16="http://schemas.microsoft.com/office/drawing/2014/main" id="{20AAD068-7A0E-BDC3-ACBC-044A729225E0}"/>
              </a:ext>
            </a:extLst>
          </xdr:cNvPr>
          <xdr:cNvGrpSpPr>
            <a:grpSpLocks/>
          </xdr:cNvGrpSpPr>
        </xdr:nvGrpSpPr>
        <xdr:grpSpPr bwMode="auto">
          <a:xfrm>
            <a:off x="7272780" y="40913539"/>
            <a:ext cx="39840" cy="53975"/>
            <a:chOff x="818" y="215"/>
            <a:chExt cx="4" cy="2"/>
          </a:xfrm>
        </xdr:grpSpPr>
        <xdr:sp macro="" textlink="">
          <xdr:nvSpPr>
            <xdr:cNvPr id="831" name="Line 38">
              <a:extLst>
                <a:ext uri="{FF2B5EF4-FFF2-40B4-BE49-F238E27FC236}">
                  <a16:creationId xmlns:a16="http://schemas.microsoft.com/office/drawing/2014/main" id="{A87CD074-4BED-FDD4-F299-2AA64C3D62DB}"/>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2" name="Line 39">
              <a:extLst>
                <a:ext uri="{FF2B5EF4-FFF2-40B4-BE49-F238E27FC236}">
                  <a16:creationId xmlns:a16="http://schemas.microsoft.com/office/drawing/2014/main" id="{4CC4954F-382A-C488-AC50-B592A07F00D6}"/>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8" name="Group 34">
            <a:extLst>
              <a:ext uri="{FF2B5EF4-FFF2-40B4-BE49-F238E27FC236}">
                <a16:creationId xmlns:a16="http://schemas.microsoft.com/office/drawing/2014/main" id="{CDDBCB11-EBB6-FF2C-BE38-16A3F5A30D43}"/>
              </a:ext>
            </a:extLst>
          </xdr:cNvPr>
          <xdr:cNvGrpSpPr>
            <a:grpSpLocks/>
          </xdr:cNvGrpSpPr>
        </xdr:nvGrpSpPr>
        <xdr:grpSpPr bwMode="auto">
          <a:xfrm>
            <a:off x="7847590" y="40919890"/>
            <a:ext cx="39840" cy="53975"/>
            <a:chOff x="870" y="215"/>
            <a:chExt cx="4" cy="2"/>
          </a:xfrm>
        </xdr:grpSpPr>
        <xdr:sp macro="" textlink="">
          <xdr:nvSpPr>
            <xdr:cNvPr id="829" name="Line 35">
              <a:extLst>
                <a:ext uri="{FF2B5EF4-FFF2-40B4-BE49-F238E27FC236}">
                  <a16:creationId xmlns:a16="http://schemas.microsoft.com/office/drawing/2014/main" id="{642129AF-AC8B-DFEF-EB07-D06232DE1590}"/>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0" name="Line 36">
              <a:extLst>
                <a:ext uri="{FF2B5EF4-FFF2-40B4-BE49-F238E27FC236}">
                  <a16:creationId xmlns:a16="http://schemas.microsoft.com/office/drawing/2014/main" id="{FFDC0450-4F17-0A9D-641D-F84298EE7DDD}"/>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100</xdr:row>
      <xdr:rowOff>104775</xdr:rowOff>
    </xdr:from>
    <xdr:to>
      <xdr:col>13</xdr:col>
      <xdr:colOff>0</xdr:colOff>
      <xdr:row>101</xdr:row>
      <xdr:rowOff>0</xdr:rowOff>
    </xdr:to>
    <xdr:grpSp>
      <xdr:nvGrpSpPr>
        <xdr:cNvPr id="1001" name="Group 3">
          <a:extLst>
            <a:ext uri="{FF2B5EF4-FFF2-40B4-BE49-F238E27FC236}">
              <a16:creationId xmlns:a16="http://schemas.microsoft.com/office/drawing/2014/main" id="{6DE0F544-9C0F-4B3D-85F8-962DA9F543DD}"/>
            </a:ext>
          </a:extLst>
        </xdr:cNvPr>
        <xdr:cNvGrpSpPr>
          <a:grpSpLocks/>
        </xdr:cNvGrpSpPr>
      </xdr:nvGrpSpPr>
      <xdr:grpSpPr bwMode="auto">
        <a:xfrm>
          <a:off x="3120390" y="16952595"/>
          <a:ext cx="5189220" cy="55245"/>
          <a:chOff x="346" y="215"/>
          <a:chExt cx="528" cy="2"/>
        </a:xfrm>
      </xdr:grpSpPr>
      <xdr:grpSp>
        <xdr:nvGrpSpPr>
          <xdr:cNvPr id="1002" name="Group 4">
            <a:extLst>
              <a:ext uri="{FF2B5EF4-FFF2-40B4-BE49-F238E27FC236}">
                <a16:creationId xmlns:a16="http://schemas.microsoft.com/office/drawing/2014/main" id="{3B644036-04CB-DCEF-167E-C0F3EBE1A64B}"/>
              </a:ext>
            </a:extLst>
          </xdr:cNvPr>
          <xdr:cNvGrpSpPr>
            <a:grpSpLocks/>
          </xdr:cNvGrpSpPr>
        </xdr:nvGrpSpPr>
        <xdr:grpSpPr bwMode="auto">
          <a:xfrm>
            <a:off x="406" y="215"/>
            <a:ext cx="35" cy="2"/>
            <a:chOff x="406" y="215"/>
            <a:chExt cx="35" cy="2"/>
          </a:xfrm>
        </xdr:grpSpPr>
        <xdr:sp macro="" textlink="">
          <xdr:nvSpPr>
            <xdr:cNvPr id="1036" name="Line 5">
              <a:extLst>
                <a:ext uri="{FF2B5EF4-FFF2-40B4-BE49-F238E27FC236}">
                  <a16:creationId xmlns:a16="http://schemas.microsoft.com/office/drawing/2014/main" id="{4BA34DF3-6E5F-1B1E-84BC-BACD1AA4654D}"/>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7" name="Line 6">
              <a:extLst>
                <a:ext uri="{FF2B5EF4-FFF2-40B4-BE49-F238E27FC236}">
                  <a16:creationId xmlns:a16="http://schemas.microsoft.com/office/drawing/2014/main" id="{76B31225-C6D4-3340-A043-EA0A5876DB8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03" name="Group 7">
            <a:extLst>
              <a:ext uri="{FF2B5EF4-FFF2-40B4-BE49-F238E27FC236}">
                <a16:creationId xmlns:a16="http://schemas.microsoft.com/office/drawing/2014/main" id="{46D9EDC2-1D19-C564-6C33-77FE817C7935}"/>
              </a:ext>
            </a:extLst>
          </xdr:cNvPr>
          <xdr:cNvGrpSpPr>
            <a:grpSpLocks/>
          </xdr:cNvGrpSpPr>
        </xdr:nvGrpSpPr>
        <xdr:grpSpPr bwMode="auto">
          <a:xfrm>
            <a:off x="346" y="215"/>
            <a:ext cx="26" cy="2"/>
            <a:chOff x="346" y="215"/>
            <a:chExt cx="26" cy="2"/>
          </a:xfrm>
        </xdr:grpSpPr>
        <xdr:sp macro="" textlink="">
          <xdr:nvSpPr>
            <xdr:cNvPr id="1034" name="Line 8">
              <a:extLst>
                <a:ext uri="{FF2B5EF4-FFF2-40B4-BE49-F238E27FC236}">
                  <a16:creationId xmlns:a16="http://schemas.microsoft.com/office/drawing/2014/main" id="{DED34BAF-9885-430B-4C49-01E2D133841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5" name="Line 9">
              <a:extLst>
                <a:ext uri="{FF2B5EF4-FFF2-40B4-BE49-F238E27FC236}">
                  <a16:creationId xmlns:a16="http://schemas.microsoft.com/office/drawing/2014/main" id="{FD8104F6-6410-96F7-0B63-F7C0AFE612C0}"/>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04" name="Group 10">
            <a:extLst>
              <a:ext uri="{FF2B5EF4-FFF2-40B4-BE49-F238E27FC236}">
                <a16:creationId xmlns:a16="http://schemas.microsoft.com/office/drawing/2014/main" id="{5CA331C6-5441-6EDC-CFCC-F99FF208969A}"/>
              </a:ext>
            </a:extLst>
          </xdr:cNvPr>
          <xdr:cNvGrpSpPr>
            <a:grpSpLocks/>
          </xdr:cNvGrpSpPr>
        </xdr:nvGrpSpPr>
        <xdr:grpSpPr bwMode="auto">
          <a:xfrm>
            <a:off x="525" y="215"/>
            <a:ext cx="35" cy="2"/>
            <a:chOff x="406" y="215"/>
            <a:chExt cx="35" cy="2"/>
          </a:xfrm>
        </xdr:grpSpPr>
        <xdr:sp macro="" textlink="">
          <xdr:nvSpPr>
            <xdr:cNvPr id="1032" name="Line 11">
              <a:extLst>
                <a:ext uri="{FF2B5EF4-FFF2-40B4-BE49-F238E27FC236}">
                  <a16:creationId xmlns:a16="http://schemas.microsoft.com/office/drawing/2014/main" id="{B6E5ECE8-25A9-C30C-6B38-BC14651C8F44}"/>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3" name="Line 12">
              <a:extLst>
                <a:ext uri="{FF2B5EF4-FFF2-40B4-BE49-F238E27FC236}">
                  <a16:creationId xmlns:a16="http://schemas.microsoft.com/office/drawing/2014/main" id="{FB1BD4CB-CFCA-E82D-2FC0-95F8E329E27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05" name="Group 13">
            <a:extLst>
              <a:ext uri="{FF2B5EF4-FFF2-40B4-BE49-F238E27FC236}">
                <a16:creationId xmlns:a16="http://schemas.microsoft.com/office/drawing/2014/main" id="{7654A4DC-9002-2874-26CD-165CC13C6DA8}"/>
              </a:ext>
            </a:extLst>
          </xdr:cNvPr>
          <xdr:cNvGrpSpPr>
            <a:grpSpLocks/>
          </xdr:cNvGrpSpPr>
        </xdr:nvGrpSpPr>
        <xdr:grpSpPr bwMode="auto">
          <a:xfrm>
            <a:off x="470" y="215"/>
            <a:ext cx="26" cy="2"/>
            <a:chOff x="346" y="215"/>
            <a:chExt cx="26" cy="2"/>
          </a:xfrm>
        </xdr:grpSpPr>
        <xdr:sp macro="" textlink="">
          <xdr:nvSpPr>
            <xdr:cNvPr id="1030" name="Line 14">
              <a:extLst>
                <a:ext uri="{FF2B5EF4-FFF2-40B4-BE49-F238E27FC236}">
                  <a16:creationId xmlns:a16="http://schemas.microsoft.com/office/drawing/2014/main" id="{D57117DC-0A26-37CA-A3FA-2F70253DC71C}"/>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1" name="Line 15">
              <a:extLst>
                <a:ext uri="{FF2B5EF4-FFF2-40B4-BE49-F238E27FC236}">
                  <a16:creationId xmlns:a16="http://schemas.microsoft.com/office/drawing/2014/main" id="{B0283D35-0C74-6F29-8B7F-3BD89ACC3A3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06" name="Group 16">
            <a:extLst>
              <a:ext uri="{FF2B5EF4-FFF2-40B4-BE49-F238E27FC236}">
                <a16:creationId xmlns:a16="http://schemas.microsoft.com/office/drawing/2014/main" id="{391E0FB4-9316-AF52-F8AA-56BB194551B3}"/>
              </a:ext>
            </a:extLst>
          </xdr:cNvPr>
          <xdr:cNvGrpSpPr>
            <a:grpSpLocks/>
          </xdr:cNvGrpSpPr>
        </xdr:nvGrpSpPr>
        <xdr:grpSpPr bwMode="auto">
          <a:xfrm>
            <a:off x="766" y="215"/>
            <a:ext cx="35" cy="2"/>
            <a:chOff x="406" y="215"/>
            <a:chExt cx="35" cy="2"/>
          </a:xfrm>
        </xdr:grpSpPr>
        <xdr:sp macro="" textlink="">
          <xdr:nvSpPr>
            <xdr:cNvPr id="1028" name="Line 17">
              <a:extLst>
                <a:ext uri="{FF2B5EF4-FFF2-40B4-BE49-F238E27FC236}">
                  <a16:creationId xmlns:a16="http://schemas.microsoft.com/office/drawing/2014/main" id="{193F6BDF-EC74-DC4C-50A4-1F4C38AB8B4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29" name="Line 18">
              <a:extLst>
                <a:ext uri="{FF2B5EF4-FFF2-40B4-BE49-F238E27FC236}">
                  <a16:creationId xmlns:a16="http://schemas.microsoft.com/office/drawing/2014/main" id="{9BF9997E-1849-53A1-C932-463A15ADE2F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07" name="Group 19">
            <a:extLst>
              <a:ext uri="{FF2B5EF4-FFF2-40B4-BE49-F238E27FC236}">
                <a16:creationId xmlns:a16="http://schemas.microsoft.com/office/drawing/2014/main" id="{32E0B1FD-157F-73CC-C6C8-4A62B30FD8DA}"/>
              </a:ext>
            </a:extLst>
          </xdr:cNvPr>
          <xdr:cNvGrpSpPr>
            <a:grpSpLocks/>
          </xdr:cNvGrpSpPr>
        </xdr:nvGrpSpPr>
        <xdr:grpSpPr bwMode="auto">
          <a:xfrm>
            <a:off x="718" y="215"/>
            <a:ext cx="26" cy="2"/>
            <a:chOff x="346" y="215"/>
            <a:chExt cx="26" cy="2"/>
          </a:xfrm>
        </xdr:grpSpPr>
        <xdr:sp macro="" textlink="">
          <xdr:nvSpPr>
            <xdr:cNvPr id="1026" name="Line 20">
              <a:extLst>
                <a:ext uri="{FF2B5EF4-FFF2-40B4-BE49-F238E27FC236}">
                  <a16:creationId xmlns:a16="http://schemas.microsoft.com/office/drawing/2014/main" id="{D03FF0C9-F537-BA85-961C-0B4EAF622E2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27" name="Line 21">
              <a:extLst>
                <a:ext uri="{FF2B5EF4-FFF2-40B4-BE49-F238E27FC236}">
                  <a16:creationId xmlns:a16="http://schemas.microsoft.com/office/drawing/2014/main" id="{313ACD0C-0943-16FD-DEE7-80E43E028734}"/>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08" name="Group 22">
            <a:extLst>
              <a:ext uri="{FF2B5EF4-FFF2-40B4-BE49-F238E27FC236}">
                <a16:creationId xmlns:a16="http://schemas.microsoft.com/office/drawing/2014/main" id="{34DCB8A6-3D67-9D4F-B1AE-28F939DB266C}"/>
              </a:ext>
            </a:extLst>
          </xdr:cNvPr>
          <xdr:cNvGrpSpPr>
            <a:grpSpLocks/>
          </xdr:cNvGrpSpPr>
        </xdr:nvGrpSpPr>
        <xdr:grpSpPr bwMode="auto">
          <a:xfrm>
            <a:off x="616" y="215"/>
            <a:ext cx="9" cy="2"/>
            <a:chOff x="616" y="215"/>
            <a:chExt cx="9" cy="2"/>
          </a:xfrm>
        </xdr:grpSpPr>
        <xdr:sp macro="" textlink="">
          <xdr:nvSpPr>
            <xdr:cNvPr id="1024" name="Line 23">
              <a:extLst>
                <a:ext uri="{FF2B5EF4-FFF2-40B4-BE49-F238E27FC236}">
                  <a16:creationId xmlns:a16="http://schemas.microsoft.com/office/drawing/2014/main" id="{A0192D02-CFF0-AB41-4FD9-379514852230}"/>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25" name="Line 24">
              <a:extLst>
                <a:ext uri="{FF2B5EF4-FFF2-40B4-BE49-F238E27FC236}">
                  <a16:creationId xmlns:a16="http://schemas.microsoft.com/office/drawing/2014/main" id="{E37F0D04-9AA6-23C4-10E7-AD166C23349B}"/>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09" name="Group 25">
            <a:extLst>
              <a:ext uri="{FF2B5EF4-FFF2-40B4-BE49-F238E27FC236}">
                <a16:creationId xmlns:a16="http://schemas.microsoft.com/office/drawing/2014/main" id="{DAE6E3BE-B1ED-DF29-D3FA-3D2FC5295C29}"/>
              </a:ext>
            </a:extLst>
          </xdr:cNvPr>
          <xdr:cNvGrpSpPr>
            <a:grpSpLocks/>
          </xdr:cNvGrpSpPr>
        </xdr:nvGrpSpPr>
        <xdr:grpSpPr bwMode="auto">
          <a:xfrm>
            <a:off x="579" y="215"/>
            <a:ext cx="9" cy="2"/>
            <a:chOff x="579" y="215"/>
            <a:chExt cx="9" cy="2"/>
          </a:xfrm>
        </xdr:grpSpPr>
        <xdr:sp macro="" textlink="">
          <xdr:nvSpPr>
            <xdr:cNvPr id="1022" name="Line 26">
              <a:extLst>
                <a:ext uri="{FF2B5EF4-FFF2-40B4-BE49-F238E27FC236}">
                  <a16:creationId xmlns:a16="http://schemas.microsoft.com/office/drawing/2014/main" id="{393B3849-4A6B-FA71-1148-9AC835D8B8FD}"/>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23" name="Line 27">
              <a:extLst>
                <a:ext uri="{FF2B5EF4-FFF2-40B4-BE49-F238E27FC236}">
                  <a16:creationId xmlns:a16="http://schemas.microsoft.com/office/drawing/2014/main" id="{9BC2D659-AF64-A4C9-E974-0D955BAC7DA5}"/>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10" name="Group 28">
            <a:extLst>
              <a:ext uri="{FF2B5EF4-FFF2-40B4-BE49-F238E27FC236}">
                <a16:creationId xmlns:a16="http://schemas.microsoft.com/office/drawing/2014/main" id="{A46FB95C-E8A2-779A-21A8-0FD0E8C96B31}"/>
              </a:ext>
            </a:extLst>
          </xdr:cNvPr>
          <xdr:cNvGrpSpPr>
            <a:grpSpLocks/>
          </xdr:cNvGrpSpPr>
        </xdr:nvGrpSpPr>
        <xdr:grpSpPr bwMode="auto">
          <a:xfrm>
            <a:off x="642" y="215"/>
            <a:ext cx="9" cy="2"/>
            <a:chOff x="579" y="215"/>
            <a:chExt cx="9" cy="2"/>
          </a:xfrm>
        </xdr:grpSpPr>
        <xdr:sp macro="" textlink="">
          <xdr:nvSpPr>
            <xdr:cNvPr id="1020" name="Line 29">
              <a:extLst>
                <a:ext uri="{FF2B5EF4-FFF2-40B4-BE49-F238E27FC236}">
                  <a16:creationId xmlns:a16="http://schemas.microsoft.com/office/drawing/2014/main" id="{4E00670F-9C74-C95A-3F9E-13613853136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21" name="Line 30">
              <a:extLst>
                <a:ext uri="{FF2B5EF4-FFF2-40B4-BE49-F238E27FC236}">
                  <a16:creationId xmlns:a16="http://schemas.microsoft.com/office/drawing/2014/main" id="{EC8260A7-1950-F2EB-B6F3-5D5ABBA2B599}"/>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11" name="Group 31">
            <a:extLst>
              <a:ext uri="{FF2B5EF4-FFF2-40B4-BE49-F238E27FC236}">
                <a16:creationId xmlns:a16="http://schemas.microsoft.com/office/drawing/2014/main" id="{8849328D-59B8-C22F-050C-0299618F0A3C}"/>
              </a:ext>
            </a:extLst>
          </xdr:cNvPr>
          <xdr:cNvGrpSpPr>
            <a:grpSpLocks/>
          </xdr:cNvGrpSpPr>
        </xdr:nvGrpSpPr>
        <xdr:grpSpPr bwMode="auto">
          <a:xfrm>
            <a:off x="677" y="215"/>
            <a:ext cx="9" cy="2"/>
            <a:chOff x="616" y="215"/>
            <a:chExt cx="9" cy="2"/>
          </a:xfrm>
        </xdr:grpSpPr>
        <xdr:sp macro="" textlink="">
          <xdr:nvSpPr>
            <xdr:cNvPr id="1018" name="Line 32">
              <a:extLst>
                <a:ext uri="{FF2B5EF4-FFF2-40B4-BE49-F238E27FC236}">
                  <a16:creationId xmlns:a16="http://schemas.microsoft.com/office/drawing/2014/main" id="{19BABD77-B5AB-F3AF-0AC2-CBD22A13A2C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9" name="Line 33">
              <a:extLst>
                <a:ext uri="{FF2B5EF4-FFF2-40B4-BE49-F238E27FC236}">
                  <a16:creationId xmlns:a16="http://schemas.microsoft.com/office/drawing/2014/main" id="{54B18672-DA8E-6A43-BE1D-3292807F64F2}"/>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12" name="Group 34">
            <a:extLst>
              <a:ext uri="{FF2B5EF4-FFF2-40B4-BE49-F238E27FC236}">
                <a16:creationId xmlns:a16="http://schemas.microsoft.com/office/drawing/2014/main" id="{835C29CF-D57A-A658-A6B6-7D1CF52FF57E}"/>
              </a:ext>
            </a:extLst>
          </xdr:cNvPr>
          <xdr:cNvGrpSpPr>
            <a:grpSpLocks/>
          </xdr:cNvGrpSpPr>
        </xdr:nvGrpSpPr>
        <xdr:grpSpPr bwMode="auto">
          <a:xfrm>
            <a:off x="870" y="215"/>
            <a:ext cx="4" cy="2"/>
            <a:chOff x="870" y="215"/>
            <a:chExt cx="4" cy="2"/>
          </a:xfrm>
        </xdr:grpSpPr>
        <xdr:sp macro="" textlink="">
          <xdr:nvSpPr>
            <xdr:cNvPr id="1016" name="Line 35">
              <a:extLst>
                <a:ext uri="{FF2B5EF4-FFF2-40B4-BE49-F238E27FC236}">
                  <a16:creationId xmlns:a16="http://schemas.microsoft.com/office/drawing/2014/main" id="{4C0E8BB5-DB42-25DA-E267-52A68F7FBE6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7" name="Line 36">
              <a:extLst>
                <a:ext uri="{FF2B5EF4-FFF2-40B4-BE49-F238E27FC236}">
                  <a16:creationId xmlns:a16="http://schemas.microsoft.com/office/drawing/2014/main" id="{4DA9731D-8F1B-1F98-DB5C-727272096EF0}"/>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13" name="Group 37">
            <a:extLst>
              <a:ext uri="{FF2B5EF4-FFF2-40B4-BE49-F238E27FC236}">
                <a16:creationId xmlns:a16="http://schemas.microsoft.com/office/drawing/2014/main" id="{04CFB437-4C8B-AEC1-977A-380AA6DFFE27}"/>
              </a:ext>
            </a:extLst>
          </xdr:cNvPr>
          <xdr:cNvGrpSpPr>
            <a:grpSpLocks/>
          </xdr:cNvGrpSpPr>
        </xdr:nvGrpSpPr>
        <xdr:grpSpPr bwMode="auto">
          <a:xfrm>
            <a:off x="818" y="215"/>
            <a:ext cx="4" cy="2"/>
            <a:chOff x="818" y="215"/>
            <a:chExt cx="4" cy="2"/>
          </a:xfrm>
        </xdr:grpSpPr>
        <xdr:sp macro="" textlink="">
          <xdr:nvSpPr>
            <xdr:cNvPr id="1014" name="Line 38">
              <a:extLst>
                <a:ext uri="{FF2B5EF4-FFF2-40B4-BE49-F238E27FC236}">
                  <a16:creationId xmlns:a16="http://schemas.microsoft.com/office/drawing/2014/main" id="{8391C6EB-64CB-4C29-DA4B-BDEEF0FE23FA}"/>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5" name="Line 39">
              <a:extLst>
                <a:ext uri="{FF2B5EF4-FFF2-40B4-BE49-F238E27FC236}">
                  <a16:creationId xmlns:a16="http://schemas.microsoft.com/office/drawing/2014/main" id="{890FF0E6-A3B0-5092-50C8-85167FC6E6CD}"/>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200025</xdr:colOff>
      <xdr:row>4</xdr:row>
      <xdr:rowOff>104775</xdr:rowOff>
    </xdr:from>
    <xdr:to>
      <xdr:col>11</xdr:col>
      <xdr:colOff>550615</xdr:colOff>
      <xdr:row>5</xdr:row>
      <xdr:rowOff>11114</xdr:rowOff>
    </xdr:to>
    <xdr:grpSp>
      <xdr:nvGrpSpPr>
        <xdr:cNvPr id="1334" name="Group 1333">
          <a:extLst>
            <a:ext uri="{FF2B5EF4-FFF2-40B4-BE49-F238E27FC236}">
              <a16:creationId xmlns:a16="http://schemas.microsoft.com/office/drawing/2014/main" id="{BC387563-397D-4C78-AEA2-4918E6F4CDFC}"/>
            </a:ext>
          </a:extLst>
        </xdr:cNvPr>
        <xdr:cNvGrpSpPr/>
      </xdr:nvGrpSpPr>
      <xdr:grpSpPr>
        <a:xfrm>
          <a:off x="3129915" y="950595"/>
          <a:ext cx="4549210" cy="77789"/>
          <a:chOff x="3179884" y="40913538"/>
          <a:chExt cx="4707546" cy="60327"/>
        </a:xfrm>
      </xdr:grpSpPr>
      <xdr:grpSp>
        <xdr:nvGrpSpPr>
          <xdr:cNvPr id="1335" name="Group 4">
            <a:extLst>
              <a:ext uri="{FF2B5EF4-FFF2-40B4-BE49-F238E27FC236}">
                <a16:creationId xmlns:a16="http://schemas.microsoft.com/office/drawing/2014/main" id="{49DECF31-F6B6-FA9D-BA6D-70488DE5E68B}"/>
              </a:ext>
            </a:extLst>
          </xdr:cNvPr>
          <xdr:cNvGrpSpPr>
            <a:grpSpLocks/>
          </xdr:cNvGrpSpPr>
        </xdr:nvGrpSpPr>
        <xdr:grpSpPr bwMode="auto">
          <a:xfrm>
            <a:off x="3822239" y="40913539"/>
            <a:ext cx="348603" cy="53975"/>
            <a:chOff x="406" y="215"/>
            <a:chExt cx="35" cy="2"/>
          </a:xfrm>
        </xdr:grpSpPr>
        <xdr:sp macro="" textlink="">
          <xdr:nvSpPr>
            <xdr:cNvPr id="1369" name="Line 5">
              <a:extLst>
                <a:ext uri="{FF2B5EF4-FFF2-40B4-BE49-F238E27FC236}">
                  <a16:creationId xmlns:a16="http://schemas.microsoft.com/office/drawing/2014/main" id="{00BFD1C4-B820-A1C0-D6B5-E0A3266666B9}"/>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0" name="Line 6">
              <a:extLst>
                <a:ext uri="{FF2B5EF4-FFF2-40B4-BE49-F238E27FC236}">
                  <a16:creationId xmlns:a16="http://schemas.microsoft.com/office/drawing/2014/main" id="{349D343A-DD9F-7741-CBEC-2EF1AC5D3503}"/>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36" name="Group 7">
            <a:extLst>
              <a:ext uri="{FF2B5EF4-FFF2-40B4-BE49-F238E27FC236}">
                <a16:creationId xmlns:a16="http://schemas.microsoft.com/office/drawing/2014/main" id="{9B623338-E7B6-92A4-8A76-F1EF8262FD66}"/>
              </a:ext>
            </a:extLst>
          </xdr:cNvPr>
          <xdr:cNvGrpSpPr>
            <a:grpSpLocks/>
          </xdr:cNvGrpSpPr>
        </xdr:nvGrpSpPr>
        <xdr:grpSpPr bwMode="auto">
          <a:xfrm>
            <a:off x="3179884" y="40913538"/>
            <a:ext cx="258962" cy="53975"/>
            <a:chOff x="346" y="215"/>
            <a:chExt cx="26" cy="2"/>
          </a:xfrm>
        </xdr:grpSpPr>
        <xdr:sp macro="" textlink="">
          <xdr:nvSpPr>
            <xdr:cNvPr id="1367" name="Line 8">
              <a:extLst>
                <a:ext uri="{FF2B5EF4-FFF2-40B4-BE49-F238E27FC236}">
                  <a16:creationId xmlns:a16="http://schemas.microsoft.com/office/drawing/2014/main" id="{56B4F637-001B-EB43-D45B-86455DA2DDA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8" name="Line 9">
              <a:extLst>
                <a:ext uri="{FF2B5EF4-FFF2-40B4-BE49-F238E27FC236}">
                  <a16:creationId xmlns:a16="http://schemas.microsoft.com/office/drawing/2014/main" id="{AF26101C-3FF7-77E0-C395-27A0AE7CB298}"/>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37" name="Group 10">
            <a:extLst>
              <a:ext uri="{FF2B5EF4-FFF2-40B4-BE49-F238E27FC236}">
                <a16:creationId xmlns:a16="http://schemas.microsoft.com/office/drawing/2014/main" id="{C34BAE33-071C-7963-E21A-D9577318F2CF}"/>
              </a:ext>
            </a:extLst>
          </xdr:cNvPr>
          <xdr:cNvGrpSpPr>
            <a:grpSpLocks/>
          </xdr:cNvGrpSpPr>
        </xdr:nvGrpSpPr>
        <xdr:grpSpPr bwMode="auto">
          <a:xfrm>
            <a:off x="5005510" y="40913539"/>
            <a:ext cx="348603" cy="53975"/>
            <a:chOff x="406" y="215"/>
            <a:chExt cx="35" cy="2"/>
          </a:xfrm>
        </xdr:grpSpPr>
        <xdr:sp macro="" textlink="">
          <xdr:nvSpPr>
            <xdr:cNvPr id="1365" name="Line 11">
              <a:extLst>
                <a:ext uri="{FF2B5EF4-FFF2-40B4-BE49-F238E27FC236}">
                  <a16:creationId xmlns:a16="http://schemas.microsoft.com/office/drawing/2014/main" id="{1EF3BA32-3075-EAC7-7CF8-9D8EB2B8722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6" name="Line 12">
              <a:extLst>
                <a:ext uri="{FF2B5EF4-FFF2-40B4-BE49-F238E27FC236}">
                  <a16:creationId xmlns:a16="http://schemas.microsoft.com/office/drawing/2014/main" id="{B8BB6B18-2FDF-3C55-7F9F-866C5358CFBD}"/>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38" name="Group 13">
            <a:extLst>
              <a:ext uri="{FF2B5EF4-FFF2-40B4-BE49-F238E27FC236}">
                <a16:creationId xmlns:a16="http://schemas.microsoft.com/office/drawing/2014/main" id="{945AC887-BEE3-C636-EEC0-452705C1CA07}"/>
              </a:ext>
            </a:extLst>
          </xdr:cNvPr>
          <xdr:cNvGrpSpPr>
            <a:grpSpLocks/>
          </xdr:cNvGrpSpPr>
        </xdr:nvGrpSpPr>
        <xdr:grpSpPr bwMode="auto">
          <a:xfrm>
            <a:off x="4418503" y="40913539"/>
            <a:ext cx="258962" cy="53975"/>
            <a:chOff x="346" y="215"/>
            <a:chExt cx="26" cy="2"/>
          </a:xfrm>
        </xdr:grpSpPr>
        <xdr:sp macro="" textlink="">
          <xdr:nvSpPr>
            <xdr:cNvPr id="1363" name="Line 14">
              <a:extLst>
                <a:ext uri="{FF2B5EF4-FFF2-40B4-BE49-F238E27FC236}">
                  <a16:creationId xmlns:a16="http://schemas.microsoft.com/office/drawing/2014/main" id="{20BEB492-D5A1-294D-A8E9-1350136D773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4" name="Line 15">
              <a:extLst>
                <a:ext uri="{FF2B5EF4-FFF2-40B4-BE49-F238E27FC236}">
                  <a16:creationId xmlns:a16="http://schemas.microsoft.com/office/drawing/2014/main" id="{EBC5707C-85FD-6496-644F-CF63BBC69D92}"/>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39" name="Group 22">
            <a:extLst>
              <a:ext uri="{FF2B5EF4-FFF2-40B4-BE49-F238E27FC236}">
                <a16:creationId xmlns:a16="http://schemas.microsoft.com/office/drawing/2014/main" id="{1B844DF6-B3C2-6D09-F5E7-957A26FBBB42}"/>
              </a:ext>
            </a:extLst>
          </xdr:cNvPr>
          <xdr:cNvGrpSpPr>
            <a:grpSpLocks/>
          </xdr:cNvGrpSpPr>
        </xdr:nvGrpSpPr>
        <xdr:grpSpPr bwMode="auto">
          <a:xfrm>
            <a:off x="5913862" y="40913539"/>
            <a:ext cx="89641" cy="53975"/>
            <a:chOff x="616" y="215"/>
            <a:chExt cx="9" cy="2"/>
          </a:xfrm>
        </xdr:grpSpPr>
        <xdr:sp macro="" textlink="">
          <xdr:nvSpPr>
            <xdr:cNvPr id="1361" name="Line 23">
              <a:extLst>
                <a:ext uri="{FF2B5EF4-FFF2-40B4-BE49-F238E27FC236}">
                  <a16:creationId xmlns:a16="http://schemas.microsoft.com/office/drawing/2014/main" id="{7217C265-FF10-A64F-26FF-4776C29901C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2" name="Line 24">
              <a:extLst>
                <a:ext uri="{FF2B5EF4-FFF2-40B4-BE49-F238E27FC236}">
                  <a16:creationId xmlns:a16="http://schemas.microsoft.com/office/drawing/2014/main" id="{F820EB07-F5C1-C395-69DD-9AD11AC6C576}"/>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40" name="Group 25">
            <a:extLst>
              <a:ext uri="{FF2B5EF4-FFF2-40B4-BE49-F238E27FC236}">
                <a16:creationId xmlns:a16="http://schemas.microsoft.com/office/drawing/2014/main" id="{DB836ADE-1596-F023-DB20-94F94B274D54}"/>
              </a:ext>
            </a:extLst>
          </xdr:cNvPr>
          <xdr:cNvGrpSpPr>
            <a:grpSpLocks/>
          </xdr:cNvGrpSpPr>
        </xdr:nvGrpSpPr>
        <xdr:grpSpPr bwMode="auto">
          <a:xfrm>
            <a:off x="5517419" y="40913540"/>
            <a:ext cx="89641" cy="53975"/>
            <a:chOff x="579" y="215"/>
            <a:chExt cx="9" cy="2"/>
          </a:xfrm>
        </xdr:grpSpPr>
        <xdr:sp macro="" textlink="">
          <xdr:nvSpPr>
            <xdr:cNvPr id="1359" name="Line 26">
              <a:extLst>
                <a:ext uri="{FF2B5EF4-FFF2-40B4-BE49-F238E27FC236}">
                  <a16:creationId xmlns:a16="http://schemas.microsoft.com/office/drawing/2014/main" id="{3F074701-ADFA-C10D-F115-9ACA5E9F083D}"/>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0" name="Line 27">
              <a:extLst>
                <a:ext uri="{FF2B5EF4-FFF2-40B4-BE49-F238E27FC236}">
                  <a16:creationId xmlns:a16="http://schemas.microsoft.com/office/drawing/2014/main" id="{8C133488-D3FF-24C5-4BE1-E9E50BD87EC8}"/>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41" name="Group 28">
            <a:extLst>
              <a:ext uri="{FF2B5EF4-FFF2-40B4-BE49-F238E27FC236}">
                <a16:creationId xmlns:a16="http://schemas.microsoft.com/office/drawing/2014/main" id="{B36D6258-3007-B7B2-D977-96287ADAAE32}"/>
              </a:ext>
            </a:extLst>
          </xdr:cNvPr>
          <xdr:cNvGrpSpPr>
            <a:grpSpLocks/>
          </xdr:cNvGrpSpPr>
        </xdr:nvGrpSpPr>
        <xdr:grpSpPr bwMode="auto">
          <a:xfrm>
            <a:off x="6122527" y="40913539"/>
            <a:ext cx="89641" cy="53975"/>
            <a:chOff x="579" y="215"/>
            <a:chExt cx="9" cy="2"/>
          </a:xfrm>
        </xdr:grpSpPr>
        <xdr:sp macro="" textlink="">
          <xdr:nvSpPr>
            <xdr:cNvPr id="1357" name="Line 29">
              <a:extLst>
                <a:ext uri="{FF2B5EF4-FFF2-40B4-BE49-F238E27FC236}">
                  <a16:creationId xmlns:a16="http://schemas.microsoft.com/office/drawing/2014/main" id="{11C5867B-1AC8-DDBD-6C73-E05E94986981}"/>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8" name="Line 30">
              <a:extLst>
                <a:ext uri="{FF2B5EF4-FFF2-40B4-BE49-F238E27FC236}">
                  <a16:creationId xmlns:a16="http://schemas.microsoft.com/office/drawing/2014/main" id="{D54A8CC4-7508-B90F-63E6-2666F7729DBC}"/>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42" name="Group 31">
            <a:extLst>
              <a:ext uri="{FF2B5EF4-FFF2-40B4-BE49-F238E27FC236}">
                <a16:creationId xmlns:a16="http://schemas.microsoft.com/office/drawing/2014/main" id="{E6227D95-D442-0781-3474-CF21D4D698A0}"/>
              </a:ext>
            </a:extLst>
          </xdr:cNvPr>
          <xdr:cNvGrpSpPr>
            <a:grpSpLocks/>
          </xdr:cNvGrpSpPr>
        </xdr:nvGrpSpPr>
        <xdr:grpSpPr bwMode="auto">
          <a:xfrm>
            <a:off x="6519844" y="40919889"/>
            <a:ext cx="89641" cy="53975"/>
            <a:chOff x="616" y="215"/>
            <a:chExt cx="9" cy="2"/>
          </a:xfrm>
        </xdr:grpSpPr>
        <xdr:sp macro="" textlink="">
          <xdr:nvSpPr>
            <xdr:cNvPr id="1355" name="Line 32">
              <a:extLst>
                <a:ext uri="{FF2B5EF4-FFF2-40B4-BE49-F238E27FC236}">
                  <a16:creationId xmlns:a16="http://schemas.microsoft.com/office/drawing/2014/main" id="{576CD677-5153-B92F-95D1-9C0397343455}"/>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6" name="Line 33">
              <a:extLst>
                <a:ext uri="{FF2B5EF4-FFF2-40B4-BE49-F238E27FC236}">
                  <a16:creationId xmlns:a16="http://schemas.microsoft.com/office/drawing/2014/main" id="{785A4845-273B-4F45-F741-0AA8890DA55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43" name="Group 34">
            <a:extLst>
              <a:ext uri="{FF2B5EF4-FFF2-40B4-BE49-F238E27FC236}">
                <a16:creationId xmlns:a16="http://schemas.microsoft.com/office/drawing/2014/main" id="{B015B94E-854A-65D3-CC04-9765A32EE4E3}"/>
              </a:ext>
            </a:extLst>
          </xdr:cNvPr>
          <xdr:cNvGrpSpPr>
            <a:grpSpLocks/>
          </xdr:cNvGrpSpPr>
        </xdr:nvGrpSpPr>
        <xdr:grpSpPr bwMode="auto">
          <a:xfrm>
            <a:off x="7108800" y="40913539"/>
            <a:ext cx="39840" cy="53975"/>
            <a:chOff x="870" y="215"/>
            <a:chExt cx="4" cy="2"/>
          </a:xfrm>
        </xdr:grpSpPr>
        <xdr:sp macro="" textlink="">
          <xdr:nvSpPr>
            <xdr:cNvPr id="1353" name="Line 35">
              <a:extLst>
                <a:ext uri="{FF2B5EF4-FFF2-40B4-BE49-F238E27FC236}">
                  <a16:creationId xmlns:a16="http://schemas.microsoft.com/office/drawing/2014/main" id="{CB7DC5D6-CC77-5BA6-91B0-51143C0505F5}"/>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4" name="Line 36">
              <a:extLst>
                <a:ext uri="{FF2B5EF4-FFF2-40B4-BE49-F238E27FC236}">
                  <a16:creationId xmlns:a16="http://schemas.microsoft.com/office/drawing/2014/main" id="{865A9A6C-8C0C-33BC-E5B6-507D9C09CC87}"/>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44" name="Group 37">
            <a:extLst>
              <a:ext uri="{FF2B5EF4-FFF2-40B4-BE49-F238E27FC236}">
                <a16:creationId xmlns:a16="http://schemas.microsoft.com/office/drawing/2014/main" id="{4A98F8C0-FAA7-7C33-E7AE-3C15F1E5F39E}"/>
              </a:ext>
            </a:extLst>
          </xdr:cNvPr>
          <xdr:cNvGrpSpPr>
            <a:grpSpLocks/>
          </xdr:cNvGrpSpPr>
        </xdr:nvGrpSpPr>
        <xdr:grpSpPr bwMode="auto">
          <a:xfrm>
            <a:off x="6792631" y="40913539"/>
            <a:ext cx="39840" cy="53975"/>
            <a:chOff x="818" y="215"/>
            <a:chExt cx="4" cy="2"/>
          </a:xfrm>
        </xdr:grpSpPr>
        <xdr:sp macro="" textlink="">
          <xdr:nvSpPr>
            <xdr:cNvPr id="1351" name="Line 38">
              <a:extLst>
                <a:ext uri="{FF2B5EF4-FFF2-40B4-BE49-F238E27FC236}">
                  <a16:creationId xmlns:a16="http://schemas.microsoft.com/office/drawing/2014/main" id="{CECA8416-E939-2C7E-D256-E0795EB8D7BE}"/>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2" name="Line 39">
              <a:extLst>
                <a:ext uri="{FF2B5EF4-FFF2-40B4-BE49-F238E27FC236}">
                  <a16:creationId xmlns:a16="http://schemas.microsoft.com/office/drawing/2014/main" id="{CD0F2627-AC0B-866F-B177-C6BDEC13BD7B}"/>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45" name="Group 37">
            <a:extLst>
              <a:ext uri="{FF2B5EF4-FFF2-40B4-BE49-F238E27FC236}">
                <a16:creationId xmlns:a16="http://schemas.microsoft.com/office/drawing/2014/main" id="{3683398D-E650-69DE-C645-E76B87AD2102}"/>
              </a:ext>
            </a:extLst>
          </xdr:cNvPr>
          <xdr:cNvGrpSpPr>
            <a:grpSpLocks/>
          </xdr:cNvGrpSpPr>
        </xdr:nvGrpSpPr>
        <xdr:grpSpPr bwMode="auto">
          <a:xfrm>
            <a:off x="7272780" y="40913539"/>
            <a:ext cx="39840" cy="53975"/>
            <a:chOff x="818" y="215"/>
            <a:chExt cx="4" cy="2"/>
          </a:xfrm>
        </xdr:grpSpPr>
        <xdr:sp macro="" textlink="">
          <xdr:nvSpPr>
            <xdr:cNvPr id="1349" name="Line 38">
              <a:extLst>
                <a:ext uri="{FF2B5EF4-FFF2-40B4-BE49-F238E27FC236}">
                  <a16:creationId xmlns:a16="http://schemas.microsoft.com/office/drawing/2014/main" id="{089A5D1B-420B-33B3-4745-F88F1085FEA0}"/>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0" name="Line 39">
              <a:extLst>
                <a:ext uri="{FF2B5EF4-FFF2-40B4-BE49-F238E27FC236}">
                  <a16:creationId xmlns:a16="http://schemas.microsoft.com/office/drawing/2014/main" id="{C4BBBCCF-3A7F-9641-9894-5000B9079E7B}"/>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46" name="Group 34">
            <a:extLst>
              <a:ext uri="{FF2B5EF4-FFF2-40B4-BE49-F238E27FC236}">
                <a16:creationId xmlns:a16="http://schemas.microsoft.com/office/drawing/2014/main" id="{B2751195-7E3A-D2B3-C10C-F0CD88C0292F}"/>
              </a:ext>
            </a:extLst>
          </xdr:cNvPr>
          <xdr:cNvGrpSpPr>
            <a:grpSpLocks/>
          </xdr:cNvGrpSpPr>
        </xdr:nvGrpSpPr>
        <xdr:grpSpPr bwMode="auto">
          <a:xfrm>
            <a:off x="7847590" y="40919890"/>
            <a:ext cx="39840" cy="53975"/>
            <a:chOff x="870" y="215"/>
            <a:chExt cx="4" cy="2"/>
          </a:xfrm>
        </xdr:grpSpPr>
        <xdr:sp macro="" textlink="">
          <xdr:nvSpPr>
            <xdr:cNvPr id="1347" name="Line 35">
              <a:extLst>
                <a:ext uri="{FF2B5EF4-FFF2-40B4-BE49-F238E27FC236}">
                  <a16:creationId xmlns:a16="http://schemas.microsoft.com/office/drawing/2014/main" id="{1F1C26AB-5A52-064F-3F13-DE7DDE329EF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8" name="Line 36">
              <a:extLst>
                <a:ext uri="{FF2B5EF4-FFF2-40B4-BE49-F238E27FC236}">
                  <a16:creationId xmlns:a16="http://schemas.microsoft.com/office/drawing/2014/main" id="{CC72A6A1-D3D7-5CA7-0053-4172B5CFCFC8}"/>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228600</xdr:colOff>
      <xdr:row>52</xdr:row>
      <xdr:rowOff>76200</xdr:rowOff>
    </xdr:from>
    <xdr:to>
      <xdr:col>12</xdr:col>
      <xdr:colOff>7690</xdr:colOff>
      <xdr:row>53</xdr:row>
      <xdr:rowOff>20639</xdr:rowOff>
    </xdr:to>
    <xdr:grpSp>
      <xdr:nvGrpSpPr>
        <xdr:cNvPr id="1371" name="Group 1370">
          <a:extLst>
            <a:ext uri="{FF2B5EF4-FFF2-40B4-BE49-F238E27FC236}">
              <a16:creationId xmlns:a16="http://schemas.microsoft.com/office/drawing/2014/main" id="{18626C8D-9303-4C64-8040-A130B37AEF2B}"/>
            </a:ext>
          </a:extLst>
        </xdr:cNvPr>
        <xdr:cNvGrpSpPr/>
      </xdr:nvGrpSpPr>
      <xdr:grpSpPr>
        <a:xfrm>
          <a:off x="3158490" y="8957310"/>
          <a:ext cx="4568260" cy="77789"/>
          <a:chOff x="3179884" y="40913538"/>
          <a:chExt cx="4707546" cy="60327"/>
        </a:xfrm>
      </xdr:grpSpPr>
      <xdr:grpSp>
        <xdr:nvGrpSpPr>
          <xdr:cNvPr id="1372" name="Group 4">
            <a:extLst>
              <a:ext uri="{FF2B5EF4-FFF2-40B4-BE49-F238E27FC236}">
                <a16:creationId xmlns:a16="http://schemas.microsoft.com/office/drawing/2014/main" id="{4F530CCD-38AE-32B5-9820-E340E07C0CB9}"/>
              </a:ext>
            </a:extLst>
          </xdr:cNvPr>
          <xdr:cNvGrpSpPr>
            <a:grpSpLocks/>
          </xdr:cNvGrpSpPr>
        </xdr:nvGrpSpPr>
        <xdr:grpSpPr bwMode="auto">
          <a:xfrm>
            <a:off x="3822239" y="40913539"/>
            <a:ext cx="348603" cy="53975"/>
            <a:chOff x="406" y="215"/>
            <a:chExt cx="35" cy="2"/>
          </a:xfrm>
        </xdr:grpSpPr>
        <xdr:sp macro="" textlink="">
          <xdr:nvSpPr>
            <xdr:cNvPr id="1406" name="Line 5">
              <a:extLst>
                <a:ext uri="{FF2B5EF4-FFF2-40B4-BE49-F238E27FC236}">
                  <a16:creationId xmlns:a16="http://schemas.microsoft.com/office/drawing/2014/main" id="{9AC59A94-B2E5-395A-46C3-E03656A06FE2}"/>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7" name="Line 6">
              <a:extLst>
                <a:ext uri="{FF2B5EF4-FFF2-40B4-BE49-F238E27FC236}">
                  <a16:creationId xmlns:a16="http://schemas.microsoft.com/office/drawing/2014/main" id="{3F6D8FA0-57BB-6FB0-664B-67FF201A9A1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73" name="Group 7">
            <a:extLst>
              <a:ext uri="{FF2B5EF4-FFF2-40B4-BE49-F238E27FC236}">
                <a16:creationId xmlns:a16="http://schemas.microsoft.com/office/drawing/2014/main" id="{8A8C558F-208C-0845-A105-85770728176E}"/>
              </a:ext>
            </a:extLst>
          </xdr:cNvPr>
          <xdr:cNvGrpSpPr>
            <a:grpSpLocks/>
          </xdr:cNvGrpSpPr>
        </xdr:nvGrpSpPr>
        <xdr:grpSpPr bwMode="auto">
          <a:xfrm>
            <a:off x="3179884" y="40913538"/>
            <a:ext cx="258962" cy="53975"/>
            <a:chOff x="346" y="215"/>
            <a:chExt cx="26" cy="2"/>
          </a:xfrm>
        </xdr:grpSpPr>
        <xdr:sp macro="" textlink="">
          <xdr:nvSpPr>
            <xdr:cNvPr id="1404" name="Line 8">
              <a:extLst>
                <a:ext uri="{FF2B5EF4-FFF2-40B4-BE49-F238E27FC236}">
                  <a16:creationId xmlns:a16="http://schemas.microsoft.com/office/drawing/2014/main" id="{A6017B84-B560-B3DE-41F2-4D71CFA59FA5}"/>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5" name="Line 9">
              <a:extLst>
                <a:ext uri="{FF2B5EF4-FFF2-40B4-BE49-F238E27FC236}">
                  <a16:creationId xmlns:a16="http://schemas.microsoft.com/office/drawing/2014/main" id="{ACD6C55F-1CE4-A242-9A2D-F9F8326124D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74" name="Group 10">
            <a:extLst>
              <a:ext uri="{FF2B5EF4-FFF2-40B4-BE49-F238E27FC236}">
                <a16:creationId xmlns:a16="http://schemas.microsoft.com/office/drawing/2014/main" id="{02709BC3-2778-8CED-0ED4-8ED5E847699F}"/>
              </a:ext>
            </a:extLst>
          </xdr:cNvPr>
          <xdr:cNvGrpSpPr>
            <a:grpSpLocks/>
          </xdr:cNvGrpSpPr>
        </xdr:nvGrpSpPr>
        <xdr:grpSpPr bwMode="auto">
          <a:xfrm>
            <a:off x="5005510" y="40913539"/>
            <a:ext cx="348603" cy="53975"/>
            <a:chOff x="406" y="215"/>
            <a:chExt cx="35" cy="2"/>
          </a:xfrm>
        </xdr:grpSpPr>
        <xdr:sp macro="" textlink="">
          <xdr:nvSpPr>
            <xdr:cNvPr id="1402" name="Line 11">
              <a:extLst>
                <a:ext uri="{FF2B5EF4-FFF2-40B4-BE49-F238E27FC236}">
                  <a16:creationId xmlns:a16="http://schemas.microsoft.com/office/drawing/2014/main" id="{71698F03-C582-8BEF-E8AA-6D5BFDAA9E74}"/>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3" name="Line 12">
              <a:extLst>
                <a:ext uri="{FF2B5EF4-FFF2-40B4-BE49-F238E27FC236}">
                  <a16:creationId xmlns:a16="http://schemas.microsoft.com/office/drawing/2014/main" id="{C2511D1B-B417-6C33-F39C-8C9189DD233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75" name="Group 13">
            <a:extLst>
              <a:ext uri="{FF2B5EF4-FFF2-40B4-BE49-F238E27FC236}">
                <a16:creationId xmlns:a16="http://schemas.microsoft.com/office/drawing/2014/main" id="{C1F6F422-6085-A330-B3A6-8E862C6C4AA9}"/>
              </a:ext>
            </a:extLst>
          </xdr:cNvPr>
          <xdr:cNvGrpSpPr>
            <a:grpSpLocks/>
          </xdr:cNvGrpSpPr>
        </xdr:nvGrpSpPr>
        <xdr:grpSpPr bwMode="auto">
          <a:xfrm>
            <a:off x="4418503" y="40913539"/>
            <a:ext cx="258962" cy="53975"/>
            <a:chOff x="346" y="215"/>
            <a:chExt cx="26" cy="2"/>
          </a:xfrm>
        </xdr:grpSpPr>
        <xdr:sp macro="" textlink="">
          <xdr:nvSpPr>
            <xdr:cNvPr id="1400" name="Line 14">
              <a:extLst>
                <a:ext uri="{FF2B5EF4-FFF2-40B4-BE49-F238E27FC236}">
                  <a16:creationId xmlns:a16="http://schemas.microsoft.com/office/drawing/2014/main" id="{99921EA2-BB20-DB13-FFC8-AC78CAA1DD71}"/>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1" name="Line 15">
              <a:extLst>
                <a:ext uri="{FF2B5EF4-FFF2-40B4-BE49-F238E27FC236}">
                  <a16:creationId xmlns:a16="http://schemas.microsoft.com/office/drawing/2014/main" id="{B134DAD9-AA09-6D95-42FC-426C9B115F6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76" name="Group 22">
            <a:extLst>
              <a:ext uri="{FF2B5EF4-FFF2-40B4-BE49-F238E27FC236}">
                <a16:creationId xmlns:a16="http://schemas.microsoft.com/office/drawing/2014/main" id="{31D8C690-80FB-A431-DE60-B0A4A61BA3B8}"/>
              </a:ext>
            </a:extLst>
          </xdr:cNvPr>
          <xdr:cNvGrpSpPr>
            <a:grpSpLocks/>
          </xdr:cNvGrpSpPr>
        </xdr:nvGrpSpPr>
        <xdr:grpSpPr bwMode="auto">
          <a:xfrm>
            <a:off x="5913862" y="40913539"/>
            <a:ext cx="89641" cy="53975"/>
            <a:chOff x="616" y="215"/>
            <a:chExt cx="9" cy="2"/>
          </a:xfrm>
        </xdr:grpSpPr>
        <xdr:sp macro="" textlink="">
          <xdr:nvSpPr>
            <xdr:cNvPr id="1398" name="Line 23">
              <a:extLst>
                <a:ext uri="{FF2B5EF4-FFF2-40B4-BE49-F238E27FC236}">
                  <a16:creationId xmlns:a16="http://schemas.microsoft.com/office/drawing/2014/main" id="{3F76E5CE-15CE-8BD3-8052-3173CB1C7223}"/>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9" name="Line 24">
              <a:extLst>
                <a:ext uri="{FF2B5EF4-FFF2-40B4-BE49-F238E27FC236}">
                  <a16:creationId xmlns:a16="http://schemas.microsoft.com/office/drawing/2014/main" id="{8257011D-924E-445C-E210-831A8A845A75}"/>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77" name="Group 25">
            <a:extLst>
              <a:ext uri="{FF2B5EF4-FFF2-40B4-BE49-F238E27FC236}">
                <a16:creationId xmlns:a16="http://schemas.microsoft.com/office/drawing/2014/main" id="{D21ABE08-9D00-E298-9CE2-5961E12D838F}"/>
              </a:ext>
            </a:extLst>
          </xdr:cNvPr>
          <xdr:cNvGrpSpPr>
            <a:grpSpLocks/>
          </xdr:cNvGrpSpPr>
        </xdr:nvGrpSpPr>
        <xdr:grpSpPr bwMode="auto">
          <a:xfrm>
            <a:off x="5517419" y="40913540"/>
            <a:ext cx="89641" cy="53975"/>
            <a:chOff x="579" y="215"/>
            <a:chExt cx="9" cy="2"/>
          </a:xfrm>
        </xdr:grpSpPr>
        <xdr:sp macro="" textlink="">
          <xdr:nvSpPr>
            <xdr:cNvPr id="1396" name="Line 26">
              <a:extLst>
                <a:ext uri="{FF2B5EF4-FFF2-40B4-BE49-F238E27FC236}">
                  <a16:creationId xmlns:a16="http://schemas.microsoft.com/office/drawing/2014/main" id="{21481273-9A51-32A2-D41A-92A515CE73DE}"/>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7" name="Line 27">
              <a:extLst>
                <a:ext uri="{FF2B5EF4-FFF2-40B4-BE49-F238E27FC236}">
                  <a16:creationId xmlns:a16="http://schemas.microsoft.com/office/drawing/2014/main" id="{38FCA6A1-6876-1FDC-6F9D-644E9F622CF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78" name="Group 28">
            <a:extLst>
              <a:ext uri="{FF2B5EF4-FFF2-40B4-BE49-F238E27FC236}">
                <a16:creationId xmlns:a16="http://schemas.microsoft.com/office/drawing/2014/main" id="{D1517139-A958-8DC7-0BCF-C2EC4D18372B}"/>
              </a:ext>
            </a:extLst>
          </xdr:cNvPr>
          <xdr:cNvGrpSpPr>
            <a:grpSpLocks/>
          </xdr:cNvGrpSpPr>
        </xdr:nvGrpSpPr>
        <xdr:grpSpPr bwMode="auto">
          <a:xfrm>
            <a:off x="6122527" y="40913539"/>
            <a:ext cx="89641" cy="53975"/>
            <a:chOff x="579" y="215"/>
            <a:chExt cx="9" cy="2"/>
          </a:xfrm>
        </xdr:grpSpPr>
        <xdr:sp macro="" textlink="">
          <xdr:nvSpPr>
            <xdr:cNvPr id="1394" name="Line 29">
              <a:extLst>
                <a:ext uri="{FF2B5EF4-FFF2-40B4-BE49-F238E27FC236}">
                  <a16:creationId xmlns:a16="http://schemas.microsoft.com/office/drawing/2014/main" id="{6AC0A89C-29E1-D2E3-3CC4-8C5211EDE577}"/>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5" name="Line 30">
              <a:extLst>
                <a:ext uri="{FF2B5EF4-FFF2-40B4-BE49-F238E27FC236}">
                  <a16:creationId xmlns:a16="http://schemas.microsoft.com/office/drawing/2014/main" id="{83408BD3-8A05-4DDA-199A-E1219546DEC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79" name="Group 31">
            <a:extLst>
              <a:ext uri="{FF2B5EF4-FFF2-40B4-BE49-F238E27FC236}">
                <a16:creationId xmlns:a16="http://schemas.microsoft.com/office/drawing/2014/main" id="{68436ABD-C147-653B-19DB-7E10CDD7279C}"/>
              </a:ext>
            </a:extLst>
          </xdr:cNvPr>
          <xdr:cNvGrpSpPr>
            <a:grpSpLocks/>
          </xdr:cNvGrpSpPr>
        </xdr:nvGrpSpPr>
        <xdr:grpSpPr bwMode="auto">
          <a:xfrm>
            <a:off x="6519844" y="40919889"/>
            <a:ext cx="89641" cy="53975"/>
            <a:chOff x="616" y="215"/>
            <a:chExt cx="9" cy="2"/>
          </a:xfrm>
        </xdr:grpSpPr>
        <xdr:sp macro="" textlink="">
          <xdr:nvSpPr>
            <xdr:cNvPr id="1392" name="Line 32">
              <a:extLst>
                <a:ext uri="{FF2B5EF4-FFF2-40B4-BE49-F238E27FC236}">
                  <a16:creationId xmlns:a16="http://schemas.microsoft.com/office/drawing/2014/main" id="{2D83C4B0-8554-E4D4-09F9-678DDFEE002C}"/>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3" name="Line 33">
              <a:extLst>
                <a:ext uri="{FF2B5EF4-FFF2-40B4-BE49-F238E27FC236}">
                  <a16:creationId xmlns:a16="http://schemas.microsoft.com/office/drawing/2014/main" id="{88C6478E-2F10-E2F8-63CF-33992437C49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80" name="Group 34">
            <a:extLst>
              <a:ext uri="{FF2B5EF4-FFF2-40B4-BE49-F238E27FC236}">
                <a16:creationId xmlns:a16="http://schemas.microsoft.com/office/drawing/2014/main" id="{7DA609F3-D2AA-7BF0-4486-A8F25AEDC84D}"/>
              </a:ext>
            </a:extLst>
          </xdr:cNvPr>
          <xdr:cNvGrpSpPr>
            <a:grpSpLocks/>
          </xdr:cNvGrpSpPr>
        </xdr:nvGrpSpPr>
        <xdr:grpSpPr bwMode="auto">
          <a:xfrm>
            <a:off x="7108800" y="40913539"/>
            <a:ext cx="39840" cy="53975"/>
            <a:chOff x="870" y="215"/>
            <a:chExt cx="4" cy="2"/>
          </a:xfrm>
        </xdr:grpSpPr>
        <xdr:sp macro="" textlink="">
          <xdr:nvSpPr>
            <xdr:cNvPr id="1390" name="Line 35">
              <a:extLst>
                <a:ext uri="{FF2B5EF4-FFF2-40B4-BE49-F238E27FC236}">
                  <a16:creationId xmlns:a16="http://schemas.microsoft.com/office/drawing/2014/main" id="{E7D8047C-8AC7-C94E-F8CE-1B876DFD41C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1" name="Line 36">
              <a:extLst>
                <a:ext uri="{FF2B5EF4-FFF2-40B4-BE49-F238E27FC236}">
                  <a16:creationId xmlns:a16="http://schemas.microsoft.com/office/drawing/2014/main" id="{BE189FD2-E149-EE48-CEA6-C61E2DB0D078}"/>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81" name="Group 37">
            <a:extLst>
              <a:ext uri="{FF2B5EF4-FFF2-40B4-BE49-F238E27FC236}">
                <a16:creationId xmlns:a16="http://schemas.microsoft.com/office/drawing/2014/main" id="{43B264DD-581F-D11D-F4D5-C90D7F8BBEF8}"/>
              </a:ext>
            </a:extLst>
          </xdr:cNvPr>
          <xdr:cNvGrpSpPr>
            <a:grpSpLocks/>
          </xdr:cNvGrpSpPr>
        </xdr:nvGrpSpPr>
        <xdr:grpSpPr bwMode="auto">
          <a:xfrm>
            <a:off x="6792631" y="40913539"/>
            <a:ext cx="39840" cy="53975"/>
            <a:chOff x="818" y="215"/>
            <a:chExt cx="4" cy="2"/>
          </a:xfrm>
        </xdr:grpSpPr>
        <xdr:sp macro="" textlink="">
          <xdr:nvSpPr>
            <xdr:cNvPr id="1388" name="Line 38">
              <a:extLst>
                <a:ext uri="{FF2B5EF4-FFF2-40B4-BE49-F238E27FC236}">
                  <a16:creationId xmlns:a16="http://schemas.microsoft.com/office/drawing/2014/main" id="{368A393E-024F-B1DD-1A43-A3F667A73B4F}"/>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9" name="Line 39">
              <a:extLst>
                <a:ext uri="{FF2B5EF4-FFF2-40B4-BE49-F238E27FC236}">
                  <a16:creationId xmlns:a16="http://schemas.microsoft.com/office/drawing/2014/main" id="{219C60BB-8175-CC06-D496-F8B20A00F74B}"/>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82" name="Group 37">
            <a:extLst>
              <a:ext uri="{FF2B5EF4-FFF2-40B4-BE49-F238E27FC236}">
                <a16:creationId xmlns:a16="http://schemas.microsoft.com/office/drawing/2014/main" id="{DFE7C59A-61AB-8EFD-62C2-01028F9D8D6D}"/>
              </a:ext>
            </a:extLst>
          </xdr:cNvPr>
          <xdr:cNvGrpSpPr>
            <a:grpSpLocks/>
          </xdr:cNvGrpSpPr>
        </xdr:nvGrpSpPr>
        <xdr:grpSpPr bwMode="auto">
          <a:xfrm>
            <a:off x="7272780" y="40913539"/>
            <a:ext cx="39840" cy="53975"/>
            <a:chOff x="818" y="215"/>
            <a:chExt cx="4" cy="2"/>
          </a:xfrm>
        </xdr:grpSpPr>
        <xdr:sp macro="" textlink="">
          <xdr:nvSpPr>
            <xdr:cNvPr id="1386" name="Line 38">
              <a:extLst>
                <a:ext uri="{FF2B5EF4-FFF2-40B4-BE49-F238E27FC236}">
                  <a16:creationId xmlns:a16="http://schemas.microsoft.com/office/drawing/2014/main" id="{BB1555A2-44F8-E482-743D-E0983E9F46EB}"/>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7" name="Line 39">
              <a:extLst>
                <a:ext uri="{FF2B5EF4-FFF2-40B4-BE49-F238E27FC236}">
                  <a16:creationId xmlns:a16="http://schemas.microsoft.com/office/drawing/2014/main" id="{542CFF4F-43DB-1E84-6B87-4E55B5B596F5}"/>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83" name="Group 34">
            <a:extLst>
              <a:ext uri="{FF2B5EF4-FFF2-40B4-BE49-F238E27FC236}">
                <a16:creationId xmlns:a16="http://schemas.microsoft.com/office/drawing/2014/main" id="{901F6780-C284-E122-78B4-CD57B222C6AA}"/>
              </a:ext>
            </a:extLst>
          </xdr:cNvPr>
          <xdr:cNvGrpSpPr>
            <a:grpSpLocks/>
          </xdr:cNvGrpSpPr>
        </xdr:nvGrpSpPr>
        <xdr:grpSpPr bwMode="auto">
          <a:xfrm>
            <a:off x="7847590" y="40919890"/>
            <a:ext cx="39840" cy="53975"/>
            <a:chOff x="870" y="215"/>
            <a:chExt cx="4" cy="2"/>
          </a:xfrm>
        </xdr:grpSpPr>
        <xdr:sp macro="" textlink="">
          <xdr:nvSpPr>
            <xdr:cNvPr id="1384" name="Line 35">
              <a:extLst>
                <a:ext uri="{FF2B5EF4-FFF2-40B4-BE49-F238E27FC236}">
                  <a16:creationId xmlns:a16="http://schemas.microsoft.com/office/drawing/2014/main" id="{F11DE716-A7E1-CC1C-CE25-6E46AAB3675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5" name="Line 36">
              <a:extLst>
                <a:ext uri="{FF2B5EF4-FFF2-40B4-BE49-F238E27FC236}">
                  <a16:creationId xmlns:a16="http://schemas.microsoft.com/office/drawing/2014/main" id="{D4804BE5-896F-7C66-F676-96BCD33DC355}"/>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238125</xdr:colOff>
      <xdr:row>293</xdr:row>
      <xdr:rowOff>95250</xdr:rowOff>
    </xdr:from>
    <xdr:to>
      <xdr:col>12</xdr:col>
      <xdr:colOff>19050</xdr:colOff>
      <xdr:row>293</xdr:row>
      <xdr:rowOff>140969</xdr:rowOff>
    </xdr:to>
    <xdr:grpSp>
      <xdr:nvGrpSpPr>
        <xdr:cNvPr id="1408" name="Group 1407">
          <a:extLst>
            <a:ext uri="{FF2B5EF4-FFF2-40B4-BE49-F238E27FC236}">
              <a16:creationId xmlns:a16="http://schemas.microsoft.com/office/drawing/2014/main" id="{297BB18A-C0F4-47E8-97AB-4574B30460AB}"/>
            </a:ext>
          </a:extLst>
        </xdr:cNvPr>
        <xdr:cNvGrpSpPr/>
      </xdr:nvGrpSpPr>
      <xdr:grpSpPr>
        <a:xfrm>
          <a:off x="3168015" y="49053750"/>
          <a:ext cx="4570095" cy="45719"/>
          <a:chOff x="3179884" y="40913538"/>
          <a:chExt cx="4707546" cy="60327"/>
        </a:xfrm>
      </xdr:grpSpPr>
      <xdr:grpSp>
        <xdr:nvGrpSpPr>
          <xdr:cNvPr id="1409" name="Group 4">
            <a:extLst>
              <a:ext uri="{FF2B5EF4-FFF2-40B4-BE49-F238E27FC236}">
                <a16:creationId xmlns:a16="http://schemas.microsoft.com/office/drawing/2014/main" id="{1F0C653C-44C6-F91E-9348-5335BE24EF38}"/>
              </a:ext>
            </a:extLst>
          </xdr:cNvPr>
          <xdr:cNvGrpSpPr>
            <a:grpSpLocks/>
          </xdr:cNvGrpSpPr>
        </xdr:nvGrpSpPr>
        <xdr:grpSpPr bwMode="auto">
          <a:xfrm>
            <a:off x="3822239" y="40913539"/>
            <a:ext cx="348603" cy="53975"/>
            <a:chOff x="406" y="215"/>
            <a:chExt cx="35" cy="2"/>
          </a:xfrm>
        </xdr:grpSpPr>
        <xdr:sp macro="" textlink="">
          <xdr:nvSpPr>
            <xdr:cNvPr id="1443" name="Line 5">
              <a:extLst>
                <a:ext uri="{FF2B5EF4-FFF2-40B4-BE49-F238E27FC236}">
                  <a16:creationId xmlns:a16="http://schemas.microsoft.com/office/drawing/2014/main" id="{3EA340D6-8188-4582-5626-69118B998B34}"/>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4" name="Line 6">
              <a:extLst>
                <a:ext uri="{FF2B5EF4-FFF2-40B4-BE49-F238E27FC236}">
                  <a16:creationId xmlns:a16="http://schemas.microsoft.com/office/drawing/2014/main" id="{6D1DFEE0-070A-D944-FCD4-3C9B8157C60D}"/>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0" name="Group 7">
            <a:extLst>
              <a:ext uri="{FF2B5EF4-FFF2-40B4-BE49-F238E27FC236}">
                <a16:creationId xmlns:a16="http://schemas.microsoft.com/office/drawing/2014/main" id="{B0EA0C91-83FA-CA62-1C37-C6514224992F}"/>
              </a:ext>
            </a:extLst>
          </xdr:cNvPr>
          <xdr:cNvGrpSpPr>
            <a:grpSpLocks/>
          </xdr:cNvGrpSpPr>
        </xdr:nvGrpSpPr>
        <xdr:grpSpPr bwMode="auto">
          <a:xfrm>
            <a:off x="3179884" y="40913538"/>
            <a:ext cx="258962" cy="53975"/>
            <a:chOff x="346" y="215"/>
            <a:chExt cx="26" cy="2"/>
          </a:xfrm>
        </xdr:grpSpPr>
        <xdr:sp macro="" textlink="">
          <xdr:nvSpPr>
            <xdr:cNvPr id="1441" name="Line 8">
              <a:extLst>
                <a:ext uri="{FF2B5EF4-FFF2-40B4-BE49-F238E27FC236}">
                  <a16:creationId xmlns:a16="http://schemas.microsoft.com/office/drawing/2014/main" id="{6524BF78-493C-B5FE-7F70-7932074EF2E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2" name="Line 9">
              <a:extLst>
                <a:ext uri="{FF2B5EF4-FFF2-40B4-BE49-F238E27FC236}">
                  <a16:creationId xmlns:a16="http://schemas.microsoft.com/office/drawing/2014/main" id="{B7316D87-4DD5-4AA0-A4DE-5C809D64E28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1" name="Group 10">
            <a:extLst>
              <a:ext uri="{FF2B5EF4-FFF2-40B4-BE49-F238E27FC236}">
                <a16:creationId xmlns:a16="http://schemas.microsoft.com/office/drawing/2014/main" id="{5BF26766-E1E1-5C30-02C5-1BD3A0BF5EF4}"/>
              </a:ext>
            </a:extLst>
          </xdr:cNvPr>
          <xdr:cNvGrpSpPr>
            <a:grpSpLocks/>
          </xdr:cNvGrpSpPr>
        </xdr:nvGrpSpPr>
        <xdr:grpSpPr bwMode="auto">
          <a:xfrm>
            <a:off x="5005510" y="40913539"/>
            <a:ext cx="348603" cy="53975"/>
            <a:chOff x="406" y="215"/>
            <a:chExt cx="35" cy="2"/>
          </a:xfrm>
        </xdr:grpSpPr>
        <xdr:sp macro="" textlink="">
          <xdr:nvSpPr>
            <xdr:cNvPr id="1439" name="Line 11">
              <a:extLst>
                <a:ext uri="{FF2B5EF4-FFF2-40B4-BE49-F238E27FC236}">
                  <a16:creationId xmlns:a16="http://schemas.microsoft.com/office/drawing/2014/main" id="{B57007A0-EDFE-3C21-FDD4-095F56815539}"/>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0" name="Line 12">
              <a:extLst>
                <a:ext uri="{FF2B5EF4-FFF2-40B4-BE49-F238E27FC236}">
                  <a16:creationId xmlns:a16="http://schemas.microsoft.com/office/drawing/2014/main" id="{E3DF1A4E-6089-3585-278D-0EE33D917FC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2" name="Group 13">
            <a:extLst>
              <a:ext uri="{FF2B5EF4-FFF2-40B4-BE49-F238E27FC236}">
                <a16:creationId xmlns:a16="http://schemas.microsoft.com/office/drawing/2014/main" id="{79106EEF-D1B6-CA69-5511-731F8961FD5D}"/>
              </a:ext>
            </a:extLst>
          </xdr:cNvPr>
          <xdr:cNvGrpSpPr>
            <a:grpSpLocks/>
          </xdr:cNvGrpSpPr>
        </xdr:nvGrpSpPr>
        <xdr:grpSpPr bwMode="auto">
          <a:xfrm>
            <a:off x="4418503" y="40913539"/>
            <a:ext cx="258962" cy="53975"/>
            <a:chOff x="346" y="215"/>
            <a:chExt cx="26" cy="2"/>
          </a:xfrm>
        </xdr:grpSpPr>
        <xdr:sp macro="" textlink="">
          <xdr:nvSpPr>
            <xdr:cNvPr id="1437" name="Line 14">
              <a:extLst>
                <a:ext uri="{FF2B5EF4-FFF2-40B4-BE49-F238E27FC236}">
                  <a16:creationId xmlns:a16="http://schemas.microsoft.com/office/drawing/2014/main" id="{109AC7EB-6181-489B-3A94-234F254123A2}"/>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8" name="Line 15">
              <a:extLst>
                <a:ext uri="{FF2B5EF4-FFF2-40B4-BE49-F238E27FC236}">
                  <a16:creationId xmlns:a16="http://schemas.microsoft.com/office/drawing/2014/main" id="{3E0C259E-3B3D-7E6D-CE0E-63A69BB8B20C}"/>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3" name="Group 22">
            <a:extLst>
              <a:ext uri="{FF2B5EF4-FFF2-40B4-BE49-F238E27FC236}">
                <a16:creationId xmlns:a16="http://schemas.microsoft.com/office/drawing/2014/main" id="{69CE03D6-928F-94D1-DCA4-D85704B21414}"/>
              </a:ext>
            </a:extLst>
          </xdr:cNvPr>
          <xdr:cNvGrpSpPr>
            <a:grpSpLocks/>
          </xdr:cNvGrpSpPr>
        </xdr:nvGrpSpPr>
        <xdr:grpSpPr bwMode="auto">
          <a:xfrm>
            <a:off x="5913862" y="40913539"/>
            <a:ext cx="89641" cy="53975"/>
            <a:chOff x="616" y="215"/>
            <a:chExt cx="9" cy="2"/>
          </a:xfrm>
        </xdr:grpSpPr>
        <xdr:sp macro="" textlink="">
          <xdr:nvSpPr>
            <xdr:cNvPr id="1435" name="Line 23">
              <a:extLst>
                <a:ext uri="{FF2B5EF4-FFF2-40B4-BE49-F238E27FC236}">
                  <a16:creationId xmlns:a16="http://schemas.microsoft.com/office/drawing/2014/main" id="{48EEC4E0-A9FB-0675-D96D-B234760A4D26}"/>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6" name="Line 24">
              <a:extLst>
                <a:ext uri="{FF2B5EF4-FFF2-40B4-BE49-F238E27FC236}">
                  <a16:creationId xmlns:a16="http://schemas.microsoft.com/office/drawing/2014/main" id="{FF63D6B2-8CE5-19C3-3437-5ADC7834FA6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4" name="Group 25">
            <a:extLst>
              <a:ext uri="{FF2B5EF4-FFF2-40B4-BE49-F238E27FC236}">
                <a16:creationId xmlns:a16="http://schemas.microsoft.com/office/drawing/2014/main" id="{013190E4-F9BC-38B9-1CA9-4C73E7BC0674}"/>
              </a:ext>
            </a:extLst>
          </xdr:cNvPr>
          <xdr:cNvGrpSpPr>
            <a:grpSpLocks/>
          </xdr:cNvGrpSpPr>
        </xdr:nvGrpSpPr>
        <xdr:grpSpPr bwMode="auto">
          <a:xfrm>
            <a:off x="5517419" y="40913540"/>
            <a:ext cx="89641" cy="53975"/>
            <a:chOff x="579" y="215"/>
            <a:chExt cx="9" cy="2"/>
          </a:xfrm>
        </xdr:grpSpPr>
        <xdr:sp macro="" textlink="">
          <xdr:nvSpPr>
            <xdr:cNvPr id="1433" name="Line 26">
              <a:extLst>
                <a:ext uri="{FF2B5EF4-FFF2-40B4-BE49-F238E27FC236}">
                  <a16:creationId xmlns:a16="http://schemas.microsoft.com/office/drawing/2014/main" id="{A42B9BFC-7189-2E70-8A99-4B1F324A20A4}"/>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4" name="Line 27">
              <a:extLst>
                <a:ext uri="{FF2B5EF4-FFF2-40B4-BE49-F238E27FC236}">
                  <a16:creationId xmlns:a16="http://schemas.microsoft.com/office/drawing/2014/main" id="{A158BE35-4DFD-7072-EC72-A68B74B15098}"/>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5" name="Group 28">
            <a:extLst>
              <a:ext uri="{FF2B5EF4-FFF2-40B4-BE49-F238E27FC236}">
                <a16:creationId xmlns:a16="http://schemas.microsoft.com/office/drawing/2014/main" id="{B582E5B9-7E7A-B12D-7835-CB75C61225A6}"/>
              </a:ext>
            </a:extLst>
          </xdr:cNvPr>
          <xdr:cNvGrpSpPr>
            <a:grpSpLocks/>
          </xdr:cNvGrpSpPr>
        </xdr:nvGrpSpPr>
        <xdr:grpSpPr bwMode="auto">
          <a:xfrm>
            <a:off x="6122527" y="40913539"/>
            <a:ext cx="89641" cy="53975"/>
            <a:chOff x="579" y="215"/>
            <a:chExt cx="9" cy="2"/>
          </a:xfrm>
        </xdr:grpSpPr>
        <xdr:sp macro="" textlink="">
          <xdr:nvSpPr>
            <xdr:cNvPr id="1431" name="Line 29">
              <a:extLst>
                <a:ext uri="{FF2B5EF4-FFF2-40B4-BE49-F238E27FC236}">
                  <a16:creationId xmlns:a16="http://schemas.microsoft.com/office/drawing/2014/main" id="{4F2939FC-E7A0-2135-C706-487225836983}"/>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2" name="Line 30">
              <a:extLst>
                <a:ext uri="{FF2B5EF4-FFF2-40B4-BE49-F238E27FC236}">
                  <a16:creationId xmlns:a16="http://schemas.microsoft.com/office/drawing/2014/main" id="{547D3D4D-727A-898C-0AFD-6C1008312E2A}"/>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6" name="Group 31">
            <a:extLst>
              <a:ext uri="{FF2B5EF4-FFF2-40B4-BE49-F238E27FC236}">
                <a16:creationId xmlns:a16="http://schemas.microsoft.com/office/drawing/2014/main" id="{1F521FD0-F28E-6941-B830-AEC818EE723A}"/>
              </a:ext>
            </a:extLst>
          </xdr:cNvPr>
          <xdr:cNvGrpSpPr>
            <a:grpSpLocks/>
          </xdr:cNvGrpSpPr>
        </xdr:nvGrpSpPr>
        <xdr:grpSpPr bwMode="auto">
          <a:xfrm>
            <a:off x="6519844" y="40919889"/>
            <a:ext cx="89641" cy="53975"/>
            <a:chOff x="616" y="215"/>
            <a:chExt cx="9" cy="2"/>
          </a:xfrm>
        </xdr:grpSpPr>
        <xdr:sp macro="" textlink="">
          <xdr:nvSpPr>
            <xdr:cNvPr id="1429" name="Line 32">
              <a:extLst>
                <a:ext uri="{FF2B5EF4-FFF2-40B4-BE49-F238E27FC236}">
                  <a16:creationId xmlns:a16="http://schemas.microsoft.com/office/drawing/2014/main" id="{233923A3-F445-71E2-E347-CE6710D0D52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0" name="Line 33">
              <a:extLst>
                <a:ext uri="{FF2B5EF4-FFF2-40B4-BE49-F238E27FC236}">
                  <a16:creationId xmlns:a16="http://schemas.microsoft.com/office/drawing/2014/main" id="{D909F24B-F964-5A6D-C55D-548440D31809}"/>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7" name="Group 34">
            <a:extLst>
              <a:ext uri="{FF2B5EF4-FFF2-40B4-BE49-F238E27FC236}">
                <a16:creationId xmlns:a16="http://schemas.microsoft.com/office/drawing/2014/main" id="{8ABD4A5B-51B9-F32E-8299-02BB6B03C865}"/>
              </a:ext>
            </a:extLst>
          </xdr:cNvPr>
          <xdr:cNvGrpSpPr>
            <a:grpSpLocks/>
          </xdr:cNvGrpSpPr>
        </xdr:nvGrpSpPr>
        <xdr:grpSpPr bwMode="auto">
          <a:xfrm>
            <a:off x="7108800" y="40913539"/>
            <a:ext cx="39840" cy="53975"/>
            <a:chOff x="870" y="215"/>
            <a:chExt cx="4" cy="2"/>
          </a:xfrm>
        </xdr:grpSpPr>
        <xdr:sp macro="" textlink="">
          <xdr:nvSpPr>
            <xdr:cNvPr id="1427" name="Line 35">
              <a:extLst>
                <a:ext uri="{FF2B5EF4-FFF2-40B4-BE49-F238E27FC236}">
                  <a16:creationId xmlns:a16="http://schemas.microsoft.com/office/drawing/2014/main" id="{17937063-B4FF-59B6-A40B-18C2AB15626F}"/>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8" name="Line 36">
              <a:extLst>
                <a:ext uri="{FF2B5EF4-FFF2-40B4-BE49-F238E27FC236}">
                  <a16:creationId xmlns:a16="http://schemas.microsoft.com/office/drawing/2014/main" id="{84C6B369-0531-03CB-458E-B7E2A112326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8" name="Group 37">
            <a:extLst>
              <a:ext uri="{FF2B5EF4-FFF2-40B4-BE49-F238E27FC236}">
                <a16:creationId xmlns:a16="http://schemas.microsoft.com/office/drawing/2014/main" id="{B7B3C429-BA53-ED05-0BE1-63F822DF6001}"/>
              </a:ext>
            </a:extLst>
          </xdr:cNvPr>
          <xdr:cNvGrpSpPr>
            <a:grpSpLocks/>
          </xdr:cNvGrpSpPr>
        </xdr:nvGrpSpPr>
        <xdr:grpSpPr bwMode="auto">
          <a:xfrm>
            <a:off x="6792631" y="40913539"/>
            <a:ext cx="39840" cy="53975"/>
            <a:chOff x="818" y="215"/>
            <a:chExt cx="4" cy="2"/>
          </a:xfrm>
        </xdr:grpSpPr>
        <xdr:sp macro="" textlink="">
          <xdr:nvSpPr>
            <xdr:cNvPr id="1425" name="Line 38">
              <a:extLst>
                <a:ext uri="{FF2B5EF4-FFF2-40B4-BE49-F238E27FC236}">
                  <a16:creationId xmlns:a16="http://schemas.microsoft.com/office/drawing/2014/main" id="{77CF642C-D7E4-B3B0-8D49-715C4772F57B}"/>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6" name="Line 39">
              <a:extLst>
                <a:ext uri="{FF2B5EF4-FFF2-40B4-BE49-F238E27FC236}">
                  <a16:creationId xmlns:a16="http://schemas.microsoft.com/office/drawing/2014/main" id="{7A2ACEE1-E2F9-DC69-E467-B756ADFEA916}"/>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19" name="Group 37">
            <a:extLst>
              <a:ext uri="{FF2B5EF4-FFF2-40B4-BE49-F238E27FC236}">
                <a16:creationId xmlns:a16="http://schemas.microsoft.com/office/drawing/2014/main" id="{2F778A6F-53F8-E98E-9F43-672B24743399}"/>
              </a:ext>
            </a:extLst>
          </xdr:cNvPr>
          <xdr:cNvGrpSpPr>
            <a:grpSpLocks/>
          </xdr:cNvGrpSpPr>
        </xdr:nvGrpSpPr>
        <xdr:grpSpPr bwMode="auto">
          <a:xfrm>
            <a:off x="7272780" y="40913539"/>
            <a:ext cx="39840" cy="53975"/>
            <a:chOff x="818" y="215"/>
            <a:chExt cx="4" cy="2"/>
          </a:xfrm>
        </xdr:grpSpPr>
        <xdr:sp macro="" textlink="">
          <xdr:nvSpPr>
            <xdr:cNvPr id="1423" name="Line 38">
              <a:extLst>
                <a:ext uri="{FF2B5EF4-FFF2-40B4-BE49-F238E27FC236}">
                  <a16:creationId xmlns:a16="http://schemas.microsoft.com/office/drawing/2014/main" id="{41D37AF0-DDF4-9442-0A9F-826282D8B461}"/>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4" name="Line 39">
              <a:extLst>
                <a:ext uri="{FF2B5EF4-FFF2-40B4-BE49-F238E27FC236}">
                  <a16:creationId xmlns:a16="http://schemas.microsoft.com/office/drawing/2014/main" id="{C2D51B7C-4CC4-17F2-09A1-C913BEEAAF4B}"/>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20" name="Group 34">
            <a:extLst>
              <a:ext uri="{FF2B5EF4-FFF2-40B4-BE49-F238E27FC236}">
                <a16:creationId xmlns:a16="http://schemas.microsoft.com/office/drawing/2014/main" id="{187CB4D0-4F3A-479B-4081-0D26E979AB42}"/>
              </a:ext>
            </a:extLst>
          </xdr:cNvPr>
          <xdr:cNvGrpSpPr>
            <a:grpSpLocks/>
          </xdr:cNvGrpSpPr>
        </xdr:nvGrpSpPr>
        <xdr:grpSpPr bwMode="auto">
          <a:xfrm>
            <a:off x="7847590" y="40919890"/>
            <a:ext cx="39840" cy="53975"/>
            <a:chOff x="870" y="215"/>
            <a:chExt cx="4" cy="2"/>
          </a:xfrm>
        </xdr:grpSpPr>
        <xdr:sp macro="" textlink="">
          <xdr:nvSpPr>
            <xdr:cNvPr id="1421" name="Line 35">
              <a:extLst>
                <a:ext uri="{FF2B5EF4-FFF2-40B4-BE49-F238E27FC236}">
                  <a16:creationId xmlns:a16="http://schemas.microsoft.com/office/drawing/2014/main" id="{0809E5A6-776E-B9F9-6834-3C09B639115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2" name="Line 36">
              <a:extLst>
                <a:ext uri="{FF2B5EF4-FFF2-40B4-BE49-F238E27FC236}">
                  <a16:creationId xmlns:a16="http://schemas.microsoft.com/office/drawing/2014/main" id="{BAA8A831-D0EB-F520-78E1-0DC50341B7A8}"/>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161925</xdr:colOff>
      <xdr:row>197</xdr:row>
      <xdr:rowOff>114299</xdr:rowOff>
    </xdr:from>
    <xdr:to>
      <xdr:col>12</xdr:col>
      <xdr:colOff>552450</xdr:colOff>
      <xdr:row>197</xdr:row>
      <xdr:rowOff>160018</xdr:rowOff>
    </xdr:to>
    <xdr:grpSp>
      <xdr:nvGrpSpPr>
        <xdr:cNvPr id="2" name="Group 3">
          <a:extLst>
            <a:ext uri="{FF2B5EF4-FFF2-40B4-BE49-F238E27FC236}">
              <a16:creationId xmlns:a16="http://schemas.microsoft.com/office/drawing/2014/main" id="{E211870C-CE91-418A-B2BF-CBA17AD86D4B}"/>
            </a:ext>
          </a:extLst>
        </xdr:cNvPr>
        <xdr:cNvGrpSpPr>
          <a:grpSpLocks/>
        </xdr:cNvGrpSpPr>
      </xdr:nvGrpSpPr>
      <xdr:grpSpPr bwMode="auto">
        <a:xfrm>
          <a:off x="3091815" y="33440369"/>
          <a:ext cx="5179695" cy="41909"/>
          <a:chOff x="346" y="215"/>
          <a:chExt cx="528" cy="2"/>
        </a:xfrm>
      </xdr:grpSpPr>
      <xdr:grpSp>
        <xdr:nvGrpSpPr>
          <xdr:cNvPr id="3" name="Group 4">
            <a:extLst>
              <a:ext uri="{FF2B5EF4-FFF2-40B4-BE49-F238E27FC236}">
                <a16:creationId xmlns:a16="http://schemas.microsoft.com/office/drawing/2014/main" id="{8D3417F3-377F-F05A-56B2-47F404329954}"/>
              </a:ext>
            </a:extLst>
          </xdr:cNvPr>
          <xdr:cNvGrpSpPr>
            <a:grpSpLocks/>
          </xdr:cNvGrpSpPr>
        </xdr:nvGrpSpPr>
        <xdr:grpSpPr bwMode="auto">
          <a:xfrm>
            <a:off x="406" y="215"/>
            <a:ext cx="35" cy="2"/>
            <a:chOff x="406" y="215"/>
            <a:chExt cx="35" cy="2"/>
          </a:xfrm>
        </xdr:grpSpPr>
        <xdr:sp macro="" textlink="">
          <xdr:nvSpPr>
            <xdr:cNvPr id="1450" name="Line 5">
              <a:extLst>
                <a:ext uri="{FF2B5EF4-FFF2-40B4-BE49-F238E27FC236}">
                  <a16:creationId xmlns:a16="http://schemas.microsoft.com/office/drawing/2014/main" id="{1CF47A7F-AFC2-8AA1-251E-A00CFF7C914F}"/>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1" name="Line 6">
              <a:extLst>
                <a:ext uri="{FF2B5EF4-FFF2-40B4-BE49-F238E27FC236}">
                  <a16:creationId xmlns:a16="http://schemas.microsoft.com/office/drawing/2014/main" id="{9C46E61E-CE41-87A0-10C4-41DB490CC3C0}"/>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 name="Group 7">
            <a:extLst>
              <a:ext uri="{FF2B5EF4-FFF2-40B4-BE49-F238E27FC236}">
                <a16:creationId xmlns:a16="http://schemas.microsoft.com/office/drawing/2014/main" id="{82E27955-325C-FFF8-F062-EBF798D32124}"/>
              </a:ext>
            </a:extLst>
          </xdr:cNvPr>
          <xdr:cNvGrpSpPr>
            <a:grpSpLocks/>
          </xdr:cNvGrpSpPr>
        </xdr:nvGrpSpPr>
        <xdr:grpSpPr bwMode="auto">
          <a:xfrm>
            <a:off x="346" y="215"/>
            <a:ext cx="26" cy="2"/>
            <a:chOff x="346" y="215"/>
            <a:chExt cx="26" cy="2"/>
          </a:xfrm>
        </xdr:grpSpPr>
        <xdr:sp macro="" textlink="">
          <xdr:nvSpPr>
            <xdr:cNvPr id="1448" name="Line 8">
              <a:extLst>
                <a:ext uri="{FF2B5EF4-FFF2-40B4-BE49-F238E27FC236}">
                  <a16:creationId xmlns:a16="http://schemas.microsoft.com/office/drawing/2014/main" id="{E25A7A4A-9393-1DB4-DA31-53B864A11FC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9" name="Line 9">
              <a:extLst>
                <a:ext uri="{FF2B5EF4-FFF2-40B4-BE49-F238E27FC236}">
                  <a16:creationId xmlns:a16="http://schemas.microsoft.com/office/drawing/2014/main" id="{782E9415-5EC6-6EFB-96C5-275757C71ADB}"/>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5" name="Group 10">
            <a:extLst>
              <a:ext uri="{FF2B5EF4-FFF2-40B4-BE49-F238E27FC236}">
                <a16:creationId xmlns:a16="http://schemas.microsoft.com/office/drawing/2014/main" id="{63E8C296-92D1-CA15-A628-54293D20E469}"/>
              </a:ext>
            </a:extLst>
          </xdr:cNvPr>
          <xdr:cNvGrpSpPr>
            <a:grpSpLocks/>
          </xdr:cNvGrpSpPr>
        </xdr:nvGrpSpPr>
        <xdr:grpSpPr bwMode="auto">
          <a:xfrm>
            <a:off x="525" y="215"/>
            <a:ext cx="35" cy="2"/>
            <a:chOff x="406" y="215"/>
            <a:chExt cx="35" cy="2"/>
          </a:xfrm>
        </xdr:grpSpPr>
        <xdr:sp macro="" textlink="">
          <xdr:nvSpPr>
            <xdr:cNvPr id="1446" name="Line 11">
              <a:extLst>
                <a:ext uri="{FF2B5EF4-FFF2-40B4-BE49-F238E27FC236}">
                  <a16:creationId xmlns:a16="http://schemas.microsoft.com/office/drawing/2014/main" id="{00EA2565-E089-D5D2-9850-B95030D7D56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7" name="Line 12">
              <a:extLst>
                <a:ext uri="{FF2B5EF4-FFF2-40B4-BE49-F238E27FC236}">
                  <a16:creationId xmlns:a16="http://schemas.microsoft.com/office/drawing/2014/main" id="{0AA9579C-D1EA-4C26-8EEA-9D8C80D9FCC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6" name="Group 13">
            <a:extLst>
              <a:ext uri="{FF2B5EF4-FFF2-40B4-BE49-F238E27FC236}">
                <a16:creationId xmlns:a16="http://schemas.microsoft.com/office/drawing/2014/main" id="{C4FC41D7-84B0-3463-B4F6-0FF30114898E}"/>
              </a:ext>
            </a:extLst>
          </xdr:cNvPr>
          <xdr:cNvGrpSpPr>
            <a:grpSpLocks/>
          </xdr:cNvGrpSpPr>
        </xdr:nvGrpSpPr>
        <xdr:grpSpPr bwMode="auto">
          <a:xfrm>
            <a:off x="470" y="215"/>
            <a:ext cx="26" cy="2"/>
            <a:chOff x="346" y="215"/>
            <a:chExt cx="26" cy="2"/>
          </a:xfrm>
        </xdr:grpSpPr>
        <xdr:sp macro="" textlink="">
          <xdr:nvSpPr>
            <xdr:cNvPr id="31" name="Line 14">
              <a:extLst>
                <a:ext uri="{FF2B5EF4-FFF2-40B4-BE49-F238E27FC236}">
                  <a16:creationId xmlns:a16="http://schemas.microsoft.com/office/drawing/2014/main" id="{819665DF-58F8-34D5-9981-45688CAD1EF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5" name="Line 15">
              <a:extLst>
                <a:ext uri="{FF2B5EF4-FFF2-40B4-BE49-F238E27FC236}">
                  <a16:creationId xmlns:a16="http://schemas.microsoft.com/office/drawing/2014/main" id="{2D263473-20A0-8011-B156-2C57802A10E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 name="Group 16">
            <a:extLst>
              <a:ext uri="{FF2B5EF4-FFF2-40B4-BE49-F238E27FC236}">
                <a16:creationId xmlns:a16="http://schemas.microsoft.com/office/drawing/2014/main" id="{665096FD-9555-35D7-EBAB-3D2C9B5316EC}"/>
              </a:ext>
            </a:extLst>
          </xdr:cNvPr>
          <xdr:cNvGrpSpPr>
            <a:grpSpLocks/>
          </xdr:cNvGrpSpPr>
        </xdr:nvGrpSpPr>
        <xdr:grpSpPr bwMode="auto">
          <a:xfrm>
            <a:off x="766" y="215"/>
            <a:ext cx="35" cy="2"/>
            <a:chOff x="406" y="215"/>
            <a:chExt cx="35" cy="2"/>
          </a:xfrm>
        </xdr:grpSpPr>
        <xdr:sp macro="" textlink="">
          <xdr:nvSpPr>
            <xdr:cNvPr id="29" name="Line 17">
              <a:extLst>
                <a:ext uri="{FF2B5EF4-FFF2-40B4-BE49-F238E27FC236}">
                  <a16:creationId xmlns:a16="http://schemas.microsoft.com/office/drawing/2014/main" id="{F1E64C2C-9785-4AC7-5A80-28FAC031F86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18">
              <a:extLst>
                <a:ext uri="{FF2B5EF4-FFF2-40B4-BE49-F238E27FC236}">
                  <a16:creationId xmlns:a16="http://schemas.microsoft.com/office/drawing/2014/main" id="{A3CCB61A-1DFF-227A-73A8-010832C03F7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 name="Group 19">
            <a:extLst>
              <a:ext uri="{FF2B5EF4-FFF2-40B4-BE49-F238E27FC236}">
                <a16:creationId xmlns:a16="http://schemas.microsoft.com/office/drawing/2014/main" id="{1211E907-36B0-D55E-9000-9D1BE99E7E41}"/>
              </a:ext>
            </a:extLst>
          </xdr:cNvPr>
          <xdr:cNvGrpSpPr>
            <a:grpSpLocks/>
          </xdr:cNvGrpSpPr>
        </xdr:nvGrpSpPr>
        <xdr:grpSpPr bwMode="auto">
          <a:xfrm>
            <a:off x="718" y="215"/>
            <a:ext cx="26" cy="2"/>
            <a:chOff x="346" y="215"/>
            <a:chExt cx="26" cy="2"/>
          </a:xfrm>
        </xdr:grpSpPr>
        <xdr:sp macro="" textlink="">
          <xdr:nvSpPr>
            <xdr:cNvPr id="27" name="Line 20">
              <a:extLst>
                <a:ext uri="{FF2B5EF4-FFF2-40B4-BE49-F238E27FC236}">
                  <a16:creationId xmlns:a16="http://schemas.microsoft.com/office/drawing/2014/main" id="{4145FE2C-F16F-AC29-01CE-0587EC7F1DA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21">
              <a:extLst>
                <a:ext uri="{FF2B5EF4-FFF2-40B4-BE49-F238E27FC236}">
                  <a16:creationId xmlns:a16="http://schemas.microsoft.com/office/drawing/2014/main" id="{6F4CA827-354A-3941-6F58-C955604F6F7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9" name="Group 22">
            <a:extLst>
              <a:ext uri="{FF2B5EF4-FFF2-40B4-BE49-F238E27FC236}">
                <a16:creationId xmlns:a16="http://schemas.microsoft.com/office/drawing/2014/main" id="{FAFE79BC-F18A-7DFA-AA68-3B54D2C279D1}"/>
              </a:ext>
            </a:extLst>
          </xdr:cNvPr>
          <xdr:cNvGrpSpPr>
            <a:grpSpLocks/>
          </xdr:cNvGrpSpPr>
        </xdr:nvGrpSpPr>
        <xdr:grpSpPr bwMode="auto">
          <a:xfrm>
            <a:off x="616" y="215"/>
            <a:ext cx="9" cy="2"/>
            <a:chOff x="616" y="215"/>
            <a:chExt cx="9" cy="2"/>
          </a:xfrm>
        </xdr:grpSpPr>
        <xdr:sp macro="" textlink="">
          <xdr:nvSpPr>
            <xdr:cNvPr id="25" name="Line 23">
              <a:extLst>
                <a:ext uri="{FF2B5EF4-FFF2-40B4-BE49-F238E27FC236}">
                  <a16:creationId xmlns:a16="http://schemas.microsoft.com/office/drawing/2014/main" id="{AC09BEED-3974-806E-BB8C-C9C37197918E}"/>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24">
              <a:extLst>
                <a:ext uri="{FF2B5EF4-FFF2-40B4-BE49-F238E27FC236}">
                  <a16:creationId xmlns:a16="http://schemas.microsoft.com/office/drawing/2014/main" id="{9D0CDFEA-413B-16E5-EAE3-CBCEFF305695}"/>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 name="Group 25">
            <a:extLst>
              <a:ext uri="{FF2B5EF4-FFF2-40B4-BE49-F238E27FC236}">
                <a16:creationId xmlns:a16="http://schemas.microsoft.com/office/drawing/2014/main" id="{59EE4EC9-F894-CA3A-DBDE-79E1285A10A7}"/>
              </a:ext>
            </a:extLst>
          </xdr:cNvPr>
          <xdr:cNvGrpSpPr>
            <a:grpSpLocks/>
          </xdr:cNvGrpSpPr>
        </xdr:nvGrpSpPr>
        <xdr:grpSpPr bwMode="auto">
          <a:xfrm>
            <a:off x="579" y="215"/>
            <a:ext cx="9" cy="2"/>
            <a:chOff x="579" y="215"/>
            <a:chExt cx="9" cy="2"/>
          </a:xfrm>
        </xdr:grpSpPr>
        <xdr:sp macro="" textlink="">
          <xdr:nvSpPr>
            <xdr:cNvPr id="23" name="Line 26">
              <a:extLst>
                <a:ext uri="{FF2B5EF4-FFF2-40B4-BE49-F238E27FC236}">
                  <a16:creationId xmlns:a16="http://schemas.microsoft.com/office/drawing/2014/main" id="{EB3CEE33-CB2A-9D36-A88C-420F3C9D2BFF}"/>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918A84C9-A927-C16F-95E5-439DDE5ABDD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 name="Group 28">
            <a:extLst>
              <a:ext uri="{FF2B5EF4-FFF2-40B4-BE49-F238E27FC236}">
                <a16:creationId xmlns:a16="http://schemas.microsoft.com/office/drawing/2014/main" id="{FDFC3CF7-38F0-A1B8-0030-56CC582C39AF}"/>
              </a:ext>
            </a:extLst>
          </xdr:cNvPr>
          <xdr:cNvGrpSpPr>
            <a:grpSpLocks/>
          </xdr:cNvGrpSpPr>
        </xdr:nvGrpSpPr>
        <xdr:grpSpPr bwMode="auto">
          <a:xfrm>
            <a:off x="642" y="215"/>
            <a:ext cx="9" cy="2"/>
            <a:chOff x="579" y="215"/>
            <a:chExt cx="9" cy="2"/>
          </a:xfrm>
        </xdr:grpSpPr>
        <xdr:sp macro="" textlink="">
          <xdr:nvSpPr>
            <xdr:cNvPr id="21" name="Line 29">
              <a:extLst>
                <a:ext uri="{FF2B5EF4-FFF2-40B4-BE49-F238E27FC236}">
                  <a16:creationId xmlns:a16="http://schemas.microsoft.com/office/drawing/2014/main" id="{59BC1A5D-F179-F9AA-1EB6-3CC150C5B1C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30">
              <a:extLst>
                <a:ext uri="{FF2B5EF4-FFF2-40B4-BE49-F238E27FC236}">
                  <a16:creationId xmlns:a16="http://schemas.microsoft.com/office/drawing/2014/main" id="{13D25298-B922-AD15-C03D-C3A61047AC50}"/>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 name="Group 31">
            <a:extLst>
              <a:ext uri="{FF2B5EF4-FFF2-40B4-BE49-F238E27FC236}">
                <a16:creationId xmlns:a16="http://schemas.microsoft.com/office/drawing/2014/main" id="{5DF3013D-C94F-DE6E-BE3C-79D86A8AFD82}"/>
              </a:ext>
            </a:extLst>
          </xdr:cNvPr>
          <xdr:cNvGrpSpPr>
            <a:grpSpLocks/>
          </xdr:cNvGrpSpPr>
        </xdr:nvGrpSpPr>
        <xdr:grpSpPr bwMode="auto">
          <a:xfrm>
            <a:off x="677" y="215"/>
            <a:ext cx="9" cy="2"/>
            <a:chOff x="616" y="215"/>
            <a:chExt cx="9" cy="2"/>
          </a:xfrm>
        </xdr:grpSpPr>
        <xdr:sp macro="" textlink="">
          <xdr:nvSpPr>
            <xdr:cNvPr id="19" name="Line 32">
              <a:extLst>
                <a:ext uri="{FF2B5EF4-FFF2-40B4-BE49-F238E27FC236}">
                  <a16:creationId xmlns:a16="http://schemas.microsoft.com/office/drawing/2014/main" id="{BD69D25E-92BC-BC77-1EB2-FAA163138F9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3">
              <a:extLst>
                <a:ext uri="{FF2B5EF4-FFF2-40B4-BE49-F238E27FC236}">
                  <a16:creationId xmlns:a16="http://schemas.microsoft.com/office/drawing/2014/main" id="{34BC4DF7-A7F0-3C39-753A-0624DF16B262}"/>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 name="Group 34">
            <a:extLst>
              <a:ext uri="{FF2B5EF4-FFF2-40B4-BE49-F238E27FC236}">
                <a16:creationId xmlns:a16="http://schemas.microsoft.com/office/drawing/2014/main" id="{93950DFC-04A3-7FE6-D2C2-94A99A732E5C}"/>
              </a:ext>
            </a:extLst>
          </xdr:cNvPr>
          <xdr:cNvGrpSpPr>
            <a:grpSpLocks/>
          </xdr:cNvGrpSpPr>
        </xdr:nvGrpSpPr>
        <xdr:grpSpPr bwMode="auto">
          <a:xfrm>
            <a:off x="870" y="215"/>
            <a:ext cx="4" cy="2"/>
            <a:chOff x="870" y="215"/>
            <a:chExt cx="4" cy="2"/>
          </a:xfrm>
        </xdr:grpSpPr>
        <xdr:sp macro="" textlink="">
          <xdr:nvSpPr>
            <xdr:cNvPr id="17" name="Line 35">
              <a:extLst>
                <a:ext uri="{FF2B5EF4-FFF2-40B4-BE49-F238E27FC236}">
                  <a16:creationId xmlns:a16="http://schemas.microsoft.com/office/drawing/2014/main" id="{33908B03-5262-C704-81DC-3ABFC2D28184}"/>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36">
              <a:extLst>
                <a:ext uri="{FF2B5EF4-FFF2-40B4-BE49-F238E27FC236}">
                  <a16:creationId xmlns:a16="http://schemas.microsoft.com/office/drawing/2014/main" id="{E800531F-0F9A-2EF5-552D-627BDFFBCFC5}"/>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 name="Group 37">
            <a:extLst>
              <a:ext uri="{FF2B5EF4-FFF2-40B4-BE49-F238E27FC236}">
                <a16:creationId xmlns:a16="http://schemas.microsoft.com/office/drawing/2014/main" id="{3641CF94-ED30-E6CD-AD95-D1A92C76084C}"/>
              </a:ext>
            </a:extLst>
          </xdr:cNvPr>
          <xdr:cNvGrpSpPr>
            <a:grpSpLocks/>
          </xdr:cNvGrpSpPr>
        </xdr:nvGrpSpPr>
        <xdr:grpSpPr bwMode="auto">
          <a:xfrm>
            <a:off x="818" y="215"/>
            <a:ext cx="4" cy="2"/>
            <a:chOff x="818" y="215"/>
            <a:chExt cx="4" cy="2"/>
          </a:xfrm>
        </xdr:grpSpPr>
        <xdr:sp macro="" textlink="">
          <xdr:nvSpPr>
            <xdr:cNvPr id="15" name="Line 38">
              <a:extLst>
                <a:ext uri="{FF2B5EF4-FFF2-40B4-BE49-F238E27FC236}">
                  <a16:creationId xmlns:a16="http://schemas.microsoft.com/office/drawing/2014/main" id="{F37A0FE7-5521-3B75-0000-73B337F69719}"/>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39">
              <a:extLst>
                <a:ext uri="{FF2B5EF4-FFF2-40B4-BE49-F238E27FC236}">
                  <a16:creationId xmlns:a16="http://schemas.microsoft.com/office/drawing/2014/main" id="{94EA4CBC-E137-E055-9129-0B844E8CA882}"/>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148</xdr:row>
      <xdr:rowOff>104775</xdr:rowOff>
    </xdr:from>
    <xdr:to>
      <xdr:col>13</xdr:col>
      <xdr:colOff>0</xdr:colOff>
      <xdr:row>149</xdr:row>
      <xdr:rowOff>0</xdr:rowOff>
    </xdr:to>
    <xdr:grpSp>
      <xdr:nvGrpSpPr>
        <xdr:cNvPr id="177" name="Group 3">
          <a:extLst>
            <a:ext uri="{FF2B5EF4-FFF2-40B4-BE49-F238E27FC236}">
              <a16:creationId xmlns:a16="http://schemas.microsoft.com/office/drawing/2014/main" id="{716EDB21-7DF3-44BA-B4F0-AACC693C9AE5}"/>
            </a:ext>
          </a:extLst>
        </xdr:cNvPr>
        <xdr:cNvGrpSpPr>
          <a:grpSpLocks/>
        </xdr:cNvGrpSpPr>
      </xdr:nvGrpSpPr>
      <xdr:grpSpPr bwMode="auto">
        <a:xfrm>
          <a:off x="3120390" y="25186005"/>
          <a:ext cx="5189220" cy="55245"/>
          <a:chOff x="346" y="215"/>
          <a:chExt cx="528" cy="2"/>
        </a:xfrm>
      </xdr:grpSpPr>
      <xdr:grpSp>
        <xdr:nvGrpSpPr>
          <xdr:cNvPr id="178" name="Group 4">
            <a:extLst>
              <a:ext uri="{FF2B5EF4-FFF2-40B4-BE49-F238E27FC236}">
                <a16:creationId xmlns:a16="http://schemas.microsoft.com/office/drawing/2014/main" id="{E8E5D468-76D0-7C48-538D-740277385E76}"/>
              </a:ext>
            </a:extLst>
          </xdr:cNvPr>
          <xdr:cNvGrpSpPr>
            <a:grpSpLocks/>
          </xdr:cNvGrpSpPr>
        </xdr:nvGrpSpPr>
        <xdr:grpSpPr bwMode="auto">
          <a:xfrm>
            <a:off x="406" y="215"/>
            <a:ext cx="35" cy="2"/>
            <a:chOff x="406" y="215"/>
            <a:chExt cx="35" cy="2"/>
          </a:xfrm>
        </xdr:grpSpPr>
        <xdr:sp macro="" textlink="">
          <xdr:nvSpPr>
            <xdr:cNvPr id="542" name="Line 5">
              <a:extLst>
                <a:ext uri="{FF2B5EF4-FFF2-40B4-BE49-F238E27FC236}">
                  <a16:creationId xmlns:a16="http://schemas.microsoft.com/office/drawing/2014/main" id="{4E6CFC17-F7BB-042E-2C1F-552AF9B959A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3" name="Line 6">
              <a:extLst>
                <a:ext uri="{FF2B5EF4-FFF2-40B4-BE49-F238E27FC236}">
                  <a16:creationId xmlns:a16="http://schemas.microsoft.com/office/drawing/2014/main" id="{2A8E325E-E57E-1894-403A-0BBC15451E4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9" name="Group 7">
            <a:extLst>
              <a:ext uri="{FF2B5EF4-FFF2-40B4-BE49-F238E27FC236}">
                <a16:creationId xmlns:a16="http://schemas.microsoft.com/office/drawing/2014/main" id="{2318D496-DAA7-14E9-17E9-8255C0080EA5}"/>
              </a:ext>
            </a:extLst>
          </xdr:cNvPr>
          <xdr:cNvGrpSpPr>
            <a:grpSpLocks/>
          </xdr:cNvGrpSpPr>
        </xdr:nvGrpSpPr>
        <xdr:grpSpPr bwMode="auto">
          <a:xfrm>
            <a:off x="346" y="215"/>
            <a:ext cx="26" cy="2"/>
            <a:chOff x="346" y="215"/>
            <a:chExt cx="26" cy="2"/>
          </a:xfrm>
        </xdr:grpSpPr>
        <xdr:sp macro="" textlink="">
          <xdr:nvSpPr>
            <xdr:cNvPr id="540" name="Line 8">
              <a:extLst>
                <a:ext uri="{FF2B5EF4-FFF2-40B4-BE49-F238E27FC236}">
                  <a16:creationId xmlns:a16="http://schemas.microsoft.com/office/drawing/2014/main" id="{D6A93A48-233A-22D3-16DA-48B3DA8965A5}"/>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1" name="Line 9">
              <a:extLst>
                <a:ext uri="{FF2B5EF4-FFF2-40B4-BE49-F238E27FC236}">
                  <a16:creationId xmlns:a16="http://schemas.microsoft.com/office/drawing/2014/main" id="{44F60826-CB17-9CAE-911E-66289F7AF1AB}"/>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0" name="Group 10">
            <a:extLst>
              <a:ext uri="{FF2B5EF4-FFF2-40B4-BE49-F238E27FC236}">
                <a16:creationId xmlns:a16="http://schemas.microsoft.com/office/drawing/2014/main" id="{938EE3A3-F14F-C4CF-6A28-41A2891FD86C}"/>
              </a:ext>
            </a:extLst>
          </xdr:cNvPr>
          <xdr:cNvGrpSpPr>
            <a:grpSpLocks/>
          </xdr:cNvGrpSpPr>
        </xdr:nvGrpSpPr>
        <xdr:grpSpPr bwMode="auto">
          <a:xfrm>
            <a:off x="525" y="215"/>
            <a:ext cx="35" cy="2"/>
            <a:chOff x="406" y="215"/>
            <a:chExt cx="35" cy="2"/>
          </a:xfrm>
        </xdr:grpSpPr>
        <xdr:sp macro="" textlink="">
          <xdr:nvSpPr>
            <xdr:cNvPr id="538" name="Line 11">
              <a:extLst>
                <a:ext uri="{FF2B5EF4-FFF2-40B4-BE49-F238E27FC236}">
                  <a16:creationId xmlns:a16="http://schemas.microsoft.com/office/drawing/2014/main" id="{8EBF9571-C1D3-D48F-238A-B03103A8D3C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9" name="Line 12">
              <a:extLst>
                <a:ext uri="{FF2B5EF4-FFF2-40B4-BE49-F238E27FC236}">
                  <a16:creationId xmlns:a16="http://schemas.microsoft.com/office/drawing/2014/main" id="{091DD2CA-1F40-96F9-AB8B-EE354449E3A6}"/>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1" name="Group 13">
            <a:extLst>
              <a:ext uri="{FF2B5EF4-FFF2-40B4-BE49-F238E27FC236}">
                <a16:creationId xmlns:a16="http://schemas.microsoft.com/office/drawing/2014/main" id="{6C990655-46FD-F99A-A5E2-CD57626DDACD}"/>
              </a:ext>
            </a:extLst>
          </xdr:cNvPr>
          <xdr:cNvGrpSpPr>
            <a:grpSpLocks/>
          </xdr:cNvGrpSpPr>
        </xdr:nvGrpSpPr>
        <xdr:grpSpPr bwMode="auto">
          <a:xfrm>
            <a:off x="470" y="215"/>
            <a:ext cx="26" cy="2"/>
            <a:chOff x="346" y="215"/>
            <a:chExt cx="26" cy="2"/>
          </a:xfrm>
        </xdr:grpSpPr>
        <xdr:sp macro="" textlink="">
          <xdr:nvSpPr>
            <xdr:cNvPr id="536" name="Line 14">
              <a:extLst>
                <a:ext uri="{FF2B5EF4-FFF2-40B4-BE49-F238E27FC236}">
                  <a16:creationId xmlns:a16="http://schemas.microsoft.com/office/drawing/2014/main" id="{B84D948E-5E20-35DA-BBB7-5FA5307CF81D}"/>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7" name="Line 15">
              <a:extLst>
                <a:ext uri="{FF2B5EF4-FFF2-40B4-BE49-F238E27FC236}">
                  <a16:creationId xmlns:a16="http://schemas.microsoft.com/office/drawing/2014/main" id="{9D1D6F94-22A7-082F-62A1-13B2B0486AA3}"/>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2" name="Group 16">
            <a:extLst>
              <a:ext uri="{FF2B5EF4-FFF2-40B4-BE49-F238E27FC236}">
                <a16:creationId xmlns:a16="http://schemas.microsoft.com/office/drawing/2014/main" id="{E01C42A9-9DEA-D4C1-8046-9B99F11105E7}"/>
              </a:ext>
            </a:extLst>
          </xdr:cNvPr>
          <xdr:cNvGrpSpPr>
            <a:grpSpLocks/>
          </xdr:cNvGrpSpPr>
        </xdr:nvGrpSpPr>
        <xdr:grpSpPr bwMode="auto">
          <a:xfrm>
            <a:off x="766" y="215"/>
            <a:ext cx="35" cy="2"/>
            <a:chOff x="406" y="215"/>
            <a:chExt cx="35" cy="2"/>
          </a:xfrm>
        </xdr:grpSpPr>
        <xdr:sp macro="" textlink="">
          <xdr:nvSpPr>
            <xdr:cNvPr id="534" name="Line 17">
              <a:extLst>
                <a:ext uri="{FF2B5EF4-FFF2-40B4-BE49-F238E27FC236}">
                  <a16:creationId xmlns:a16="http://schemas.microsoft.com/office/drawing/2014/main" id="{FDC1E682-81A5-BB8E-2995-AD7964CBBB0A}"/>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5" name="Line 18">
              <a:extLst>
                <a:ext uri="{FF2B5EF4-FFF2-40B4-BE49-F238E27FC236}">
                  <a16:creationId xmlns:a16="http://schemas.microsoft.com/office/drawing/2014/main" id="{F9BDCB53-21B8-E009-34E4-134B52AF2F1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3" name="Group 19">
            <a:extLst>
              <a:ext uri="{FF2B5EF4-FFF2-40B4-BE49-F238E27FC236}">
                <a16:creationId xmlns:a16="http://schemas.microsoft.com/office/drawing/2014/main" id="{15B080F0-E8A4-76E5-B99C-78D1112448BC}"/>
              </a:ext>
            </a:extLst>
          </xdr:cNvPr>
          <xdr:cNvGrpSpPr>
            <a:grpSpLocks/>
          </xdr:cNvGrpSpPr>
        </xdr:nvGrpSpPr>
        <xdr:grpSpPr bwMode="auto">
          <a:xfrm>
            <a:off x="718" y="215"/>
            <a:ext cx="26" cy="2"/>
            <a:chOff x="346" y="215"/>
            <a:chExt cx="26" cy="2"/>
          </a:xfrm>
        </xdr:grpSpPr>
        <xdr:sp macro="" textlink="">
          <xdr:nvSpPr>
            <xdr:cNvPr id="532" name="Line 20">
              <a:extLst>
                <a:ext uri="{FF2B5EF4-FFF2-40B4-BE49-F238E27FC236}">
                  <a16:creationId xmlns:a16="http://schemas.microsoft.com/office/drawing/2014/main" id="{D8850A51-B7F3-6D87-9F6A-CBD66D337271}"/>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3" name="Line 21">
              <a:extLst>
                <a:ext uri="{FF2B5EF4-FFF2-40B4-BE49-F238E27FC236}">
                  <a16:creationId xmlns:a16="http://schemas.microsoft.com/office/drawing/2014/main" id="{ED270663-5428-78E3-B6D3-ED9E8F652C22}"/>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4" name="Group 22">
            <a:extLst>
              <a:ext uri="{FF2B5EF4-FFF2-40B4-BE49-F238E27FC236}">
                <a16:creationId xmlns:a16="http://schemas.microsoft.com/office/drawing/2014/main" id="{5A1FA3AC-6129-434E-A9C1-A85B8CFDD19C}"/>
              </a:ext>
            </a:extLst>
          </xdr:cNvPr>
          <xdr:cNvGrpSpPr>
            <a:grpSpLocks/>
          </xdr:cNvGrpSpPr>
        </xdr:nvGrpSpPr>
        <xdr:grpSpPr bwMode="auto">
          <a:xfrm>
            <a:off x="616" y="215"/>
            <a:ext cx="9" cy="2"/>
            <a:chOff x="616" y="215"/>
            <a:chExt cx="9" cy="2"/>
          </a:xfrm>
        </xdr:grpSpPr>
        <xdr:sp macro="" textlink="">
          <xdr:nvSpPr>
            <xdr:cNvPr id="530" name="Line 23">
              <a:extLst>
                <a:ext uri="{FF2B5EF4-FFF2-40B4-BE49-F238E27FC236}">
                  <a16:creationId xmlns:a16="http://schemas.microsoft.com/office/drawing/2014/main" id="{3F44CC83-890B-6ECE-9E1A-F5450D82219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1" name="Line 24">
              <a:extLst>
                <a:ext uri="{FF2B5EF4-FFF2-40B4-BE49-F238E27FC236}">
                  <a16:creationId xmlns:a16="http://schemas.microsoft.com/office/drawing/2014/main" id="{4DFD3FD9-4D08-79ED-6249-E642B88D553E}"/>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5" name="Group 25">
            <a:extLst>
              <a:ext uri="{FF2B5EF4-FFF2-40B4-BE49-F238E27FC236}">
                <a16:creationId xmlns:a16="http://schemas.microsoft.com/office/drawing/2014/main" id="{FF673C9B-5B36-1BE6-A3F0-88966067D3AF}"/>
              </a:ext>
            </a:extLst>
          </xdr:cNvPr>
          <xdr:cNvGrpSpPr>
            <a:grpSpLocks/>
          </xdr:cNvGrpSpPr>
        </xdr:nvGrpSpPr>
        <xdr:grpSpPr bwMode="auto">
          <a:xfrm>
            <a:off x="579" y="215"/>
            <a:ext cx="9" cy="2"/>
            <a:chOff x="579" y="215"/>
            <a:chExt cx="9" cy="2"/>
          </a:xfrm>
        </xdr:grpSpPr>
        <xdr:sp macro="" textlink="">
          <xdr:nvSpPr>
            <xdr:cNvPr id="528" name="Line 26">
              <a:extLst>
                <a:ext uri="{FF2B5EF4-FFF2-40B4-BE49-F238E27FC236}">
                  <a16:creationId xmlns:a16="http://schemas.microsoft.com/office/drawing/2014/main" id="{9C4C0E04-DD4D-6186-AD75-5EEB9621BD5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9" name="Line 27">
              <a:extLst>
                <a:ext uri="{FF2B5EF4-FFF2-40B4-BE49-F238E27FC236}">
                  <a16:creationId xmlns:a16="http://schemas.microsoft.com/office/drawing/2014/main" id="{9F3C9AE4-0079-965E-EA8A-31FFCBE8CA50}"/>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6" name="Group 28">
            <a:extLst>
              <a:ext uri="{FF2B5EF4-FFF2-40B4-BE49-F238E27FC236}">
                <a16:creationId xmlns:a16="http://schemas.microsoft.com/office/drawing/2014/main" id="{C482AA6F-1B11-B539-4964-69FDED7FF092}"/>
              </a:ext>
            </a:extLst>
          </xdr:cNvPr>
          <xdr:cNvGrpSpPr>
            <a:grpSpLocks/>
          </xdr:cNvGrpSpPr>
        </xdr:nvGrpSpPr>
        <xdr:grpSpPr bwMode="auto">
          <a:xfrm>
            <a:off x="642" y="215"/>
            <a:ext cx="9" cy="2"/>
            <a:chOff x="579" y="215"/>
            <a:chExt cx="9" cy="2"/>
          </a:xfrm>
        </xdr:grpSpPr>
        <xdr:sp macro="" textlink="">
          <xdr:nvSpPr>
            <xdr:cNvPr id="526" name="Line 29">
              <a:extLst>
                <a:ext uri="{FF2B5EF4-FFF2-40B4-BE49-F238E27FC236}">
                  <a16:creationId xmlns:a16="http://schemas.microsoft.com/office/drawing/2014/main" id="{154E0709-08F7-4DE8-B064-F852A7E283A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7" name="Line 30">
              <a:extLst>
                <a:ext uri="{FF2B5EF4-FFF2-40B4-BE49-F238E27FC236}">
                  <a16:creationId xmlns:a16="http://schemas.microsoft.com/office/drawing/2014/main" id="{5E95D5B2-E447-194A-0675-09E3F5BA862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80" name="Group 31">
            <a:extLst>
              <a:ext uri="{FF2B5EF4-FFF2-40B4-BE49-F238E27FC236}">
                <a16:creationId xmlns:a16="http://schemas.microsoft.com/office/drawing/2014/main" id="{2A8FDEE4-3EAA-B429-EB99-EA8D1BE3BF9E}"/>
              </a:ext>
            </a:extLst>
          </xdr:cNvPr>
          <xdr:cNvGrpSpPr>
            <a:grpSpLocks/>
          </xdr:cNvGrpSpPr>
        </xdr:nvGrpSpPr>
        <xdr:grpSpPr bwMode="auto">
          <a:xfrm>
            <a:off x="677" y="215"/>
            <a:ext cx="9" cy="2"/>
            <a:chOff x="616" y="215"/>
            <a:chExt cx="9" cy="2"/>
          </a:xfrm>
        </xdr:grpSpPr>
        <xdr:sp macro="" textlink="">
          <xdr:nvSpPr>
            <xdr:cNvPr id="524" name="Line 32">
              <a:extLst>
                <a:ext uri="{FF2B5EF4-FFF2-40B4-BE49-F238E27FC236}">
                  <a16:creationId xmlns:a16="http://schemas.microsoft.com/office/drawing/2014/main" id="{11503A18-3122-B602-31AE-B4E7C83FF007}"/>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5" name="Line 33">
              <a:extLst>
                <a:ext uri="{FF2B5EF4-FFF2-40B4-BE49-F238E27FC236}">
                  <a16:creationId xmlns:a16="http://schemas.microsoft.com/office/drawing/2014/main" id="{D1EFCD7A-A41E-27E0-0F91-2CF16E1768A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81" name="Group 34">
            <a:extLst>
              <a:ext uri="{FF2B5EF4-FFF2-40B4-BE49-F238E27FC236}">
                <a16:creationId xmlns:a16="http://schemas.microsoft.com/office/drawing/2014/main" id="{B0D37DA9-798A-46F0-C930-97ABEE43B022}"/>
              </a:ext>
            </a:extLst>
          </xdr:cNvPr>
          <xdr:cNvGrpSpPr>
            <a:grpSpLocks/>
          </xdr:cNvGrpSpPr>
        </xdr:nvGrpSpPr>
        <xdr:grpSpPr bwMode="auto">
          <a:xfrm>
            <a:off x="870" y="215"/>
            <a:ext cx="4" cy="2"/>
            <a:chOff x="870" y="215"/>
            <a:chExt cx="4" cy="2"/>
          </a:xfrm>
        </xdr:grpSpPr>
        <xdr:sp macro="" textlink="">
          <xdr:nvSpPr>
            <xdr:cNvPr id="522" name="Line 35">
              <a:extLst>
                <a:ext uri="{FF2B5EF4-FFF2-40B4-BE49-F238E27FC236}">
                  <a16:creationId xmlns:a16="http://schemas.microsoft.com/office/drawing/2014/main" id="{8AFCB1B6-CC28-DF4E-7217-F49E2F507749}"/>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3" name="Line 36">
              <a:extLst>
                <a:ext uri="{FF2B5EF4-FFF2-40B4-BE49-F238E27FC236}">
                  <a16:creationId xmlns:a16="http://schemas.microsoft.com/office/drawing/2014/main" id="{3335C975-3679-3D1C-4899-CCDE602FC8FB}"/>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82" name="Group 37">
            <a:extLst>
              <a:ext uri="{FF2B5EF4-FFF2-40B4-BE49-F238E27FC236}">
                <a16:creationId xmlns:a16="http://schemas.microsoft.com/office/drawing/2014/main" id="{E2C637CC-2A84-18B9-3CC6-DEE016315A29}"/>
              </a:ext>
            </a:extLst>
          </xdr:cNvPr>
          <xdr:cNvGrpSpPr>
            <a:grpSpLocks/>
          </xdr:cNvGrpSpPr>
        </xdr:nvGrpSpPr>
        <xdr:grpSpPr bwMode="auto">
          <a:xfrm>
            <a:off x="818" y="215"/>
            <a:ext cx="4" cy="2"/>
            <a:chOff x="818" y="215"/>
            <a:chExt cx="4" cy="2"/>
          </a:xfrm>
        </xdr:grpSpPr>
        <xdr:sp macro="" textlink="">
          <xdr:nvSpPr>
            <xdr:cNvPr id="520" name="Line 38">
              <a:extLst>
                <a:ext uri="{FF2B5EF4-FFF2-40B4-BE49-F238E27FC236}">
                  <a16:creationId xmlns:a16="http://schemas.microsoft.com/office/drawing/2014/main" id="{B242DE95-52BF-7673-DB8F-641657FED884}"/>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1" name="Line 39">
              <a:extLst>
                <a:ext uri="{FF2B5EF4-FFF2-40B4-BE49-F238E27FC236}">
                  <a16:creationId xmlns:a16="http://schemas.microsoft.com/office/drawing/2014/main" id="{1495974B-9896-6FAD-93E9-2DD9B25E2D22}"/>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436</xdr:row>
      <xdr:rowOff>104775</xdr:rowOff>
    </xdr:from>
    <xdr:to>
      <xdr:col>13</xdr:col>
      <xdr:colOff>0</xdr:colOff>
      <xdr:row>436</xdr:row>
      <xdr:rowOff>123825</xdr:rowOff>
    </xdr:to>
    <xdr:grpSp>
      <xdr:nvGrpSpPr>
        <xdr:cNvPr id="800" name="Group 3">
          <a:extLst>
            <a:ext uri="{FF2B5EF4-FFF2-40B4-BE49-F238E27FC236}">
              <a16:creationId xmlns:a16="http://schemas.microsoft.com/office/drawing/2014/main" id="{50BDD77B-5190-4844-B4CA-B00B7F451D9F}"/>
            </a:ext>
          </a:extLst>
        </xdr:cNvPr>
        <xdr:cNvGrpSpPr>
          <a:grpSpLocks/>
        </xdr:cNvGrpSpPr>
      </xdr:nvGrpSpPr>
      <xdr:grpSpPr bwMode="auto">
        <a:xfrm>
          <a:off x="3120390" y="72109965"/>
          <a:ext cx="5189220" cy="19050"/>
          <a:chOff x="346" y="215"/>
          <a:chExt cx="528" cy="2"/>
        </a:xfrm>
      </xdr:grpSpPr>
      <xdr:grpSp>
        <xdr:nvGrpSpPr>
          <xdr:cNvPr id="801" name="Group 4">
            <a:extLst>
              <a:ext uri="{FF2B5EF4-FFF2-40B4-BE49-F238E27FC236}">
                <a16:creationId xmlns:a16="http://schemas.microsoft.com/office/drawing/2014/main" id="{0EB74F7C-0A66-B644-AACC-FC1414533AB1}"/>
              </a:ext>
            </a:extLst>
          </xdr:cNvPr>
          <xdr:cNvGrpSpPr>
            <a:grpSpLocks/>
          </xdr:cNvGrpSpPr>
        </xdr:nvGrpSpPr>
        <xdr:grpSpPr bwMode="auto">
          <a:xfrm>
            <a:off x="406" y="215"/>
            <a:ext cx="35" cy="2"/>
            <a:chOff x="406" y="215"/>
            <a:chExt cx="35" cy="2"/>
          </a:xfrm>
        </xdr:grpSpPr>
        <xdr:sp macro="" textlink="">
          <xdr:nvSpPr>
            <xdr:cNvPr id="1000" name="Line 5">
              <a:extLst>
                <a:ext uri="{FF2B5EF4-FFF2-40B4-BE49-F238E27FC236}">
                  <a16:creationId xmlns:a16="http://schemas.microsoft.com/office/drawing/2014/main" id="{7C759528-535B-79C4-F6F2-E17EB60386C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8" name="Line 6">
              <a:extLst>
                <a:ext uri="{FF2B5EF4-FFF2-40B4-BE49-F238E27FC236}">
                  <a16:creationId xmlns:a16="http://schemas.microsoft.com/office/drawing/2014/main" id="{48EB612E-ED96-72D6-A82F-5220BBDB3ED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2" name="Group 7">
            <a:extLst>
              <a:ext uri="{FF2B5EF4-FFF2-40B4-BE49-F238E27FC236}">
                <a16:creationId xmlns:a16="http://schemas.microsoft.com/office/drawing/2014/main" id="{238696AA-FAF1-3E52-5EC4-9E57EAFEECB7}"/>
              </a:ext>
            </a:extLst>
          </xdr:cNvPr>
          <xdr:cNvGrpSpPr>
            <a:grpSpLocks/>
          </xdr:cNvGrpSpPr>
        </xdr:nvGrpSpPr>
        <xdr:grpSpPr bwMode="auto">
          <a:xfrm>
            <a:off x="346" y="215"/>
            <a:ext cx="26" cy="2"/>
            <a:chOff x="346" y="215"/>
            <a:chExt cx="26" cy="2"/>
          </a:xfrm>
        </xdr:grpSpPr>
        <xdr:sp macro="" textlink="">
          <xdr:nvSpPr>
            <xdr:cNvPr id="998" name="Line 8">
              <a:extLst>
                <a:ext uri="{FF2B5EF4-FFF2-40B4-BE49-F238E27FC236}">
                  <a16:creationId xmlns:a16="http://schemas.microsoft.com/office/drawing/2014/main" id="{734321EB-067C-1750-3616-E93614954B3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9" name="Line 9">
              <a:extLst>
                <a:ext uri="{FF2B5EF4-FFF2-40B4-BE49-F238E27FC236}">
                  <a16:creationId xmlns:a16="http://schemas.microsoft.com/office/drawing/2014/main" id="{6DA63DF2-635F-AF7E-EAA2-52B9E131396C}"/>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3" name="Group 10">
            <a:extLst>
              <a:ext uri="{FF2B5EF4-FFF2-40B4-BE49-F238E27FC236}">
                <a16:creationId xmlns:a16="http://schemas.microsoft.com/office/drawing/2014/main" id="{47BF88D4-112A-5D83-5172-D4CE9C90B11A}"/>
              </a:ext>
            </a:extLst>
          </xdr:cNvPr>
          <xdr:cNvGrpSpPr>
            <a:grpSpLocks/>
          </xdr:cNvGrpSpPr>
        </xdr:nvGrpSpPr>
        <xdr:grpSpPr bwMode="auto">
          <a:xfrm>
            <a:off x="525" y="215"/>
            <a:ext cx="35" cy="2"/>
            <a:chOff x="406" y="215"/>
            <a:chExt cx="35" cy="2"/>
          </a:xfrm>
        </xdr:grpSpPr>
        <xdr:sp macro="" textlink="">
          <xdr:nvSpPr>
            <xdr:cNvPr id="996" name="Line 11">
              <a:extLst>
                <a:ext uri="{FF2B5EF4-FFF2-40B4-BE49-F238E27FC236}">
                  <a16:creationId xmlns:a16="http://schemas.microsoft.com/office/drawing/2014/main" id="{633143A7-4727-F9B5-AD89-FB44929891C8}"/>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7" name="Line 12">
              <a:extLst>
                <a:ext uri="{FF2B5EF4-FFF2-40B4-BE49-F238E27FC236}">
                  <a16:creationId xmlns:a16="http://schemas.microsoft.com/office/drawing/2014/main" id="{E3C22B75-F9B6-A0F4-30B1-2D5808E76D5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4" name="Group 13">
            <a:extLst>
              <a:ext uri="{FF2B5EF4-FFF2-40B4-BE49-F238E27FC236}">
                <a16:creationId xmlns:a16="http://schemas.microsoft.com/office/drawing/2014/main" id="{8AD6A81A-E818-55AC-FC2D-7F04E918E8F4}"/>
              </a:ext>
            </a:extLst>
          </xdr:cNvPr>
          <xdr:cNvGrpSpPr>
            <a:grpSpLocks/>
          </xdr:cNvGrpSpPr>
        </xdr:nvGrpSpPr>
        <xdr:grpSpPr bwMode="auto">
          <a:xfrm>
            <a:off x="470" y="215"/>
            <a:ext cx="26" cy="2"/>
            <a:chOff x="346" y="215"/>
            <a:chExt cx="26" cy="2"/>
          </a:xfrm>
        </xdr:grpSpPr>
        <xdr:sp macro="" textlink="">
          <xdr:nvSpPr>
            <xdr:cNvPr id="994" name="Line 14">
              <a:extLst>
                <a:ext uri="{FF2B5EF4-FFF2-40B4-BE49-F238E27FC236}">
                  <a16:creationId xmlns:a16="http://schemas.microsoft.com/office/drawing/2014/main" id="{11492617-600A-3693-06C9-F1266E31D82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5" name="Line 15">
              <a:extLst>
                <a:ext uri="{FF2B5EF4-FFF2-40B4-BE49-F238E27FC236}">
                  <a16:creationId xmlns:a16="http://schemas.microsoft.com/office/drawing/2014/main" id="{980A7D42-928A-9930-86E9-0797AB2A92C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5" name="Group 16">
            <a:extLst>
              <a:ext uri="{FF2B5EF4-FFF2-40B4-BE49-F238E27FC236}">
                <a16:creationId xmlns:a16="http://schemas.microsoft.com/office/drawing/2014/main" id="{EEB92119-8B64-407A-7C9C-535FF5A06939}"/>
              </a:ext>
            </a:extLst>
          </xdr:cNvPr>
          <xdr:cNvGrpSpPr>
            <a:grpSpLocks/>
          </xdr:cNvGrpSpPr>
        </xdr:nvGrpSpPr>
        <xdr:grpSpPr bwMode="auto">
          <a:xfrm>
            <a:off x="766" y="215"/>
            <a:ext cx="35" cy="2"/>
            <a:chOff x="406" y="215"/>
            <a:chExt cx="35" cy="2"/>
          </a:xfrm>
        </xdr:grpSpPr>
        <xdr:sp macro="" textlink="">
          <xdr:nvSpPr>
            <xdr:cNvPr id="992" name="Line 17">
              <a:extLst>
                <a:ext uri="{FF2B5EF4-FFF2-40B4-BE49-F238E27FC236}">
                  <a16:creationId xmlns:a16="http://schemas.microsoft.com/office/drawing/2014/main" id="{40BCB8FA-9D6B-4282-7DB7-5C36FDAD4DAB}"/>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3" name="Line 18">
              <a:extLst>
                <a:ext uri="{FF2B5EF4-FFF2-40B4-BE49-F238E27FC236}">
                  <a16:creationId xmlns:a16="http://schemas.microsoft.com/office/drawing/2014/main" id="{1673132A-7DFD-B60D-E655-C08E10C1121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6" name="Group 19">
            <a:extLst>
              <a:ext uri="{FF2B5EF4-FFF2-40B4-BE49-F238E27FC236}">
                <a16:creationId xmlns:a16="http://schemas.microsoft.com/office/drawing/2014/main" id="{74BC0E00-5CE1-477E-72AA-3D230393C8D4}"/>
              </a:ext>
            </a:extLst>
          </xdr:cNvPr>
          <xdr:cNvGrpSpPr>
            <a:grpSpLocks/>
          </xdr:cNvGrpSpPr>
        </xdr:nvGrpSpPr>
        <xdr:grpSpPr bwMode="auto">
          <a:xfrm>
            <a:off x="718" y="215"/>
            <a:ext cx="26" cy="2"/>
            <a:chOff x="346" y="215"/>
            <a:chExt cx="26" cy="2"/>
          </a:xfrm>
        </xdr:grpSpPr>
        <xdr:sp macro="" textlink="">
          <xdr:nvSpPr>
            <xdr:cNvPr id="862" name="Line 20">
              <a:extLst>
                <a:ext uri="{FF2B5EF4-FFF2-40B4-BE49-F238E27FC236}">
                  <a16:creationId xmlns:a16="http://schemas.microsoft.com/office/drawing/2014/main" id="{904C4A4A-AC2D-5892-91AA-9E945D80615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3" name="Line 21">
              <a:extLst>
                <a:ext uri="{FF2B5EF4-FFF2-40B4-BE49-F238E27FC236}">
                  <a16:creationId xmlns:a16="http://schemas.microsoft.com/office/drawing/2014/main" id="{16ADF979-8848-BA64-0FA2-9F924DF7BC5C}"/>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7" name="Group 22">
            <a:extLst>
              <a:ext uri="{FF2B5EF4-FFF2-40B4-BE49-F238E27FC236}">
                <a16:creationId xmlns:a16="http://schemas.microsoft.com/office/drawing/2014/main" id="{10A49D44-C28D-7943-F798-3B72CCC932BC}"/>
              </a:ext>
            </a:extLst>
          </xdr:cNvPr>
          <xdr:cNvGrpSpPr>
            <a:grpSpLocks/>
          </xdr:cNvGrpSpPr>
        </xdr:nvGrpSpPr>
        <xdr:grpSpPr bwMode="auto">
          <a:xfrm>
            <a:off x="616" y="215"/>
            <a:ext cx="9" cy="2"/>
            <a:chOff x="616" y="215"/>
            <a:chExt cx="9" cy="2"/>
          </a:xfrm>
        </xdr:grpSpPr>
        <xdr:sp macro="" textlink="">
          <xdr:nvSpPr>
            <xdr:cNvPr id="860" name="Line 23">
              <a:extLst>
                <a:ext uri="{FF2B5EF4-FFF2-40B4-BE49-F238E27FC236}">
                  <a16:creationId xmlns:a16="http://schemas.microsoft.com/office/drawing/2014/main" id="{7A2C35D6-6321-4291-407C-656DD0979E5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1" name="Line 24">
              <a:extLst>
                <a:ext uri="{FF2B5EF4-FFF2-40B4-BE49-F238E27FC236}">
                  <a16:creationId xmlns:a16="http://schemas.microsoft.com/office/drawing/2014/main" id="{502C7241-9B74-C325-7B71-5676A12A4C8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8" name="Group 25">
            <a:extLst>
              <a:ext uri="{FF2B5EF4-FFF2-40B4-BE49-F238E27FC236}">
                <a16:creationId xmlns:a16="http://schemas.microsoft.com/office/drawing/2014/main" id="{5D53B304-3BB7-3B38-3D14-171D718DC146}"/>
              </a:ext>
            </a:extLst>
          </xdr:cNvPr>
          <xdr:cNvGrpSpPr>
            <a:grpSpLocks/>
          </xdr:cNvGrpSpPr>
        </xdr:nvGrpSpPr>
        <xdr:grpSpPr bwMode="auto">
          <a:xfrm>
            <a:off x="579" y="215"/>
            <a:ext cx="9" cy="2"/>
            <a:chOff x="579" y="215"/>
            <a:chExt cx="9" cy="2"/>
          </a:xfrm>
        </xdr:grpSpPr>
        <xdr:sp macro="" textlink="">
          <xdr:nvSpPr>
            <xdr:cNvPr id="858" name="Line 26">
              <a:extLst>
                <a:ext uri="{FF2B5EF4-FFF2-40B4-BE49-F238E27FC236}">
                  <a16:creationId xmlns:a16="http://schemas.microsoft.com/office/drawing/2014/main" id="{59DD8685-6608-B75D-555D-6AF82B777B7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9" name="Line 27">
              <a:extLst>
                <a:ext uri="{FF2B5EF4-FFF2-40B4-BE49-F238E27FC236}">
                  <a16:creationId xmlns:a16="http://schemas.microsoft.com/office/drawing/2014/main" id="{17887F03-DF04-4747-FE36-C0050524CD53}"/>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9" name="Group 28">
            <a:extLst>
              <a:ext uri="{FF2B5EF4-FFF2-40B4-BE49-F238E27FC236}">
                <a16:creationId xmlns:a16="http://schemas.microsoft.com/office/drawing/2014/main" id="{F19935D0-2E43-0434-207E-2FE21217F662}"/>
              </a:ext>
            </a:extLst>
          </xdr:cNvPr>
          <xdr:cNvGrpSpPr>
            <a:grpSpLocks/>
          </xdr:cNvGrpSpPr>
        </xdr:nvGrpSpPr>
        <xdr:grpSpPr bwMode="auto">
          <a:xfrm>
            <a:off x="642" y="215"/>
            <a:ext cx="9" cy="2"/>
            <a:chOff x="579" y="215"/>
            <a:chExt cx="9" cy="2"/>
          </a:xfrm>
        </xdr:grpSpPr>
        <xdr:sp macro="" textlink="">
          <xdr:nvSpPr>
            <xdr:cNvPr id="856" name="Line 29">
              <a:extLst>
                <a:ext uri="{FF2B5EF4-FFF2-40B4-BE49-F238E27FC236}">
                  <a16:creationId xmlns:a16="http://schemas.microsoft.com/office/drawing/2014/main" id="{CBEF12D3-2EC4-A9FA-9D83-9CA6723C8FBC}"/>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7" name="Line 30">
              <a:extLst>
                <a:ext uri="{FF2B5EF4-FFF2-40B4-BE49-F238E27FC236}">
                  <a16:creationId xmlns:a16="http://schemas.microsoft.com/office/drawing/2014/main" id="{97A5E434-1873-A6D5-A74D-E5AC8921B320}"/>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10" name="Group 31">
            <a:extLst>
              <a:ext uri="{FF2B5EF4-FFF2-40B4-BE49-F238E27FC236}">
                <a16:creationId xmlns:a16="http://schemas.microsoft.com/office/drawing/2014/main" id="{98A7BD30-C73F-0DB6-C708-F11A75A85FB3}"/>
              </a:ext>
            </a:extLst>
          </xdr:cNvPr>
          <xdr:cNvGrpSpPr>
            <a:grpSpLocks/>
          </xdr:cNvGrpSpPr>
        </xdr:nvGrpSpPr>
        <xdr:grpSpPr bwMode="auto">
          <a:xfrm>
            <a:off x="677" y="215"/>
            <a:ext cx="9" cy="2"/>
            <a:chOff x="616" y="215"/>
            <a:chExt cx="9" cy="2"/>
          </a:xfrm>
        </xdr:grpSpPr>
        <xdr:sp macro="" textlink="">
          <xdr:nvSpPr>
            <xdr:cNvPr id="854" name="Line 32">
              <a:extLst>
                <a:ext uri="{FF2B5EF4-FFF2-40B4-BE49-F238E27FC236}">
                  <a16:creationId xmlns:a16="http://schemas.microsoft.com/office/drawing/2014/main" id="{69F13252-D847-77E9-72C1-2058AD2C5C58}"/>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5" name="Line 33">
              <a:extLst>
                <a:ext uri="{FF2B5EF4-FFF2-40B4-BE49-F238E27FC236}">
                  <a16:creationId xmlns:a16="http://schemas.microsoft.com/office/drawing/2014/main" id="{ADBA1E18-E641-ED24-5FB5-8D9E605FEC43}"/>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11" name="Group 34">
            <a:extLst>
              <a:ext uri="{FF2B5EF4-FFF2-40B4-BE49-F238E27FC236}">
                <a16:creationId xmlns:a16="http://schemas.microsoft.com/office/drawing/2014/main" id="{26F11AF0-3418-C0E8-6615-D643AA182BCB}"/>
              </a:ext>
            </a:extLst>
          </xdr:cNvPr>
          <xdr:cNvGrpSpPr>
            <a:grpSpLocks/>
          </xdr:cNvGrpSpPr>
        </xdr:nvGrpSpPr>
        <xdr:grpSpPr bwMode="auto">
          <a:xfrm>
            <a:off x="870" y="215"/>
            <a:ext cx="4" cy="2"/>
            <a:chOff x="870" y="215"/>
            <a:chExt cx="4" cy="2"/>
          </a:xfrm>
        </xdr:grpSpPr>
        <xdr:sp macro="" textlink="">
          <xdr:nvSpPr>
            <xdr:cNvPr id="815" name="Line 35">
              <a:extLst>
                <a:ext uri="{FF2B5EF4-FFF2-40B4-BE49-F238E27FC236}">
                  <a16:creationId xmlns:a16="http://schemas.microsoft.com/office/drawing/2014/main" id="{0004A7CE-7562-DD02-015A-00756C106D1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3" name="Line 36">
              <a:extLst>
                <a:ext uri="{FF2B5EF4-FFF2-40B4-BE49-F238E27FC236}">
                  <a16:creationId xmlns:a16="http://schemas.microsoft.com/office/drawing/2014/main" id="{12528DF3-158D-32FC-C4DE-42FF31F299FE}"/>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12" name="Group 37">
            <a:extLst>
              <a:ext uri="{FF2B5EF4-FFF2-40B4-BE49-F238E27FC236}">
                <a16:creationId xmlns:a16="http://schemas.microsoft.com/office/drawing/2014/main" id="{EEAFB95C-86E8-CBA6-1AD5-6E99BD408617}"/>
              </a:ext>
            </a:extLst>
          </xdr:cNvPr>
          <xdr:cNvGrpSpPr>
            <a:grpSpLocks/>
          </xdr:cNvGrpSpPr>
        </xdr:nvGrpSpPr>
        <xdr:grpSpPr bwMode="auto">
          <a:xfrm>
            <a:off x="818" y="215"/>
            <a:ext cx="4" cy="2"/>
            <a:chOff x="818" y="215"/>
            <a:chExt cx="4" cy="2"/>
          </a:xfrm>
        </xdr:grpSpPr>
        <xdr:sp macro="" textlink="">
          <xdr:nvSpPr>
            <xdr:cNvPr id="813" name="Line 38">
              <a:extLst>
                <a:ext uri="{FF2B5EF4-FFF2-40B4-BE49-F238E27FC236}">
                  <a16:creationId xmlns:a16="http://schemas.microsoft.com/office/drawing/2014/main" id="{95C3DBC4-1604-341F-5DE6-00FC66C47202}"/>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4" name="Line 39">
              <a:extLst>
                <a:ext uri="{FF2B5EF4-FFF2-40B4-BE49-F238E27FC236}">
                  <a16:creationId xmlns:a16="http://schemas.microsoft.com/office/drawing/2014/main" id="{0FB15030-6F2A-856B-248B-6CAB6B4928D2}"/>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180975</xdr:colOff>
      <xdr:row>387</xdr:row>
      <xdr:rowOff>114300</xdr:rowOff>
    </xdr:from>
    <xdr:to>
      <xdr:col>12</xdr:col>
      <xdr:colOff>561975</xdr:colOff>
      <xdr:row>387</xdr:row>
      <xdr:rowOff>133350</xdr:rowOff>
    </xdr:to>
    <xdr:grpSp>
      <xdr:nvGrpSpPr>
        <xdr:cNvPr id="1039" name="Group 3">
          <a:extLst>
            <a:ext uri="{FF2B5EF4-FFF2-40B4-BE49-F238E27FC236}">
              <a16:creationId xmlns:a16="http://schemas.microsoft.com/office/drawing/2014/main" id="{475C287D-4166-4271-949D-D4F0A223783F}"/>
            </a:ext>
          </a:extLst>
        </xdr:cNvPr>
        <xdr:cNvGrpSpPr>
          <a:grpSpLocks/>
        </xdr:cNvGrpSpPr>
      </xdr:nvGrpSpPr>
      <xdr:grpSpPr bwMode="auto">
        <a:xfrm>
          <a:off x="3110865" y="64209930"/>
          <a:ext cx="5170170" cy="19050"/>
          <a:chOff x="346" y="215"/>
          <a:chExt cx="528" cy="2"/>
        </a:xfrm>
      </xdr:grpSpPr>
      <xdr:grpSp>
        <xdr:nvGrpSpPr>
          <xdr:cNvPr id="1040" name="Group 4">
            <a:extLst>
              <a:ext uri="{FF2B5EF4-FFF2-40B4-BE49-F238E27FC236}">
                <a16:creationId xmlns:a16="http://schemas.microsoft.com/office/drawing/2014/main" id="{12D0408F-39DA-4515-E50B-03BDC08045FE}"/>
              </a:ext>
            </a:extLst>
          </xdr:cNvPr>
          <xdr:cNvGrpSpPr>
            <a:grpSpLocks/>
          </xdr:cNvGrpSpPr>
        </xdr:nvGrpSpPr>
        <xdr:grpSpPr bwMode="auto">
          <a:xfrm>
            <a:off x="406" y="215"/>
            <a:ext cx="35" cy="2"/>
            <a:chOff x="406" y="215"/>
            <a:chExt cx="35" cy="2"/>
          </a:xfrm>
        </xdr:grpSpPr>
        <xdr:sp macro="" textlink="">
          <xdr:nvSpPr>
            <xdr:cNvPr id="1074" name="Line 5">
              <a:extLst>
                <a:ext uri="{FF2B5EF4-FFF2-40B4-BE49-F238E27FC236}">
                  <a16:creationId xmlns:a16="http://schemas.microsoft.com/office/drawing/2014/main" id="{30600B9A-8BB4-89FD-6AF6-0F74E847AE1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6" name="Line 6">
              <a:extLst>
                <a:ext uri="{FF2B5EF4-FFF2-40B4-BE49-F238E27FC236}">
                  <a16:creationId xmlns:a16="http://schemas.microsoft.com/office/drawing/2014/main" id="{9CD434D6-AF9A-9815-70C0-B0E37FA7123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1" name="Group 7">
            <a:extLst>
              <a:ext uri="{FF2B5EF4-FFF2-40B4-BE49-F238E27FC236}">
                <a16:creationId xmlns:a16="http://schemas.microsoft.com/office/drawing/2014/main" id="{DD9283B8-DBA9-BD7E-CFFF-1AE8C637D514}"/>
              </a:ext>
            </a:extLst>
          </xdr:cNvPr>
          <xdr:cNvGrpSpPr>
            <a:grpSpLocks/>
          </xdr:cNvGrpSpPr>
        </xdr:nvGrpSpPr>
        <xdr:grpSpPr bwMode="auto">
          <a:xfrm>
            <a:off x="346" y="215"/>
            <a:ext cx="26" cy="2"/>
            <a:chOff x="346" y="215"/>
            <a:chExt cx="26" cy="2"/>
          </a:xfrm>
        </xdr:grpSpPr>
        <xdr:sp macro="" textlink="">
          <xdr:nvSpPr>
            <xdr:cNvPr id="1072" name="Line 8">
              <a:extLst>
                <a:ext uri="{FF2B5EF4-FFF2-40B4-BE49-F238E27FC236}">
                  <a16:creationId xmlns:a16="http://schemas.microsoft.com/office/drawing/2014/main" id="{E381C74B-DC15-3D32-A02C-92A11D06A6C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3" name="Line 9">
              <a:extLst>
                <a:ext uri="{FF2B5EF4-FFF2-40B4-BE49-F238E27FC236}">
                  <a16:creationId xmlns:a16="http://schemas.microsoft.com/office/drawing/2014/main" id="{554EF2AB-73E9-9F71-6E47-138DF70B4283}"/>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2" name="Group 10">
            <a:extLst>
              <a:ext uri="{FF2B5EF4-FFF2-40B4-BE49-F238E27FC236}">
                <a16:creationId xmlns:a16="http://schemas.microsoft.com/office/drawing/2014/main" id="{AAFCD96F-937F-C006-F563-E871A072BDD7}"/>
              </a:ext>
            </a:extLst>
          </xdr:cNvPr>
          <xdr:cNvGrpSpPr>
            <a:grpSpLocks/>
          </xdr:cNvGrpSpPr>
        </xdr:nvGrpSpPr>
        <xdr:grpSpPr bwMode="auto">
          <a:xfrm>
            <a:off x="525" y="215"/>
            <a:ext cx="35" cy="2"/>
            <a:chOff x="406" y="215"/>
            <a:chExt cx="35" cy="2"/>
          </a:xfrm>
        </xdr:grpSpPr>
        <xdr:sp macro="" textlink="">
          <xdr:nvSpPr>
            <xdr:cNvPr id="1070" name="Line 11">
              <a:extLst>
                <a:ext uri="{FF2B5EF4-FFF2-40B4-BE49-F238E27FC236}">
                  <a16:creationId xmlns:a16="http://schemas.microsoft.com/office/drawing/2014/main" id="{C3CD336C-339B-0730-0202-7E40C30844E8}"/>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1" name="Line 12">
              <a:extLst>
                <a:ext uri="{FF2B5EF4-FFF2-40B4-BE49-F238E27FC236}">
                  <a16:creationId xmlns:a16="http://schemas.microsoft.com/office/drawing/2014/main" id="{5FE72E9E-1D8D-809B-77F2-6ACEFD6848D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3" name="Group 13">
            <a:extLst>
              <a:ext uri="{FF2B5EF4-FFF2-40B4-BE49-F238E27FC236}">
                <a16:creationId xmlns:a16="http://schemas.microsoft.com/office/drawing/2014/main" id="{8A50CDFF-3988-18E4-D329-64E71B30D6F4}"/>
              </a:ext>
            </a:extLst>
          </xdr:cNvPr>
          <xdr:cNvGrpSpPr>
            <a:grpSpLocks/>
          </xdr:cNvGrpSpPr>
        </xdr:nvGrpSpPr>
        <xdr:grpSpPr bwMode="auto">
          <a:xfrm>
            <a:off x="470" y="215"/>
            <a:ext cx="26" cy="2"/>
            <a:chOff x="346" y="215"/>
            <a:chExt cx="26" cy="2"/>
          </a:xfrm>
        </xdr:grpSpPr>
        <xdr:sp macro="" textlink="">
          <xdr:nvSpPr>
            <xdr:cNvPr id="1068" name="Line 14">
              <a:extLst>
                <a:ext uri="{FF2B5EF4-FFF2-40B4-BE49-F238E27FC236}">
                  <a16:creationId xmlns:a16="http://schemas.microsoft.com/office/drawing/2014/main" id="{4386B671-F351-4FE0-8E06-C28C7F9E7B7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9" name="Line 15">
              <a:extLst>
                <a:ext uri="{FF2B5EF4-FFF2-40B4-BE49-F238E27FC236}">
                  <a16:creationId xmlns:a16="http://schemas.microsoft.com/office/drawing/2014/main" id="{F3BD2435-E6B0-CD43-FF87-913D46FE533A}"/>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4" name="Group 16">
            <a:extLst>
              <a:ext uri="{FF2B5EF4-FFF2-40B4-BE49-F238E27FC236}">
                <a16:creationId xmlns:a16="http://schemas.microsoft.com/office/drawing/2014/main" id="{D29DEC23-D01C-0021-3D8E-44F12F3D4EE7}"/>
              </a:ext>
            </a:extLst>
          </xdr:cNvPr>
          <xdr:cNvGrpSpPr>
            <a:grpSpLocks/>
          </xdr:cNvGrpSpPr>
        </xdr:nvGrpSpPr>
        <xdr:grpSpPr bwMode="auto">
          <a:xfrm>
            <a:off x="766" y="215"/>
            <a:ext cx="35" cy="2"/>
            <a:chOff x="406" y="215"/>
            <a:chExt cx="35" cy="2"/>
          </a:xfrm>
        </xdr:grpSpPr>
        <xdr:sp macro="" textlink="">
          <xdr:nvSpPr>
            <xdr:cNvPr id="1066" name="Line 17">
              <a:extLst>
                <a:ext uri="{FF2B5EF4-FFF2-40B4-BE49-F238E27FC236}">
                  <a16:creationId xmlns:a16="http://schemas.microsoft.com/office/drawing/2014/main" id="{680E5EB6-0D00-9A8C-3949-938E2A397AB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7" name="Line 18">
              <a:extLst>
                <a:ext uri="{FF2B5EF4-FFF2-40B4-BE49-F238E27FC236}">
                  <a16:creationId xmlns:a16="http://schemas.microsoft.com/office/drawing/2014/main" id="{12063EF8-50AA-5A0D-1EE0-0768CC5122E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5" name="Group 19">
            <a:extLst>
              <a:ext uri="{FF2B5EF4-FFF2-40B4-BE49-F238E27FC236}">
                <a16:creationId xmlns:a16="http://schemas.microsoft.com/office/drawing/2014/main" id="{CBB7531C-68F5-9756-8BFD-EBF60A531FF8}"/>
              </a:ext>
            </a:extLst>
          </xdr:cNvPr>
          <xdr:cNvGrpSpPr>
            <a:grpSpLocks/>
          </xdr:cNvGrpSpPr>
        </xdr:nvGrpSpPr>
        <xdr:grpSpPr bwMode="auto">
          <a:xfrm>
            <a:off x="718" y="215"/>
            <a:ext cx="26" cy="2"/>
            <a:chOff x="346" y="215"/>
            <a:chExt cx="26" cy="2"/>
          </a:xfrm>
        </xdr:grpSpPr>
        <xdr:sp macro="" textlink="">
          <xdr:nvSpPr>
            <xdr:cNvPr id="1064" name="Line 20">
              <a:extLst>
                <a:ext uri="{FF2B5EF4-FFF2-40B4-BE49-F238E27FC236}">
                  <a16:creationId xmlns:a16="http://schemas.microsoft.com/office/drawing/2014/main" id="{AF53584D-49E5-23AC-C679-515AEEECA4B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5" name="Line 21">
              <a:extLst>
                <a:ext uri="{FF2B5EF4-FFF2-40B4-BE49-F238E27FC236}">
                  <a16:creationId xmlns:a16="http://schemas.microsoft.com/office/drawing/2014/main" id="{91C452E2-87F7-00B0-ECCE-C496C13CC19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6" name="Group 22">
            <a:extLst>
              <a:ext uri="{FF2B5EF4-FFF2-40B4-BE49-F238E27FC236}">
                <a16:creationId xmlns:a16="http://schemas.microsoft.com/office/drawing/2014/main" id="{EA8A53E0-000A-F989-F15E-0A8D49A4221C}"/>
              </a:ext>
            </a:extLst>
          </xdr:cNvPr>
          <xdr:cNvGrpSpPr>
            <a:grpSpLocks/>
          </xdr:cNvGrpSpPr>
        </xdr:nvGrpSpPr>
        <xdr:grpSpPr bwMode="auto">
          <a:xfrm>
            <a:off x="616" y="215"/>
            <a:ext cx="9" cy="2"/>
            <a:chOff x="616" y="215"/>
            <a:chExt cx="9" cy="2"/>
          </a:xfrm>
        </xdr:grpSpPr>
        <xdr:sp macro="" textlink="">
          <xdr:nvSpPr>
            <xdr:cNvPr id="1062" name="Line 23">
              <a:extLst>
                <a:ext uri="{FF2B5EF4-FFF2-40B4-BE49-F238E27FC236}">
                  <a16:creationId xmlns:a16="http://schemas.microsoft.com/office/drawing/2014/main" id="{884FA509-A188-9583-491F-1DA7FE489A1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3" name="Line 24">
              <a:extLst>
                <a:ext uri="{FF2B5EF4-FFF2-40B4-BE49-F238E27FC236}">
                  <a16:creationId xmlns:a16="http://schemas.microsoft.com/office/drawing/2014/main" id="{C4D4C13B-32F3-A833-4B06-CADC457FFED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7" name="Group 25">
            <a:extLst>
              <a:ext uri="{FF2B5EF4-FFF2-40B4-BE49-F238E27FC236}">
                <a16:creationId xmlns:a16="http://schemas.microsoft.com/office/drawing/2014/main" id="{A527395E-47E1-40E2-A859-A1E2583BE53F}"/>
              </a:ext>
            </a:extLst>
          </xdr:cNvPr>
          <xdr:cNvGrpSpPr>
            <a:grpSpLocks/>
          </xdr:cNvGrpSpPr>
        </xdr:nvGrpSpPr>
        <xdr:grpSpPr bwMode="auto">
          <a:xfrm>
            <a:off x="579" y="215"/>
            <a:ext cx="9" cy="2"/>
            <a:chOff x="579" y="215"/>
            <a:chExt cx="9" cy="2"/>
          </a:xfrm>
        </xdr:grpSpPr>
        <xdr:sp macro="" textlink="">
          <xdr:nvSpPr>
            <xdr:cNvPr id="1060" name="Line 26">
              <a:extLst>
                <a:ext uri="{FF2B5EF4-FFF2-40B4-BE49-F238E27FC236}">
                  <a16:creationId xmlns:a16="http://schemas.microsoft.com/office/drawing/2014/main" id="{5FC98BAC-6A2A-A2C8-D695-6832E9CC8947}"/>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1" name="Line 27">
              <a:extLst>
                <a:ext uri="{FF2B5EF4-FFF2-40B4-BE49-F238E27FC236}">
                  <a16:creationId xmlns:a16="http://schemas.microsoft.com/office/drawing/2014/main" id="{F362E60F-38FB-DAEB-82AF-A6B7E3402358}"/>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8" name="Group 28">
            <a:extLst>
              <a:ext uri="{FF2B5EF4-FFF2-40B4-BE49-F238E27FC236}">
                <a16:creationId xmlns:a16="http://schemas.microsoft.com/office/drawing/2014/main" id="{C39B8079-2F0B-9485-539E-DE5B17B6C142}"/>
              </a:ext>
            </a:extLst>
          </xdr:cNvPr>
          <xdr:cNvGrpSpPr>
            <a:grpSpLocks/>
          </xdr:cNvGrpSpPr>
        </xdr:nvGrpSpPr>
        <xdr:grpSpPr bwMode="auto">
          <a:xfrm>
            <a:off x="642" y="215"/>
            <a:ext cx="9" cy="2"/>
            <a:chOff x="579" y="215"/>
            <a:chExt cx="9" cy="2"/>
          </a:xfrm>
        </xdr:grpSpPr>
        <xdr:sp macro="" textlink="">
          <xdr:nvSpPr>
            <xdr:cNvPr id="1058" name="Line 29">
              <a:extLst>
                <a:ext uri="{FF2B5EF4-FFF2-40B4-BE49-F238E27FC236}">
                  <a16:creationId xmlns:a16="http://schemas.microsoft.com/office/drawing/2014/main" id="{7E779E2D-352A-0263-62BA-36D4AFF522F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9" name="Line 30">
              <a:extLst>
                <a:ext uri="{FF2B5EF4-FFF2-40B4-BE49-F238E27FC236}">
                  <a16:creationId xmlns:a16="http://schemas.microsoft.com/office/drawing/2014/main" id="{C8E9F1C5-6A8C-E5B9-52B8-91575283A72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49" name="Group 31">
            <a:extLst>
              <a:ext uri="{FF2B5EF4-FFF2-40B4-BE49-F238E27FC236}">
                <a16:creationId xmlns:a16="http://schemas.microsoft.com/office/drawing/2014/main" id="{E54B5AA2-E1B2-3CFE-71BE-F3683B38BFA3}"/>
              </a:ext>
            </a:extLst>
          </xdr:cNvPr>
          <xdr:cNvGrpSpPr>
            <a:grpSpLocks/>
          </xdr:cNvGrpSpPr>
        </xdr:nvGrpSpPr>
        <xdr:grpSpPr bwMode="auto">
          <a:xfrm>
            <a:off x="677" y="215"/>
            <a:ext cx="9" cy="2"/>
            <a:chOff x="616" y="215"/>
            <a:chExt cx="9" cy="2"/>
          </a:xfrm>
        </xdr:grpSpPr>
        <xdr:sp macro="" textlink="">
          <xdr:nvSpPr>
            <xdr:cNvPr id="1056" name="Line 32">
              <a:extLst>
                <a:ext uri="{FF2B5EF4-FFF2-40B4-BE49-F238E27FC236}">
                  <a16:creationId xmlns:a16="http://schemas.microsoft.com/office/drawing/2014/main" id="{61AE7580-0845-CCA7-3332-C3A193B1AAD5}"/>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7" name="Line 33">
              <a:extLst>
                <a:ext uri="{FF2B5EF4-FFF2-40B4-BE49-F238E27FC236}">
                  <a16:creationId xmlns:a16="http://schemas.microsoft.com/office/drawing/2014/main" id="{3AD0DA72-B235-A303-AD0A-70AEF18A798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50" name="Group 34">
            <a:extLst>
              <a:ext uri="{FF2B5EF4-FFF2-40B4-BE49-F238E27FC236}">
                <a16:creationId xmlns:a16="http://schemas.microsoft.com/office/drawing/2014/main" id="{B4AE5964-4AC3-60FD-E846-C44ADC7726B4}"/>
              </a:ext>
            </a:extLst>
          </xdr:cNvPr>
          <xdr:cNvGrpSpPr>
            <a:grpSpLocks/>
          </xdr:cNvGrpSpPr>
        </xdr:nvGrpSpPr>
        <xdr:grpSpPr bwMode="auto">
          <a:xfrm>
            <a:off x="870" y="215"/>
            <a:ext cx="4" cy="2"/>
            <a:chOff x="870" y="215"/>
            <a:chExt cx="4" cy="2"/>
          </a:xfrm>
        </xdr:grpSpPr>
        <xdr:sp macro="" textlink="">
          <xdr:nvSpPr>
            <xdr:cNvPr id="1054" name="Line 35">
              <a:extLst>
                <a:ext uri="{FF2B5EF4-FFF2-40B4-BE49-F238E27FC236}">
                  <a16:creationId xmlns:a16="http://schemas.microsoft.com/office/drawing/2014/main" id="{B42C2132-8408-0899-A44C-24966E130196}"/>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5" name="Line 36">
              <a:extLst>
                <a:ext uri="{FF2B5EF4-FFF2-40B4-BE49-F238E27FC236}">
                  <a16:creationId xmlns:a16="http://schemas.microsoft.com/office/drawing/2014/main" id="{26019D16-66E7-F034-5552-9559BDC7A17B}"/>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51" name="Group 37">
            <a:extLst>
              <a:ext uri="{FF2B5EF4-FFF2-40B4-BE49-F238E27FC236}">
                <a16:creationId xmlns:a16="http://schemas.microsoft.com/office/drawing/2014/main" id="{1B6E0147-C36C-67C4-7D80-C382F84496BC}"/>
              </a:ext>
            </a:extLst>
          </xdr:cNvPr>
          <xdr:cNvGrpSpPr>
            <a:grpSpLocks/>
          </xdr:cNvGrpSpPr>
        </xdr:nvGrpSpPr>
        <xdr:grpSpPr bwMode="auto">
          <a:xfrm>
            <a:off x="818" y="215"/>
            <a:ext cx="4" cy="2"/>
            <a:chOff x="818" y="215"/>
            <a:chExt cx="4" cy="2"/>
          </a:xfrm>
        </xdr:grpSpPr>
        <xdr:sp macro="" textlink="">
          <xdr:nvSpPr>
            <xdr:cNvPr id="1052" name="Line 38">
              <a:extLst>
                <a:ext uri="{FF2B5EF4-FFF2-40B4-BE49-F238E27FC236}">
                  <a16:creationId xmlns:a16="http://schemas.microsoft.com/office/drawing/2014/main" id="{2F241A11-3D8A-CE3B-F624-690F3DC20153}"/>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3" name="Line 39">
              <a:extLst>
                <a:ext uri="{FF2B5EF4-FFF2-40B4-BE49-F238E27FC236}">
                  <a16:creationId xmlns:a16="http://schemas.microsoft.com/office/drawing/2014/main" id="{137BEAFA-55BC-0BFF-1F1C-21BC7FAEC46E}"/>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170717</xdr:colOff>
      <xdr:row>246</xdr:row>
      <xdr:rowOff>104775</xdr:rowOff>
    </xdr:from>
    <xdr:to>
      <xdr:col>12</xdr:col>
      <xdr:colOff>17948</xdr:colOff>
      <xdr:row>246</xdr:row>
      <xdr:rowOff>163514</xdr:rowOff>
    </xdr:to>
    <xdr:grpSp>
      <xdr:nvGrpSpPr>
        <xdr:cNvPr id="1532" name="Group 1531">
          <a:extLst>
            <a:ext uri="{FF2B5EF4-FFF2-40B4-BE49-F238E27FC236}">
              <a16:creationId xmlns:a16="http://schemas.microsoft.com/office/drawing/2014/main" id="{60E9D544-5C42-4878-B228-AB7437CD4B29}"/>
            </a:ext>
          </a:extLst>
        </xdr:cNvPr>
        <xdr:cNvGrpSpPr/>
      </xdr:nvGrpSpPr>
      <xdr:grpSpPr>
        <a:xfrm>
          <a:off x="3100607" y="41538525"/>
          <a:ext cx="4636401" cy="51119"/>
          <a:chOff x="3179884" y="40913538"/>
          <a:chExt cx="4707546" cy="60327"/>
        </a:xfrm>
      </xdr:grpSpPr>
      <xdr:grpSp>
        <xdr:nvGrpSpPr>
          <xdr:cNvPr id="1533" name="Group 4">
            <a:extLst>
              <a:ext uri="{FF2B5EF4-FFF2-40B4-BE49-F238E27FC236}">
                <a16:creationId xmlns:a16="http://schemas.microsoft.com/office/drawing/2014/main" id="{810FA8D7-471A-D729-921C-0EAD0EB55EB1}"/>
              </a:ext>
            </a:extLst>
          </xdr:cNvPr>
          <xdr:cNvGrpSpPr>
            <a:grpSpLocks/>
          </xdr:cNvGrpSpPr>
        </xdr:nvGrpSpPr>
        <xdr:grpSpPr bwMode="auto">
          <a:xfrm>
            <a:off x="3822239" y="40913539"/>
            <a:ext cx="348603" cy="53975"/>
            <a:chOff x="406" y="215"/>
            <a:chExt cx="35" cy="2"/>
          </a:xfrm>
        </xdr:grpSpPr>
        <xdr:sp macro="" textlink="">
          <xdr:nvSpPr>
            <xdr:cNvPr id="1567" name="Line 5">
              <a:extLst>
                <a:ext uri="{FF2B5EF4-FFF2-40B4-BE49-F238E27FC236}">
                  <a16:creationId xmlns:a16="http://schemas.microsoft.com/office/drawing/2014/main" id="{379B013B-A981-0812-7B4A-318F700D0C1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8" name="Line 6">
              <a:extLst>
                <a:ext uri="{FF2B5EF4-FFF2-40B4-BE49-F238E27FC236}">
                  <a16:creationId xmlns:a16="http://schemas.microsoft.com/office/drawing/2014/main" id="{8F3E704F-EA00-1662-743C-0FCB8D8FB398}"/>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34" name="Group 7">
            <a:extLst>
              <a:ext uri="{FF2B5EF4-FFF2-40B4-BE49-F238E27FC236}">
                <a16:creationId xmlns:a16="http://schemas.microsoft.com/office/drawing/2014/main" id="{A16381AB-DC94-5DD7-20BD-393A0041ED39}"/>
              </a:ext>
            </a:extLst>
          </xdr:cNvPr>
          <xdr:cNvGrpSpPr>
            <a:grpSpLocks/>
          </xdr:cNvGrpSpPr>
        </xdr:nvGrpSpPr>
        <xdr:grpSpPr bwMode="auto">
          <a:xfrm>
            <a:off x="3179884" y="40913538"/>
            <a:ext cx="258962" cy="53975"/>
            <a:chOff x="346" y="215"/>
            <a:chExt cx="26" cy="2"/>
          </a:xfrm>
        </xdr:grpSpPr>
        <xdr:sp macro="" textlink="">
          <xdr:nvSpPr>
            <xdr:cNvPr id="1565" name="Line 8">
              <a:extLst>
                <a:ext uri="{FF2B5EF4-FFF2-40B4-BE49-F238E27FC236}">
                  <a16:creationId xmlns:a16="http://schemas.microsoft.com/office/drawing/2014/main" id="{9265A9A4-230A-A127-0533-C11D50F06995}"/>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6" name="Line 9">
              <a:extLst>
                <a:ext uri="{FF2B5EF4-FFF2-40B4-BE49-F238E27FC236}">
                  <a16:creationId xmlns:a16="http://schemas.microsoft.com/office/drawing/2014/main" id="{0F50C120-5FF0-B904-19E0-7B62FFC9DA4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35" name="Group 10">
            <a:extLst>
              <a:ext uri="{FF2B5EF4-FFF2-40B4-BE49-F238E27FC236}">
                <a16:creationId xmlns:a16="http://schemas.microsoft.com/office/drawing/2014/main" id="{35D760A6-0B9E-DC98-7D35-9663C37AAB7D}"/>
              </a:ext>
            </a:extLst>
          </xdr:cNvPr>
          <xdr:cNvGrpSpPr>
            <a:grpSpLocks/>
          </xdr:cNvGrpSpPr>
        </xdr:nvGrpSpPr>
        <xdr:grpSpPr bwMode="auto">
          <a:xfrm>
            <a:off x="5005510" y="40913539"/>
            <a:ext cx="348603" cy="53975"/>
            <a:chOff x="406" y="215"/>
            <a:chExt cx="35" cy="2"/>
          </a:xfrm>
        </xdr:grpSpPr>
        <xdr:sp macro="" textlink="">
          <xdr:nvSpPr>
            <xdr:cNvPr id="1563" name="Line 11">
              <a:extLst>
                <a:ext uri="{FF2B5EF4-FFF2-40B4-BE49-F238E27FC236}">
                  <a16:creationId xmlns:a16="http://schemas.microsoft.com/office/drawing/2014/main" id="{D63C892C-101C-C813-42CA-C755A85B3609}"/>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4" name="Line 12">
              <a:extLst>
                <a:ext uri="{FF2B5EF4-FFF2-40B4-BE49-F238E27FC236}">
                  <a16:creationId xmlns:a16="http://schemas.microsoft.com/office/drawing/2014/main" id="{1098877C-E3AC-044D-78BB-98721A962619}"/>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36" name="Group 13">
            <a:extLst>
              <a:ext uri="{FF2B5EF4-FFF2-40B4-BE49-F238E27FC236}">
                <a16:creationId xmlns:a16="http://schemas.microsoft.com/office/drawing/2014/main" id="{0B3CBF3A-06D5-6B08-9388-0EAB2284F80A}"/>
              </a:ext>
            </a:extLst>
          </xdr:cNvPr>
          <xdr:cNvGrpSpPr>
            <a:grpSpLocks/>
          </xdr:cNvGrpSpPr>
        </xdr:nvGrpSpPr>
        <xdr:grpSpPr bwMode="auto">
          <a:xfrm>
            <a:off x="4418503" y="40913539"/>
            <a:ext cx="258962" cy="53975"/>
            <a:chOff x="346" y="215"/>
            <a:chExt cx="26" cy="2"/>
          </a:xfrm>
        </xdr:grpSpPr>
        <xdr:sp macro="" textlink="">
          <xdr:nvSpPr>
            <xdr:cNvPr id="1561" name="Line 14">
              <a:extLst>
                <a:ext uri="{FF2B5EF4-FFF2-40B4-BE49-F238E27FC236}">
                  <a16:creationId xmlns:a16="http://schemas.microsoft.com/office/drawing/2014/main" id="{2D74838A-4A77-BC24-287B-0EE37A493C8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2" name="Line 15">
              <a:extLst>
                <a:ext uri="{FF2B5EF4-FFF2-40B4-BE49-F238E27FC236}">
                  <a16:creationId xmlns:a16="http://schemas.microsoft.com/office/drawing/2014/main" id="{7410B4EC-03D3-0DC8-7C6D-2A8F9E9C182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37" name="Group 22">
            <a:extLst>
              <a:ext uri="{FF2B5EF4-FFF2-40B4-BE49-F238E27FC236}">
                <a16:creationId xmlns:a16="http://schemas.microsoft.com/office/drawing/2014/main" id="{34773304-E34E-76D0-1C52-030B1DE5BE25}"/>
              </a:ext>
            </a:extLst>
          </xdr:cNvPr>
          <xdr:cNvGrpSpPr>
            <a:grpSpLocks/>
          </xdr:cNvGrpSpPr>
        </xdr:nvGrpSpPr>
        <xdr:grpSpPr bwMode="auto">
          <a:xfrm>
            <a:off x="5913862" y="40913539"/>
            <a:ext cx="89641" cy="53975"/>
            <a:chOff x="616" y="215"/>
            <a:chExt cx="9" cy="2"/>
          </a:xfrm>
        </xdr:grpSpPr>
        <xdr:sp macro="" textlink="">
          <xdr:nvSpPr>
            <xdr:cNvPr id="1559" name="Line 23">
              <a:extLst>
                <a:ext uri="{FF2B5EF4-FFF2-40B4-BE49-F238E27FC236}">
                  <a16:creationId xmlns:a16="http://schemas.microsoft.com/office/drawing/2014/main" id="{A85E4B51-42D3-DEEE-80EA-0ED4391143E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60" name="Line 24">
              <a:extLst>
                <a:ext uri="{FF2B5EF4-FFF2-40B4-BE49-F238E27FC236}">
                  <a16:creationId xmlns:a16="http://schemas.microsoft.com/office/drawing/2014/main" id="{A2C3EE80-5648-A165-D217-9FDED9AA0AA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38" name="Group 25">
            <a:extLst>
              <a:ext uri="{FF2B5EF4-FFF2-40B4-BE49-F238E27FC236}">
                <a16:creationId xmlns:a16="http://schemas.microsoft.com/office/drawing/2014/main" id="{61E88A68-C6F4-CFA8-4DAB-AD38D281E9BD}"/>
              </a:ext>
            </a:extLst>
          </xdr:cNvPr>
          <xdr:cNvGrpSpPr>
            <a:grpSpLocks/>
          </xdr:cNvGrpSpPr>
        </xdr:nvGrpSpPr>
        <xdr:grpSpPr bwMode="auto">
          <a:xfrm>
            <a:off x="5517419" y="40913540"/>
            <a:ext cx="89641" cy="53975"/>
            <a:chOff x="579" y="215"/>
            <a:chExt cx="9" cy="2"/>
          </a:xfrm>
        </xdr:grpSpPr>
        <xdr:sp macro="" textlink="">
          <xdr:nvSpPr>
            <xdr:cNvPr id="1557" name="Line 26">
              <a:extLst>
                <a:ext uri="{FF2B5EF4-FFF2-40B4-BE49-F238E27FC236}">
                  <a16:creationId xmlns:a16="http://schemas.microsoft.com/office/drawing/2014/main" id="{034F3A56-09E3-42D4-7AFF-0CDAFAE5518D}"/>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8" name="Line 27">
              <a:extLst>
                <a:ext uri="{FF2B5EF4-FFF2-40B4-BE49-F238E27FC236}">
                  <a16:creationId xmlns:a16="http://schemas.microsoft.com/office/drawing/2014/main" id="{CCF1EF34-00B5-8C6B-2794-4DFE51964AFD}"/>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39" name="Group 28">
            <a:extLst>
              <a:ext uri="{FF2B5EF4-FFF2-40B4-BE49-F238E27FC236}">
                <a16:creationId xmlns:a16="http://schemas.microsoft.com/office/drawing/2014/main" id="{0CCF06C4-0AC7-FDE2-252F-E81F6D85884B}"/>
              </a:ext>
            </a:extLst>
          </xdr:cNvPr>
          <xdr:cNvGrpSpPr>
            <a:grpSpLocks/>
          </xdr:cNvGrpSpPr>
        </xdr:nvGrpSpPr>
        <xdr:grpSpPr bwMode="auto">
          <a:xfrm>
            <a:off x="6122527" y="40913539"/>
            <a:ext cx="89641" cy="53975"/>
            <a:chOff x="579" y="215"/>
            <a:chExt cx="9" cy="2"/>
          </a:xfrm>
        </xdr:grpSpPr>
        <xdr:sp macro="" textlink="">
          <xdr:nvSpPr>
            <xdr:cNvPr id="1555" name="Line 29">
              <a:extLst>
                <a:ext uri="{FF2B5EF4-FFF2-40B4-BE49-F238E27FC236}">
                  <a16:creationId xmlns:a16="http://schemas.microsoft.com/office/drawing/2014/main" id="{6C92F794-7416-9C62-EB90-026F9C24EE9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6" name="Line 30">
              <a:extLst>
                <a:ext uri="{FF2B5EF4-FFF2-40B4-BE49-F238E27FC236}">
                  <a16:creationId xmlns:a16="http://schemas.microsoft.com/office/drawing/2014/main" id="{C522B14B-F040-25F1-4C2A-CFC788F3A867}"/>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40" name="Group 31">
            <a:extLst>
              <a:ext uri="{FF2B5EF4-FFF2-40B4-BE49-F238E27FC236}">
                <a16:creationId xmlns:a16="http://schemas.microsoft.com/office/drawing/2014/main" id="{14C6231B-4A74-B89A-D722-149D48E957D8}"/>
              </a:ext>
            </a:extLst>
          </xdr:cNvPr>
          <xdr:cNvGrpSpPr>
            <a:grpSpLocks/>
          </xdr:cNvGrpSpPr>
        </xdr:nvGrpSpPr>
        <xdr:grpSpPr bwMode="auto">
          <a:xfrm>
            <a:off x="6519844" y="40919889"/>
            <a:ext cx="89641" cy="53975"/>
            <a:chOff x="616" y="215"/>
            <a:chExt cx="9" cy="2"/>
          </a:xfrm>
        </xdr:grpSpPr>
        <xdr:sp macro="" textlink="">
          <xdr:nvSpPr>
            <xdr:cNvPr id="1553" name="Line 32">
              <a:extLst>
                <a:ext uri="{FF2B5EF4-FFF2-40B4-BE49-F238E27FC236}">
                  <a16:creationId xmlns:a16="http://schemas.microsoft.com/office/drawing/2014/main" id="{024221D2-07E8-DB64-EEC9-67CD709E745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4" name="Line 33">
              <a:extLst>
                <a:ext uri="{FF2B5EF4-FFF2-40B4-BE49-F238E27FC236}">
                  <a16:creationId xmlns:a16="http://schemas.microsoft.com/office/drawing/2014/main" id="{DF801920-82C5-0EAD-2889-38AE9846421D}"/>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41" name="Group 34">
            <a:extLst>
              <a:ext uri="{FF2B5EF4-FFF2-40B4-BE49-F238E27FC236}">
                <a16:creationId xmlns:a16="http://schemas.microsoft.com/office/drawing/2014/main" id="{5FB8602F-6853-8558-93EA-93966B962075}"/>
              </a:ext>
            </a:extLst>
          </xdr:cNvPr>
          <xdr:cNvGrpSpPr>
            <a:grpSpLocks/>
          </xdr:cNvGrpSpPr>
        </xdr:nvGrpSpPr>
        <xdr:grpSpPr bwMode="auto">
          <a:xfrm>
            <a:off x="7108800" y="40913539"/>
            <a:ext cx="39840" cy="53975"/>
            <a:chOff x="870" y="215"/>
            <a:chExt cx="4" cy="2"/>
          </a:xfrm>
        </xdr:grpSpPr>
        <xdr:sp macro="" textlink="">
          <xdr:nvSpPr>
            <xdr:cNvPr id="1551" name="Line 35">
              <a:extLst>
                <a:ext uri="{FF2B5EF4-FFF2-40B4-BE49-F238E27FC236}">
                  <a16:creationId xmlns:a16="http://schemas.microsoft.com/office/drawing/2014/main" id="{717A0F09-4A38-5A2E-B7FD-6B5340EB7776}"/>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2" name="Line 36">
              <a:extLst>
                <a:ext uri="{FF2B5EF4-FFF2-40B4-BE49-F238E27FC236}">
                  <a16:creationId xmlns:a16="http://schemas.microsoft.com/office/drawing/2014/main" id="{7F1175A4-1F98-8F8F-1393-0A20EF0D53E8}"/>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42" name="Group 37">
            <a:extLst>
              <a:ext uri="{FF2B5EF4-FFF2-40B4-BE49-F238E27FC236}">
                <a16:creationId xmlns:a16="http://schemas.microsoft.com/office/drawing/2014/main" id="{2E01FD33-339C-8688-7938-E425921C5A89}"/>
              </a:ext>
            </a:extLst>
          </xdr:cNvPr>
          <xdr:cNvGrpSpPr>
            <a:grpSpLocks/>
          </xdr:cNvGrpSpPr>
        </xdr:nvGrpSpPr>
        <xdr:grpSpPr bwMode="auto">
          <a:xfrm>
            <a:off x="6792631" y="40913539"/>
            <a:ext cx="39840" cy="53975"/>
            <a:chOff x="818" y="215"/>
            <a:chExt cx="4" cy="2"/>
          </a:xfrm>
        </xdr:grpSpPr>
        <xdr:sp macro="" textlink="">
          <xdr:nvSpPr>
            <xdr:cNvPr id="1549" name="Line 38">
              <a:extLst>
                <a:ext uri="{FF2B5EF4-FFF2-40B4-BE49-F238E27FC236}">
                  <a16:creationId xmlns:a16="http://schemas.microsoft.com/office/drawing/2014/main" id="{08048C52-7F5E-5DE7-D399-7EB9733D908D}"/>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0" name="Line 39">
              <a:extLst>
                <a:ext uri="{FF2B5EF4-FFF2-40B4-BE49-F238E27FC236}">
                  <a16:creationId xmlns:a16="http://schemas.microsoft.com/office/drawing/2014/main" id="{551CA93F-37E1-CCE9-D34B-716A15AE7693}"/>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43" name="Group 37">
            <a:extLst>
              <a:ext uri="{FF2B5EF4-FFF2-40B4-BE49-F238E27FC236}">
                <a16:creationId xmlns:a16="http://schemas.microsoft.com/office/drawing/2014/main" id="{A21159C5-9F62-1AA2-E206-C784C7404687}"/>
              </a:ext>
            </a:extLst>
          </xdr:cNvPr>
          <xdr:cNvGrpSpPr>
            <a:grpSpLocks/>
          </xdr:cNvGrpSpPr>
        </xdr:nvGrpSpPr>
        <xdr:grpSpPr bwMode="auto">
          <a:xfrm>
            <a:off x="7272780" y="40913539"/>
            <a:ext cx="39840" cy="53975"/>
            <a:chOff x="818" y="215"/>
            <a:chExt cx="4" cy="2"/>
          </a:xfrm>
        </xdr:grpSpPr>
        <xdr:sp macro="" textlink="">
          <xdr:nvSpPr>
            <xdr:cNvPr id="1547" name="Line 38">
              <a:extLst>
                <a:ext uri="{FF2B5EF4-FFF2-40B4-BE49-F238E27FC236}">
                  <a16:creationId xmlns:a16="http://schemas.microsoft.com/office/drawing/2014/main" id="{031031FF-C86C-136D-87D1-B7D2B89063AB}"/>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8" name="Line 39">
              <a:extLst>
                <a:ext uri="{FF2B5EF4-FFF2-40B4-BE49-F238E27FC236}">
                  <a16:creationId xmlns:a16="http://schemas.microsoft.com/office/drawing/2014/main" id="{85EB2F77-AC63-BBC6-1D38-6B02A432674C}"/>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44" name="Group 34">
            <a:extLst>
              <a:ext uri="{FF2B5EF4-FFF2-40B4-BE49-F238E27FC236}">
                <a16:creationId xmlns:a16="http://schemas.microsoft.com/office/drawing/2014/main" id="{1D59D28C-9634-79CA-AA2C-DA947B880733}"/>
              </a:ext>
            </a:extLst>
          </xdr:cNvPr>
          <xdr:cNvGrpSpPr>
            <a:grpSpLocks/>
          </xdr:cNvGrpSpPr>
        </xdr:nvGrpSpPr>
        <xdr:grpSpPr bwMode="auto">
          <a:xfrm>
            <a:off x="7847590" y="40919890"/>
            <a:ext cx="39840" cy="53975"/>
            <a:chOff x="870" y="215"/>
            <a:chExt cx="4" cy="2"/>
          </a:xfrm>
        </xdr:grpSpPr>
        <xdr:sp macro="" textlink="">
          <xdr:nvSpPr>
            <xdr:cNvPr id="1545" name="Line 35">
              <a:extLst>
                <a:ext uri="{FF2B5EF4-FFF2-40B4-BE49-F238E27FC236}">
                  <a16:creationId xmlns:a16="http://schemas.microsoft.com/office/drawing/2014/main" id="{75A7D266-4ACF-693E-D4F5-A3E914BE4533}"/>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6" name="Line 36">
              <a:extLst>
                <a:ext uri="{FF2B5EF4-FFF2-40B4-BE49-F238E27FC236}">
                  <a16:creationId xmlns:a16="http://schemas.microsoft.com/office/drawing/2014/main" id="{7235E0E4-9856-3F0B-21A0-66C5D7D93592}"/>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219075</xdr:colOff>
      <xdr:row>340</xdr:row>
      <xdr:rowOff>76200</xdr:rowOff>
    </xdr:from>
    <xdr:to>
      <xdr:col>12</xdr:col>
      <xdr:colOff>0</xdr:colOff>
      <xdr:row>340</xdr:row>
      <xdr:rowOff>121919</xdr:rowOff>
    </xdr:to>
    <xdr:grpSp>
      <xdr:nvGrpSpPr>
        <xdr:cNvPr id="1643" name="Group 1642">
          <a:extLst>
            <a:ext uri="{FF2B5EF4-FFF2-40B4-BE49-F238E27FC236}">
              <a16:creationId xmlns:a16="http://schemas.microsoft.com/office/drawing/2014/main" id="{155544A0-BA49-421A-AC36-4D0344ADB5F2}"/>
            </a:ext>
          </a:extLst>
        </xdr:cNvPr>
        <xdr:cNvGrpSpPr/>
      </xdr:nvGrpSpPr>
      <xdr:grpSpPr>
        <a:xfrm>
          <a:off x="3148965" y="56548020"/>
          <a:ext cx="4570095" cy="45719"/>
          <a:chOff x="3179884" y="40913538"/>
          <a:chExt cx="4707546" cy="60327"/>
        </a:xfrm>
      </xdr:grpSpPr>
      <xdr:grpSp>
        <xdr:nvGrpSpPr>
          <xdr:cNvPr id="1644" name="Group 4">
            <a:extLst>
              <a:ext uri="{FF2B5EF4-FFF2-40B4-BE49-F238E27FC236}">
                <a16:creationId xmlns:a16="http://schemas.microsoft.com/office/drawing/2014/main" id="{E7DA3C3E-3729-1794-4673-39731DF44BCF}"/>
              </a:ext>
            </a:extLst>
          </xdr:cNvPr>
          <xdr:cNvGrpSpPr>
            <a:grpSpLocks/>
          </xdr:cNvGrpSpPr>
        </xdr:nvGrpSpPr>
        <xdr:grpSpPr bwMode="auto">
          <a:xfrm>
            <a:off x="3822239" y="40913539"/>
            <a:ext cx="348603" cy="53975"/>
            <a:chOff x="406" y="215"/>
            <a:chExt cx="35" cy="2"/>
          </a:xfrm>
        </xdr:grpSpPr>
        <xdr:sp macro="" textlink="">
          <xdr:nvSpPr>
            <xdr:cNvPr id="1678" name="Line 5">
              <a:extLst>
                <a:ext uri="{FF2B5EF4-FFF2-40B4-BE49-F238E27FC236}">
                  <a16:creationId xmlns:a16="http://schemas.microsoft.com/office/drawing/2014/main" id="{1CDBD986-C9B7-85FB-1CE0-7246778D4B5A}"/>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9" name="Line 6">
              <a:extLst>
                <a:ext uri="{FF2B5EF4-FFF2-40B4-BE49-F238E27FC236}">
                  <a16:creationId xmlns:a16="http://schemas.microsoft.com/office/drawing/2014/main" id="{6341C8C9-2B73-D27C-7ACC-3429E76F3368}"/>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45" name="Group 7">
            <a:extLst>
              <a:ext uri="{FF2B5EF4-FFF2-40B4-BE49-F238E27FC236}">
                <a16:creationId xmlns:a16="http://schemas.microsoft.com/office/drawing/2014/main" id="{58C48D95-4F6E-F6A0-4776-27B56A9267CA}"/>
              </a:ext>
            </a:extLst>
          </xdr:cNvPr>
          <xdr:cNvGrpSpPr>
            <a:grpSpLocks/>
          </xdr:cNvGrpSpPr>
        </xdr:nvGrpSpPr>
        <xdr:grpSpPr bwMode="auto">
          <a:xfrm>
            <a:off x="3179884" y="40913538"/>
            <a:ext cx="258962" cy="53975"/>
            <a:chOff x="346" y="215"/>
            <a:chExt cx="26" cy="2"/>
          </a:xfrm>
        </xdr:grpSpPr>
        <xdr:sp macro="" textlink="">
          <xdr:nvSpPr>
            <xdr:cNvPr id="1676" name="Line 8">
              <a:extLst>
                <a:ext uri="{FF2B5EF4-FFF2-40B4-BE49-F238E27FC236}">
                  <a16:creationId xmlns:a16="http://schemas.microsoft.com/office/drawing/2014/main" id="{BE7E1F51-4965-9150-CCB0-1B4BF7F71D1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7" name="Line 9">
              <a:extLst>
                <a:ext uri="{FF2B5EF4-FFF2-40B4-BE49-F238E27FC236}">
                  <a16:creationId xmlns:a16="http://schemas.microsoft.com/office/drawing/2014/main" id="{BBE2603B-CB8A-2A95-64C4-9820DE73631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46" name="Group 10">
            <a:extLst>
              <a:ext uri="{FF2B5EF4-FFF2-40B4-BE49-F238E27FC236}">
                <a16:creationId xmlns:a16="http://schemas.microsoft.com/office/drawing/2014/main" id="{66D26CF8-C8A9-FF94-F74A-5B2CA54917D1}"/>
              </a:ext>
            </a:extLst>
          </xdr:cNvPr>
          <xdr:cNvGrpSpPr>
            <a:grpSpLocks/>
          </xdr:cNvGrpSpPr>
        </xdr:nvGrpSpPr>
        <xdr:grpSpPr bwMode="auto">
          <a:xfrm>
            <a:off x="5005510" y="40913539"/>
            <a:ext cx="348603" cy="53975"/>
            <a:chOff x="406" y="215"/>
            <a:chExt cx="35" cy="2"/>
          </a:xfrm>
        </xdr:grpSpPr>
        <xdr:sp macro="" textlink="">
          <xdr:nvSpPr>
            <xdr:cNvPr id="1674" name="Line 11">
              <a:extLst>
                <a:ext uri="{FF2B5EF4-FFF2-40B4-BE49-F238E27FC236}">
                  <a16:creationId xmlns:a16="http://schemas.microsoft.com/office/drawing/2014/main" id="{E39809D4-49F8-6015-EF4E-B27252295F5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5" name="Line 12">
              <a:extLst>
                <a:ext uri="{FF2B5EF4-FFF2-40B4-BE49-F238E27FC236}">
                  <a16:creationId xmlns:a16="http://schemas.microsoft.com/office/drawing/2014/main" id="{60BDCC8F-F6B6-6A24-611E-6DDE451F1B8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47" name="Group 13">
            <a:extLst>
              <a:ext uri="{FF2B5EF4-FFF2-40B4-BE49-F238E27FC236}">
                <a16:creationId xmlns:a16="http://schemas.microsoft.com/office/drawing/2014/main" id="{78BCAB8A-08F1-6A08-D8AB-C29AA73A1A06}"/>
              </a:ext>
            </a:extLst>
          </xdr:cNvPr>
          <xdr:cNvGrpSpPr>
            <a:grpSpLocks/>
          </xdr:cNvGrpSpPr>
        </xdr:nvGrpSpPr>
        <xdr:grpSpPr bwMode="auto">
          <a:xfrm>
            <a:off x="4418503" y="40913539"/>
            <a:ext cx="258962" cy="53975"/>
            <a:chOff x="346" y="215"/>
            <a:chExt cx="26" cy="2"/>
          </a:xfrm>
        </xdr:grpSpPr>
        <xdr:sp macro="" textlink="">
          <xdr:nvSpPr>
            <xdr:cNvPr id="1672" name="Line 14">
              <a:extLst>
                <a:ext uri="{FF2B5EF4-FFF2-40B4-BE49-F238E27FC236}">
                  <a16:creationId xmlns:a16="http://schemas.microsoft.com/office/drawing/2014/main" id="{3440129D-48DF-3AC1-5E45-72EAED259C3D}"/>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3" name="Line 15">
              <a:extLst>
                <a:ext uri="{FF2B5EF4-FFF2-40B4-BE49-F238E27FC236}">
                  <a16:creationId xmlns:a16="http://schemas.microsoft.com/office/drawing/2014/main" id="{CC78E4EA-3C12-DEA4-85E9-0F2DBC36E75C}"/>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48" name="Group 22">
            <a:extLst>
              <a:ext uri="{FF2B5EF4-FFF2-40B4-BE49-F238E27FC236}">
                <a16:creationId xmlns:a16="http://schemas.microsoft.com/office/drawing/2014/main" id="{F10266C1-5105-ACFC-316B-FC6AA06137F6}"/>
              </a:ext>
            </a:extLst>
          </xdr:cNvPr>
          <xdr:cNvGrpSpPr>
            <a:grpSpLocks/>
          </xdr:cNvGrpSpPr>
        </xdr:nvGrpSpPr>
        <xdr:grpSpPr bwMode="auto">
          <a:xfrm>
            <a:off x="5913862" y="40913539"/>
            <a:ext cx="89641" cy="53975"/>
            <a:chOff x="616" y="215"/>
            <a:chExt cx="9" cy="2"/>
          </a:xfrm>
        </xdr:grpSpPr>
        <xdr:sp macro="" textlink="">
          <xdr:nvSpPr>
            <xdr:cNvPr id="1670" name="Line 23">
              <a:extLst>
                <a:ext uri="{FF2B5EF4-FFF2-40B4-BE49-F238E27FC236}">
                  <a16:creationId xmlns:a16="http://schemas.microsoft.com/office/drawing/2014/main" id="{2846C297-575C-AB2E-6DD1-8918DBE43643}"/>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1" name="Line 24">
              <a:extLst>
                <a:ext uri="{FF2B5EF4-FFF2-40B4-BE49-F238E27FC236}">
                  <a16:creationId xmlns:a16="http://schemas.microsoft.com/office/drawing/2014/main" id="{5CC7AD15-A862-4FC6-C21B-4BA93518F860}"/>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49" name="Group 25">
            <a:extLst>
              <a:ext uri="{FF2B5EF4-FFF2-40B4-BE49-F238E27FC236}">
                <a16:creationId xmlns:a16="http://schemas.microsoft.com/office/drawing/2014/main" id="{1374377C-3DC7-63D8-9938-70E6C183B215}"/>
              </a:ext>
            </a:extLst>
          </xdr:cNvPr>
          <xdr:cNvGrpSpPr>
            <a:grpSpLocks/>
          </xdr:cNvGrpSpPr>
        </xdr:nvGrpSpPr>
        <xdr:grpSpPr bwMode="auto">
          <a:xfrm>
            <a:off x="5517419" y="40913540"/>
            <a:ext cx="89641" cy="53975"/>
            <a:chOff x="579" y="215"/>
            <a:chExt cx="9" cy="2"/>
          </a:xfrm>
        </xdr:grpSpPr>
        <xdr:sp macro="" textlink="">
          <xdr:nvSpPr>
            <xdr:cNvPr id="1668" name="Line 26">
              <a:extLst>
                <a:ext uri="{FF2B5EF4-FFF2-40B4-BE49-F238E27FC236}">
                  <a16:creationId xmlns:a16="http://schemas.microsoft.com/office/drawing/2014/main" id="{890557F7-2957-3F96-F46A-A095C91139B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9" name="Line 27">
              <a:extLst>
                <a:ext uri="{FF2B5EF4-FFF2-40B4-BE49-F238E27FC236}">
                  <a16:creationId xmlns:a16="http://schemas.microsoft.com/office/drawing/2014/main" id="{A8D2BC9B-BBA4-BB4D-286D-34FFC27E694D}"/>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50" name="Group 28">
            <a:extLst>
              <a:ext uri="{FF2B5EF4-FFF2-40B4-BE49-F238E27FC236}">
                <a16:creationId xmlns:a16="http://schemas.microsoft.com/office/drawing/2014/main" id="{88D6B5DC-3359-437C-5FD3-0FC6DD4CB9B8}"/>
              </a:ext>
            </a:extLst>
          </xdr:cNvPr>
          <xdr:cNvGrpSpPr>
            <a:grpSpLocks/>
          </xdr:cNvGrpSpPr>
        </xdr:nvGrpSpPr>
        <xdr:grpSpPr bwMode="auto">
          <a:xfrm>
            <a:off x="6122527" y="40913539"/>
            <a:ext cx="89641" cy="53975"/>
            <a:chOff x="579" y="215"/>
            <a:chExt cx="9" cy="2"/>
          </a:xfrm>
        </xdr:grpSpPr>
        <xdr:sp macro="" textlink="">
          <xdr:nvSpPr>
            <xdr:cNvPr id="1666" name="Line 29">
              <a:extLst>
                <a:ext uri="{FF2B5EF4-FFF2-40B4-BE49-F238E27FC236}">
                  <a16:creationId xmlns:a16="http://schemas.microsoft.com/office/drawing/2014/main" id="{7DE63B6D-5094-A789-C0FB-90A64653679C}"/>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7" name="Line 30">
              <a:extLst>
                <a:ext uri="{FF2B5EF4-FFF2-40B4-BE49-F238E27FC236}">
                  <a16:creationId xmlns:a16="http://schemas.microsoft.com/office/drawing/2014/main" id="{58DF4047-C978-15E1-9E5D-A0089F43FED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51" name="Group 31">
            <a:extLst>
              <a:ext uri="{FF2B5EF4-FFF2-40B4-BE49-F238E27FC236}">
                <a16:creationId xmlns:a16="http://schemas.microsoft.com/office/drawing/2014/main" id="{575A9DB8-A775-C85F-134A-AB85A7204F94}"/>
              </a:ext>
            </a:extLst>
          </xdr:cNvPr>
          <xdr:cNvGrpSpPr>
            <a:grpSpLocks/>
          </xdr:cNvGrpSpPr>
        </xdr:nvGrpSpPr>
        <xdr:grpSpPr bwMode="auto">
          <a:xfrm>
            <a:off x="6519844" y="40919889"/>
            <a:ext cx="89641" cy="53975"/>
            <a:chOff x="616" y="215"/>
            <a:chExt cx="9" cy="2"/>
          </a:xfrm>
        </xdr:grpSpPr>
        <xdr:sp macro="" textlink="">
          <xdr:nvSpPr>
            <xdr:cNvPr id="1664" name="Line 32">
              <a:extLst>
                <a:ext uri="{FF2B5EF4-FFF2-40B4-BE49-F238E27FC236}">
                  <a16:creationId xmlns:a16="http://schemas.microsoft.com/office/drawing/2014/main" id="{5F111984-DB83-AF83-CA4D-8248AAD52DD4}"/>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5" name="Line 33">
              <a:extLst>
                <a:ext uri="{FF2B5EF4-FFF2-40B4-BE49-F238E27FC236}">
                  <a16:creationId xmlns:a16="http://schemas.microsoft.com/office/drawing/2014/main" id="{AFC744FF-63A0-19E1-81E6-4D8D0476DF13}"/>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52" name="Group 34">
            <a:extLst>
              <a:ext uri="{FF2B5EF4-FFF2-40B4-BE49-F238E27FC236}">
                <a16:creationId xmlns:a16="http://schemas.microsoft.com/office/drawing/2014/main" id="{373547FC-A89C-D417-78FB-515D6BD0494A}"/>
              </a:ext>
            </a:extLst>
          </xdr:cNvPr>
          <xdr:cNvGrpSpPr>
            <a:grpSpLocks/>
          </xdr:cNvGrpSpPr>
        </xdr:nvGrpSpPr>
        <xdr:grpSpPr bwMode="auto">
          <a:xfrm>
            <a:off x="7108800" y="40913539"/>
            <a:ext cx="39840" cy="53975"/>
            <a:chOff x="870" y="215"/>
            <a:chExt cx="4" cy="2"/>
          </a:xfrm>
        </xdr:grpSpPr>
        <xdr:sp macro="" textlink="">
          <xdr:nvSpPr>
            <xdr:cNvPr id="1662" name="Line 35">
              <a:extLst>
                <a:ext uri="{FF2B5EF4-FFF2-40B4-BE49-F238E27FC236}">
                  <a16:creationId xmlns:a16="http://schemas.microsoft.com/office/drawing/2014/main" id="{D13E4EFF-5573-3870-62F3-00FDBC46D9B6}"/>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3" name="Line 36">
              <a:extLst>
                <a:ext uri="{FF2B5EF4-FFF2-40B4-BE49-F238E27FC236}">
                  <a16:creationId xmlns:a16="http://schemas.microsoft.com/office/drawing/2014/main" id="{62A0F390-1C06-9CCA-4821-CC0143EE4F1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53" name="Group 37">
            <a:extLst>
              <a:ext uri="{FF2B5EF4-FFF2-40B4-BE49-F238E27FC236}">
                <a16:creationId xmlns:a16="http://schemas.microsoft.com/office/drawing/2014/main" id="{E2AD740F-F273-83E1-5E13-B218F19ABCD8}"/>
              </a:ext>
            </a:extLst>
          </xdr:cNvPr>
          <xdr:cNvGrpSpPr>
            <a:grpSpLocks/>
          </xdr:cNvGrpSpPr>
        </xdr:nvGrpSpPr>
        <xdr:grpSpPr bwMode="auto">
          <a:xfrm>
            <a:off x="6792631" y="40913539"/>
            <a:ext cx="39840" cy="53975"/>
            <a:chOff x="818" y="215"/>
            <a:chExt cx="4" cy="2"/>
          </a:xfrm>
        </xdr:grpSpPr>
        <xdr:sp macro="" textlink="">
          <xdr:nvSpPr>
            <xdr:cNvPr id="1660" name="Line 38">
              <a:extLst>
                <a:ext uri="{FF2B5EF4-FFF2-40B4-BE49-F238E27FC236}">
                  <a16:creationId xmlns:a16="http://schemas.microsoft.com/office/drawing/2014/main" id="{90198B94-C498-A649-F865-3F26945A3B9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1" name="Line 39">
              <a:extLst>
                <a:ext uri="{FF2B5EF4-FFF2-40B4-BE49-F238E27FC236}">
                  <a16:creationId xmlns:a16="http://schemas.microsoft.com/office/drawing/2014/main" id="{3563126C-E145-86AD-1B0A-D9338DF620B9}"/>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54" name="Group 37">
            <a:extLst>
              <a:ext uri="{FF2B5EF4-FFF2-40B4-BE49-F238E27FC236}">
                <a16:creationId xmlns:a16="http://schemas.microsoft.com/office/drawing/2014/main" id="{C48F0184-D244-6403-21B3-4C38D3CD48DB}"/>
              </a:ext>
            </a:extLst>
          </xdr:cNvPr>
          <xdr:cNvGrpSpPr>
            <a:grpSpLocks/>
          </xdr:cNvGrpSpPr>
        </xdr:nvGrpSpPr>
        <xdr:grpSpPr bwMode="auto">
          <a:xfrm>
            <a:off x="7272780" y="40913539"/>
            <a:ext cx="39840" cy="53975"/>
            <a:chOff x="818" y="215"/>
            <a:chExt cx="4" cy="2"/>
          </a:xfrm>
        </xdr:grpSpPr>
        <xdr:sp macro="" textlink="">
          <xdr:nvSpPr>
            <xdr:cNvPr id="1658" name="Line 38">
              <a:extLst>
                <a:ext uri="{FF2B5EF4-FFF2-40B4-BE49-F238E27FC236}">
                  <a16:creationId xmlns:a16="http://schemas.microsoft.com/office/drawing/2014/main" id="{B6FE63DE-E1F5-13C1-3F6C-F7168CECC67D}"/>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9" name="Line 39">
              <a:extLst>
                <a:ext uri="{FF2B5EF4-FFF2-40B4-BE49-F238E27FC236}">
                  <a16:creationId xmlns:a16="http://schemas.microsoft.com/office/drawing/2014/main" id="{8D5B03B7-010E-60FF-6F9D-B607FAD5F8C5}"/>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55" name="Group 34">
            <a:extLst>
              <a:ext uri="{FF2B5EF4-FFF2-40B4-BE49-F238E27FC236}">
                <a16:creationId xmlns:a16="http://schemas.microsoft.com/office/drawing/2014/main" id="{194110E3-2CCE-E407-9AF5-AB30AA0BE233}"/>
              </a:ext>
            </a:extLst>
          </xdr:cNvPr>
          <xdr:cNvGrpSpPr>
            <a:grpSpLocks/>
          </xdr:cNvGrpSpPr>
        </xdr:nvGrpSpPr>
        <xdr:grpSpPr bwMode="auto">
          <a:xfrm>
            <a:off x="7847590" y="40919890"/>
            <a:ext cx="39840" cy="53975"/>
            <a:chOff x="870" y="215"/>
            <a:chExt cx="4" cy="2"/>
          </a:xfrm>
        </xdr:grpSpPr>
        <xdr:sp macro="" textlink="">
          <xdr:nvSpPr>
            <xdr:cNvPr id="1656" name="Line 35">
              <a:extLst>
                <a:ext uri="{FF2B5EF4-FFF2-40B4-BE49-F238E27FC236}">
                  <a16:creationId xmlns:a16="http://schemas.microsoft.com/office/drawing/2014/main" id="{80EF18A4-96BD-8EB3-E7A3-66538A16DC1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7" name="Line 36">
              <a:extLst>
                <a:ext uri="{FF2B5EF4-FFF2-40B4-BE49-F238E27FC236}">
                  <a16:creationId xmlns:a16="http://schemas.microsoft.com/office/drawing/2014/main" id="{823CA8D8-5CEB-8A44-E29A-184C5CB73E03}"/>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161244</xdr:colOff>
      <xdr:row>4</xdr:row>
      <xdr:rowOff>47625</xdr:rowOff>
    </xdr:from>
    <xdr:to>
      <xdr:col>11</xdr:col>
      <xdr:colOff>570573</xdr:colOff>
      <xdr:row>4</xdr:row>
      <xdr:rowOff>112714</xdr:rowOff>
    </xdr:to>
    <xdr:grpSp>
      <xdr:nvGrpSpPr>
        <xdr:cNvPr id="705" name="Group 704">
          <a:extLst>
            <a:ext uri="{FF2B5EF4-FFF2-40B4-BE49-F238E27FC236}">
              <a16:creationId xmlns:a16="http://schemas.microsoft.com/office/drawing/2014/main" id="{F833758C-64C0-4D65-901F-0419C538F3C7}"/>
            </a:ext>
          </a:extLst>
        </xdr:cNvPr>
        <xdr:cNvGrpSpPr/>
      </xdr:nvGrpSpPr>
      <xdr:grpSpPr>
        <a:xfrm>
          <a:off x="3091134" y="893445"/>
          <a:ext cx="4543179" cy="65089"/>
          <a:chOff x="3179884" y="40913538"/>
          <a:chExt cx="4707546" cy="60327"/>
        </a:xfrm>
      </xdr:grpSpPr>
      <xdr:grpSp>
        <xdr:nvGrpSpPr>
          <xdr:cNvPr id="706" name="Group 4">
            <a:extLst>
              <a:ext uri="{FF2B5EF4-FFF2-40B4-BE49-F238E27FC236}">
                <a16:creationId xmlns:a16="http://schemas.microsoft.com/office/drawing/2014/main" id="{135080D0-6BF1-75BE-2024-4B6A229202A8}"/>
              </a:ext>
            </a:extLst>
          </xdr:cNvPr>
          <xdr:cNvGrpSpPr>
            <a:grpSpLocks/>
          </xdr:cNvGrpSpPr>
        </xdr:nvGrpSpPr>
        <xdr:grpSpPr bwMode="auto">
          <a:xfrm>
            <a:off x="3822239" y="40913539"/>
            <a:ext cx="348603" cy="53975"/>
            <a:chOff x="406" y="215"/>
            <a:chExt cx="35" cy="2"/>
          </a:xfrm>
        </xdr:grpSpPr>
        <xdr:sp macro="" textlink="">
          <xdr:nvSpPr>
            <xdr:cNvPr id="740" name="Line 5">
              <a:extLst>
                <a:ext uri="{FF2B5EF4-FFF2-40B4-BE49-F238E27FC236}">
                  <a16:creationId xmlns:a16="http://schemas.microsoft.com/office/drawing/2014/main" id="{5D88AB35-CCB5-D2D3-D267-ED2930C806A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1" name="Line 6">
              <a:extLst>
                <a:ext uri="{FF2B5EF4-FFF2-40B4-BE49-F238E27FC236}">
                  <a16:creationId xmlns:a16="http://schemas.microsoft.com/office/drawing/2014/main" id="{53D66E14-B81A-7EB1-F334-DA40F1EAEE9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07" name="Group 7">
            <a:extLst>
              <a:ext uri="{FF2B5EF4-FFF2-40B4-BE49-F238E27FC236}">
                <a16:creationId xmlns:a16="http://schemas.microsoft.com/office/drawing/2014/main" id="{EC068A9A-1AD9-DC00-AD6F-2838FFECD902}"/>
              </a:ext>
            </a:extLst>
          </xdr:cNvPr>
          <xdr:cNvGrpSpPr>
            <a:grpSpLocks/>
          </xdr:cNvGrpSpPr>
        </xdr:nvGrpSpPr>
        <xdr:grpSpPr bwMode="auto">
          <a:xfrm>
            <a:off x="3179884" y="40913538"/>
            <a:ext cx="258962" cy="53975"/>
            <a:chOff x="346" y="215"/>
            <a:chExt cx="26" cy="2"/>
          </a:xfrm>
        </xdr:grpSpPr>
        <xdr:sp macro="" textlink="">
          <xdr:nvSpPr>
            <xdr:cNvPr id="738" name="Line 8">
              <a:extLst>
                <a:ext uri="{FF2B5EF4-FFF2-40B4-BE49-F238E27FC236}">
                  <a16:creationId xmlns:a16="http://schemas.microsoft.com/office/drawing/2014/main" id="{3482A827-A0B1-665A-C80F-D0FAAEC5FFE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9" name="Line 9">
              <a:extLst>
                <a:ext uri="{FF2B5EF4-FFF2-40B4-BE49-F238E27FC236}">
                  <a16:creationId xmlns:a16="http://schemas.microsoft.com/office/drawing/2014/main" id="{90B6B83F-6D4A-E8DA-3739-0AD1025DAE9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08" name="Group 10">
            <a:extLst>
              <a:ext uri="{FF2B5EF4-FFF2-40B4-BE49-F238E27FC236}">
                <a16:creationId xmlns:a16="http://schemas.microsoft.com/office/drawing/2014/main" id="{EDA4C039-12BD-5D59-A019-9A5727D8DC4E}"/>
              </a:ext>
            </a:extLst>
          </xdr:cNvPr>
          <xdr:cNvGrpSpPr>
            <a:grpSpLocks/>
          </xdr:cNvGrpSpPr>
        </xdr:nvGrpSpPr>
        <xdr:grpSpPr bwMode="auto">
          <a:xfrm>
            <a:off x="5005510" y="40913539"/>
            <a:ext cx="348603" cy="53975"/>
            <a:chOff x="406" y="215"/>
            <a:chExt cx="35" cy="2"/>
          </a:xfrm>
        </xdr:grpSpPr>
        <xdr:sp macro="" textlink="">
          <xdr:nvSpPr>
            <xdr:cNvPr id="736" name="Line 11">
              <a:extLst>
                <a:ext uri="{FF2B5EF4-FFF2-40B4-BE49-F238E27FC236}">
                  <a16:creationId xmlns:a16="http://schemas.microsoft.com/office/drawing/2014/main" id="{9B516098-8F75-81D4-35EB-12022CA5755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7" name="Line 12">
              <a:extLst>
                <a:ext uri="{FF2B5EF4-FFF2-40B4-BE49-F238E27FC236}">
                  <a16:creationId xmlns:a16="http://schemas.microsoft.com/office/drawing/2014/main" id="{C44C9AAF-281F-2111-7440-3C9CBD6C3096}"/>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09" name="Group 13">
            <a:extLst>
              <a:ext uri="{FF2B5EF4-FFF2-40B4-BE49-F238E27FC236}">
                <a16:creationId xmlns:a16="http://schemas.microsoft.com/office/drawing/2014/main" id="{8A28890F-F5F2-7F85-56A2-89B30C3755A9}"/>
              </a:ext>
            </a:extLst>
          </xdr:cNvPr>
          <xdr:cNvGrpSpPr>
            <a:grpSpLocks/>
          </xdr:cNvGrpSpPr>
        </xdr:nvGrpSpPr>
        <xdr:grpSpPr bwMode="auto">
          <a:xfrm>
            <a:off x="4418503" y="40913539"/>
            <a:ext cx="258962" cy="53975"/>
            <a:chOff x="346" y="215"/>
            <a:chExt cx="26" cy="2"/>
          </a:xfrm>
        </xdr:grpSpPr>
        <xdr:sp macro="" textlink="">
          <xdr:nvSpPr>
            <xdr:cNvPr id="734" name="Line 14">
              <a:extLst>
                <a:ext uri="{FF2B5EF4-FFF2-40B4-BE49-F238E27FC236}">
                  <a16:creationId xmlns:a16="http://schemas.microsoft.com/office/drawing/2014/main" id="{1EE931EC-B855-495C-239A-89593C07D32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5" name="Line 15">
              <a:extLst>
                <a:ext uri="{FF2B5EF4-FFF2-40B4-BE49-F238E27FC236}">
                  <a16:creationId xmlns:a16="http://schemas.microsoft.com/office/drawing/2014/main" id="{7C84168B-47C7-BB6D-1372-4DE89986FF91}"/>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10" name="Group 22">
            <a:extLst>
              <a:ext uri="{FF2B5EF4-FFF2-40B4-BE49-F238E27FC236}">
                <a16:creationId xmlns:a16="http://schemas.microsoft.com/office/drawing/2014/main" id="{2DEE86B8-76EF-A22A-CA6F-57669EDCD774}"/>
              </a:ext>
            </a:extLst>
          </xdr:cNvPr>
          <xdr:cNvGrpSpPr>
            <a:grpSpLocks/>
          </xdr:cNvGrpSpPr>
        </xdr:nvGrpSpPr>
        <xdr:grpSpPr bwMode="auto">
          <a:xfrm>
            <a:off x="5913862" y="40913539"/>
            <a:ext cx="89641" cy="53975"/>
            <a:chOff x="616" y="215"/>
            <a:chExt cx="9" cy="2"/>
          </a:xfrm>
        </xdr:grpSpPr>
        <xdr:sp macro="" textlink="">
          <xdr:nvSpPr>
            <xdr:cNvPr id="732" name="Line 23">
              <a:extLst>
                <a:ext uri="{FF2B5EF4-FFF2-40B4-BE49-F238E27FC236}">
                  <a16:creationId xmlns:a16="http://schemas.microsoft.com/office/drawing/2014/main" id="{60E35DE2-D608-3AA4-3D10-B44199DBA6B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3" name="Line 24">
              <a:extLst>
                <a:ext uri="{FF2B5EF4-FFF2-40B4-BE49-F238E27FC236}">
                  <a16:creationId xmlns:a16="http://schemas.microsoft.com/office/drawing/2014/main" id="{0F79574F-8869-3475-F0AD-32620FD81935}"/>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11" name="Group 25">
            <a:extLst>
              <a:ext uri="{FF2B5EF4-FFF2-40B4-BE49-F238E27FC236}">
                <a16:creationId xmlns:a16="http://schemas.microsoft.com/office/drawing/2014/main" id="{B79AB6E7-5570-0234-505A-4BA08F501821}"/>
              </a:ext>
            </a:extLst>
          </xdr:cNvPr>
          <xdr:cNvGrpSpPr>
            <a:grpSpLocks/>
          </xdr:cNvGrpSpPr>
        </xdr:nvGrpSpPr>
        <xdr:grpSpPr bwMode="auto">
          <a:xfrm>
            <a:off x="5517419" y="40913540"/>
            <a:ext cx="89641" cy="53975"/>
            <a:chOff x="579" y="215"/>
            <a:chExt cx="9" cy="2"/>
          </a:xfrm>
        </xdr:grpSpPr>
        <xdr:sp macro="" textlink="">
          <xdr:nvSpPr>
            <xdr:cNvPr id="730" name="Line 26">
              <a:extLst>
                <a:ext uri="{FF2B5EF4-FFF2-40B4-BE49-F238E27FC236}">
                  <a16:creationId xmlns:a16="http://schemas.microsoft.com/office/drawing/2014/main" id="{141538F7-087E-8F91-64A2-F0904D594DFC}"/>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1" name="Line 27">
              <a:extLst>
                <a:ext uri="{FF2B5EF4-FFF2-40B4-BE49-F238E27FC236}">
                  <a16:creationId xmlns:a16="http://schemas.microsoft.com/office/drawing/2014/main" id="{95FE0316-2B65-F67F-BD11-099157B57827}"/>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12" name="Group 28">
            <a:extLst>
              <a:ext uri="{FF2B5EF4-FFF2-40B4-BE49-F238E27FC236}">
                <a16:creationId xmlns:a16="http://schemas.microsoft.com/office/drawing/2014/main" id="{63A98FF3-BC20-0E25-206B-FA4A52ABBDB9}"/>
              </a:ext>
            </a:extLst>
          </xdr:cNvPr>
          <xdr:cNvGrpSpPr>
            <a:grpSpLocks/>
          </xdr:cNvGrpSpPr>
        </xdr:nvGrpSpPr>
        <xdr:grpSpPr bwMode="auto">
          <a:xfrm>
            <a:off x="6122527" y="40913539"/>
            <a:ext cx="89641" cy="53975"/>
            <a:chOff x="579" y="215"/>
            <a:chExt cx="9" cy="2"/>
          </a:xfrm>
        </xdr:grpSpPr>
        <xdr:sp macro="" textlink="">
          <xdr:nvSpPr>
            <xdr:cNvPr id="728" name="Line 29">
              <a:extLst>
                <a:ext uri="{FF2B5EF4-FFF2-40B4-BE49-F238E27FC236}">
                  <a16:creationId xmlns:a16="http://schemas.microsoft.com/office/drawing/2014/main" id="{5230FE27-23E9-910E-C4DD-13508B58440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9" name="Line 30">
              <a:extLst>
                <a:ext uri="{FF2B5EF4-FFF2-40B4-BE49-F238E27FC236}">
                  <a16:creationId xmlns:a16="http://schemas.microsoft.com/office/drawing/2014/main" id="{EE0DC4D1-405F-79FA-F7AD-3FFD5905D303}"/>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13" name="Group 31">
            <a:extLst>
              <a:ext uri="{FF2B5EF4-FFF2-40B4-BE49-F238E27FC236}">
                <a16:creationId xmlns:a16="http://schemas.microsoft.com/office/drawing/2014/main" id="{7380A193-1FFA-F7B7-EE05-1FE4D93527E4}"/>
              </a:ext>
            </a:extLst>
          </xdr:cNvPr>
          <xdr:cNvGrpSpPr>
            <a:grpSpLocks/>
          </xdr:cNvGrpSpPr>
        </xdr:nvGrpSpPr>
        <xdr:grpSpPr bwMode="auto">
          <a:xfrm>
            <a:off x="6519844" y="40919889"/>
            <a:ext cx="89641" cy="53975"/>
            <a:chOff x="616" y="215"/>
            <a:chExt cx="9" cy="2"/>
          </a:xfrm>
        </xdr:grpSpPr>
        <xdr:sp macro="" textlink="">
          <xdr:nvSpPr>
            <xdr:cNvPr id="726" name="Line 32">
              <a:extLst>
                <a:ext uri="{FF2B5EF4-FFF2-40B4-BE49-F238E27FC236}">
                  <a16:creationId xmlns:a16="http://schemas.microsoft.com/office/drawing/2014/main" id="{E9843FDE-3237-9A05-87C5-6C5B5FE5B31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7" name="Line 33">
              <a:extLst>
                <a:ext uri="{FF2B5EF4-FFF2-40B4-BE49-F238E27FC236}">
                  <a16:creationId xmlns:a16="http://schemas.microsoft.com/office/drawing/2014/main" id="{40D9F7EB-2992-4D3F-77E8-47723AAD76BB}"/>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14" name="Group 34">
            <a:extLst>
              <a:ext uri="{FF2B5EF4-FFF2-40B4-BE49-F238E27FC236}">
                <a16:creationId xmlns:a16="http://schemas.microsoft.com/office/drawing/2014/main" id="{FAFA0F77-9824-7C24-8591-235C458B8765}"/>
              </a:ext>
            </a:extLst>
          </xdr:cNvPr>
          <xdr:cNvGrpSpPr>
            <a:grpSpLocks/>
          </xdr:cNvGrpSpPr>
        </xdr:nvGrpSpPr>
        <xdr:grpSpPr bwMode="auto">
          <a:xfrm>
            <a:off x="7108800" y="40913539"/>
            <a:ext cx="39840" cy="53975"/>
            <a:chOff x="870" y="215"/>
            <a:chExt cx="4" cy="2"/>
          </a:xfrm>
        </xdr:grpSpPr>
        <xdr:sp macro="" textlink="">
          <xdr:nvSpPr>
            <xdr:cNvPr id="724" name="Line 35">
              <a:extLst>
                <a:ext uri="{FF2B5EF4-FFF2-40B4-BE49-F238E27FC236}">
                  <a16:creationId xmlns:a16="http://schemas.microsoft.com/office/drawing/2014/main" id="{1FCD26C4-B480-1C1C-E949-49C3D9628ABB}"/>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5" name="Line 36">
              <a:extLst>
                <a:ext uri="{FF2B5EF4-FFF2-40B4-BE49-F238E27FC236}">
                  <a16:creationId xmlns:a16="http://schemas.microsoft.com/office/drawing/2014/main" id="{821BF7F4-1C8A-450D-060C-8E76675037C3}"/>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15" name="Group 37">
            <a:extLst>
              <a:ext uri="{FF2B5EF4-FFF2-40B4-BE49-F238E27FC236}">
                <a16:creationId xmlns:a16="http://schemas.microsoft.com/office/drawing/2014/main" id="{A4C615C0-3D03-A118-D3F5-664363BF8E07}"/>
              </a:ext>
            </a:extLst>
          </xdr:cNvPr>
          <xdr:cNvGrpSpPr>
            <a:grpSpLocks/>
          </xdr:cNvGrpSpPr>
        </xdr:nvGrpSpPr>
        <xdr:grpSpPr bwMode="auto">
          <a:xfrm>
            <a:off x="6792631" y="40913539"/>
            <a:ext cx="39840" cy="53975"/>
            <a:chOff x="818" y="215"/>
            <a:chExt cx="4" cy="2"/>
          </a:xfrm>
        </xdr:grpSpPr>
        <xdr:sp macro="" textlink="">
          <xdr:nvSpPr>
            <xdr:cNvPr id="722" name="Line 38">
              <a:extLst>
                <a:ext uri="{FF2B5EF4-FFF2-40B4-BE49-F238E27FC236}">
                  <a16:creationId xmlns:a16="http://schemas.microsoft.com/office/drawing/2014/main" id="{014B736E-C0EA-5371-2809-2F5C1C0041EB}"/>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3" name="Line 39">
              <a:extLst>
                <a:ext uri="{FF2B5EF4-FFF2-40B4-BE49-F238E27FC236}">
                  <a16:creationId xmlns:a16="http://schemas.microsoft.com/office/drawing/2014/main" id="{71088006-4AF8-FB5B-0679-6593061D0BBA}"/>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16" name="Group 37">
            <a:extLst>
              <a:ext uri="{FF2B5EF4-FFF2-40B4-BE49-F238E27FC236}">
                <a16:creationId xmlns:a16="http://schemas.microsoft.com/office/drawing/2014/main" id="{E9ADCB27-E384-4541-DB81-B30FE1EB2117}"/>
              </a:ext>
            </a:extLst>
          </xdr:cNvPr>
          <xdr:cNvGrpSpPr>
            <a:grpSpLocks/>
          </xdr:cNvGrpSpPr>
        </xdr:nvGrpSpPr>
        <xdr:grpSpPr bwMode="auto">
          <a:xfrm>
            <a:off x="7272780" y="40913539"/>
            <a:ext cx="39840" cy="53975"/>
            <a:chOff x="818" y="215"/>
            <a:chExt cx="4" cy="2"/>
          </a:xfrm>
        </xdr:grpSpPr>
        <xdr:sp macro="" textlink="">
          <xdr:nvSpPr>
            <xdr:cNvPr id="720" name="Line 38">
              <a:extLst>
                <a:ext uri="{FF2B5EF4-FFF2-40B4-BE49-F238E27FC236}">
                  <a16:creationId xmlns:a16="http://schemas.microsoft.com/office/drawing/2014/main" id="{3AE04F8E-6A35-B229-1DD6-564C23955A94}"/>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1" name="Line 39">
              <a:extLst>
                <a:ext uri="{FF2B5EF4-FFF2-40B4-BE49-F238E27FC236}">
                  <a16:creationId xmlns:a16="http://schemas.microsoft.com/office/drawing/2014/main" id="{E555EE0A-C150-54EE-E6AA-323A009E591D}"/>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17" name="Group 34">
            <a:extLst>
              <a:ext uri="{FF2B5EF4-FFF2-40B4-BE49-F238E27FC236}">
                <a16:creationId xmlns:a16="http://schemas.microsoft.com/office/drawing/2014/main" id="{8057B62D-B8A0-A305-B4A8-84D70EC659AE}"/>
              </a:ext>
            </a:extLst>
          </xdr:cNvPr>
          <xdr:cNvGrpSpPr>
            <a:grpSpLocks/>
          </xdr:cNvGrpSpPr>
        </xdr:nvGrpSpPr>
        <xdr:grpSpPr bwMode="auto">
          <a:xfrm>
            <a:off x="7847590" y="40919890"/>
            <a:ext cx="39840" cy="53975"/>
            <a:chOff x="870" y="215"/>
            <a:chExt cx="4" cy="2"/>
          </a:xfrm>
        </xdr:grpSpPr>
        <xdr:sp macro="" textlink="">
          <xdr:nvSpPr>
            <xdr:cNvPr id="718" name="Line 35">
              <a:extLst>
                <a:ext uri="{FF2B5EF4-FFF2-40B4-BE49-F238E27FC236}">
                  <a16:creationId xmlns:a16="http://schemas.microsoft.com/office/drawing/2014/main" id="{C46D89EC-09AF-F366-4FCE-5E5506610A96}"/>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9" name="Line 36">
              <a:extLst>
                <a:ext uri="{FF2B5EF4-FFF2-40B4-BE49-F238E27FC236}">
                  <a16:creationId xmlns:a16="http://schemas.microsoft.com/office/drawing/2014/main" id="{61889DBC-D62C-2460-362C-B80A6DDEEB7B}"/>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1299</xdr:row>
      <xdr:rowOff>104775</xdr:rowOff>
    </xdr:from>
    <xdr:to>
      <xdr:col>13</xdr:col>
      <xdr:colOff>0</xdr:colOff>
      <xdr:row>1299</xdr:row>
      <xdr:rowOff>123825</xdr:rowOff>
    </xdr:to>
    <xdr:grpSp>
      <xdr:nvGrpSpPr>
        <xdr:cNvPr id="1223" name="Group 3">
          <a:extLst>
            <a:ext uri="{FF2B5EF4-FFF2-40B4-BE49-F238E27FC236}">
              <a16:creationId xmlns:a16="http://schemas.microsoft.com/office/drawing/2014/main" id="{542CF39A-FB16-472A-966D-48127851B3F4}"/>
            </a:ext>
          </a:extLst>
        </xdr:cNvPr>
        <xdr:cNvGrpSpPr>
          <a:grpSpLocks/>
        </xdr:cNvGrpSpPr>
      </xdr:nvGrpSpPr>
      <xdr:grpSpPr bwMode="auto">
        <a:xfrm>
          <a:off x="3120390" y="192319275"/>
          <a:ext cx="5124450" cy="19050"/>
          <a:chOff x="346" y="215"/>
          <a:chExt cx="528" cy="2"/>
        </a:xfrm>
      </xdr:grpSpPr>
      <xdr:grpSp>
        <xdr:nvGrpSpPr>
          <xdr:cNvPr id="1224" name="Group 4">
            <a:extLst>
              <a:ext uri="{FF2B5EF4-FFF2-40B4-BE49-F238E27FC236}">
                <a16:creationId xmlns:a16="http://schemas.microsoft.com/office/drawing/2014/main" id="{9FBBA771-22B5-941C-3CE3-6945C4C9DF55}"/>
              </a:ext>
            </a:extLst>
          </xdr:cNvPr>
          <xdr:cNvGrpSpPr>
            <a:grpSpLocks/>
          </xdr:cNvGrpSpPr>
        </xdr:nvGrpSpPr>
        <xdr:grpSpPr bwMode="auto">
          <a:xfrm>
            <a:off x="406" y="215"/>
            <a:ext cx="35" cy="2"/>
            <a:chOff x="406" y="215"/>
            <a:chExt cx="35" cy="2"/>
          </a:xfrm>
        </xdr:grpSpPr>
        <xdr:sp macro="" textlink="">
          <xdr:nvSpPr>
            <xdr:cNvPr id="1258" name="Line 5">
              <a:extLst>
                <a:ext uri="{FF2B5EF4-FFF2-40B4-BE49-F238E27FC236}">
                  <a16:creationId xmlns:a16="http://schemas.microsoft.com/office/drawing/2014/main" id="{F53CD6F7-D41E-86C9-E485-46811F91F4D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9" name="Line 6">
              <a:extLst>
                <a:ext uri="{FF2B5EF4-FFF2-40B4-BE49-F238E27FC236}">
                  <a16:creationId xmlns:a16="http://schemas.microsoft.com/office/drawing/2014/main" id="{CBD6DCFD-17A6-0322-63ED-1B622C4092F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25" name="Group 7">
            <a:extLst>
              <a:ext uri="{FF2B5EF4-FFF2-40B4-BE49-F238E27FC236}">
                <a16:creationId xmlns:a16="http://schemas.microsoft.com/office/drawing/2014/main" id="{1C299D6E-E051-C444-3A8D-95F80F5219B4}"/>
              </a:ext>
            </a:extLst>
          </xdr:cNvPr>
          <xdr:cNvGrpSpPr>
            <a:grpSpLocks/>
          </xdr:cNvGrpSpPr>
        </xdr:nvGrpSpPr>
        <xdr:grpSpPr bwMode="auto">
          <a:xfrm>
            <a:off x="346" y="215"/>
            <a:ext cx="26" cy="2"/>
            <a:chOff x="346" y="215"/>
            <a:chExt cx="26" cy="2"/>
          </a:xfrm>
        </xdr:grpSpPr>
        <xdr:sp macro="" textlink="">
          <xdr:nvSpPr>
            <xdr:cNvPr id="1256" name="Line 8">
              <a:extLst>
                <a:ext uri="{FF2B5EF4-FFF2-40B4-BE49-F238E27FC236}">
                  <a16:creationId xmlns:a16="http://schemas.microsoft.com/office/drawing/2014/main" id="{7FCB4B22-8AE8-9746-B2C2-5BB4D09F6F4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7" name="Line 9">
              <a:extLst>
                <a:ext uri="{FF2B5EF4-FFF2-40B4-BE49-F238E27FC236}">
                  <a16:creationId xmlns:a16="http://schemas.microsoft.com/office/drawing/2014/main" id="{D25D3258-0661-D438-26B6-FEAA7991F93B}"/>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26" name="Group 10">
            <a:extLst>
              <a:ext uri="{FF2B5EF4-FFF2-40B4-BE49-F238E27FC236}">
                <a16:creationId xmlns:a16="http://schemas.microsoft.com/office/drawing/2014/main" id="{FAEB3C1A-3CBA-6358-104E-C9AD3A13D94F}"/>
              </a:ext>
            </a:extLst>
          </xdr:cNvPr>
          <xdr:cNvGrpSpPr>
            <a:grpSpLocks/>
          </xdr:cNvGrpSpPr>
        </xdr:nvGrpSpPr>
        <xdr:grpSpPr bwMode="auto">
          <a:xfrm>
            <a:off x="525" y="215"/>
            <a:ext cx="35" cy="2"/>
            <a:chOff x="406" y="215"/>
            <a:chExt cx="35" cy="2"/>
          </a:xfrm>
        </xdr:grpSpPr>
        <xdr:sp macro="" textlink="">
          <xdr:nvSpPr>
            <xdr:cNvPr id="1254" name="Line 11">
              <a:extLst>
                <a:ext uri="{FF2B5EF4-FFF2-40B4-BE49-F238E27FC236}">
                  <a16:creationId xmlns:a16="http://schemas.microsoft.com/office/drawing/2014/main" id="{2BF229DF-C5DB-84BF-EAB0-03EDFD580DD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5" name="Line 12">
              <a:extLst>
                <a:ext uri="{FF2B5EF4-FFF2-40B4-BE49-F238E27FC236}">
                  <a16:creationId xmlns:a16="http://schemas.microsoft.com/office/drawing/2014/main" id="{29A2B2C8-1949-356E-007E-7F63B226BD5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27" name="Group 13">
            <a:extLst>
              <a:ext uri="{FF2B5EF4-FFF2-40B4-BE49-F238E27FC236}">
                <a16:creationId xmlns:a16="http://schemas.microsoft.com/office/drawing/2014/main" id="{6A058CC5-96AB-90B2-3546-52DF476DBA88}"/>
              </a:ext>
            </a:extLst>
          </xdr:cNvPr>
          <xdr:cNvGrpSpPr>
            <a:grpSpLocks/>
          </xdr:cNvGrpSpPr>
        </xdr:nvGrpSpPr>
        <xdr:grpSpPr bwMode="auto">
          <a:xfrm>
            <a:off x="470" y="215"/>
            <a:ext cx="26" cy="2"/>
            <a:chOff x="346" y="215"/>
            <a:chExt cx="26" cy="2"/>
          </a:xfrm>
        </xdr:grpSpPr>
        <xdr:sp macro="" textlink="">
          <xdr:nvSpPr>
            <xdr:cNvPr id="1252" name="Line 14">
              <a:extLst>
                <a:ext uri="{FF2B5EF4-FFF2-40B4-BE49-F238E27FC236}">
                  <a16:creationId xmlns:a16="http://schemas.microsoft.com/office/drawing/2014/main" id="{DB2E0467-DF48-442F-5F7A-43CD2663E20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3" name="Line 15">
              <a:extLst>
                <a:ext uri="{FF2B5EF4-FFF2-40B4-BE49-F238E27FC236}">
                  <a16:creationId xmlns:a16="http://schemas.microsoft.com/office/drawing/2014/main" id="{A89153D4-5837-A41F-3762-9CEFA1D81859}"/>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28" name="Group 16">
            <a:extLst>
              <a:ext uri="{FF2B5EF4-FFF2-40B4-BE49-F238E27FC236}">
                <a16:creationId xmlns:a16="http://schemas.microsoft.com/office/drawing/2014/main" id="{E2A5279A-8086-56D6-B01F-49291220AA49}"/>
              </a:ext>
            </a:extLst>
          </xdr:cNvPr>
          <xdr:cNvGrpSpPr>
            <a:grpSpLocks/>
          </xdr:cNvGrpSpPr>
        </xdr:nvGrpSpPr>
        <xdr:grpSpPr bwMode="auto">
          <a:xfrm>
            <a:off x="766" y="215"/>
            <a:ext cx="35" cy="2"/>
            <a:chOff x="406" y="215"/>
            <a:chExt cx="35" cy="2"/>
          </a:xfrm>
        </xdr:grpSpPr>
        <xdr:sp macro="" textlink="">
          <xdr:nvSpPr>
            <xdr:cNvPr id="1250" name="Line 17">
              <a:extLst>
                <a:ext uri="{FF2B5EF4-FFF2-40B4-BE49-F238E27FC236}">
                  <a16:creationId xmlns:a16="http://schemas.microsoft.com/office/drawing/2014/main" id="{D70D6B95-73C2-CDC4-9F7F-8588FCA0BA1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1" name="Line 18">
              <a:extLst>
                <a:ext uri="{FF2B5EF4-FFF2-40B4-BE49-F238E27FC236}">
                  <a16:creationId xmlns:a16="http://schemas.microsoft.com/office/drawing/2014/main" id="{72178C77-71A5-C184-0A69-1652AEE81445}"/>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29" name="Group 19">
            <a:extLst>
              <a:ext uri="{FF2B5EF4-FFF2-40B4-BE49-F238E27FC236}">
                <a16:creationId xmlns:a16="http://schemas.microsoft.com/office/drawing/2014/main" id="{70A5E4DC-2124-FFBD-A3C4-D3AC729DE26D}"/>
              </a:ext>
            </a:extLst>
          </xdr:cNvPr>
          <xdr:cNvGrpSpPr>
            <a:grpSpLocks/>
          </xdr:cNvGrpSpPr>
        </xdr:nvGrpSpPr>
        <xdr:grpSpPr bwMode="auto">
          <a:xfrm>
            <a:off x="718" y="215"/>
            <a:ext cx="26" cy="2"/>
            <a:chOff x="346" y="215"/>
            <a:chExt cx="26" cy="2"/>
          </a:xfrm>
        </xdr:grpSpPr>
        <xdr:sp macro="" textlink="">
          <xdr:nvSpPr>
            <xdr:cNvPr id="1248" name="Line 20">
              <a:extLst>
                <a:ext uri="{FF2B5EF4-FFF2-40B4-BE49-F238E27FC236}">
                  <a16:creationId xmlns:a16="http://schemas.microsoft.com/office/drawing/2014/main" id="{E61BDDBF-D69B-A58F-7E9A-03083E8805C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9" name="Line 21">
              <a:extLst>
                <a:ext uri="{FF2B5EF4-FFF2-40B4-BE49-F238E27FC236}">
                  <a16:creationId xmlns:a16="http://schemas.microsoft.com/office/drawing/2014/main" id="{BF023A8F-FD75-2652-AF67-3C8279DE2273}"/>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30" name="Group 22">
            <a:extLst>
              <a:ext uri="{FF2B5EF4-FFF2-40B4-BE49-F238E27FC236}">
                <a16:creationId xmlns:a16="http://schemas.microsoft.com/office/drawing/2014/main" id="{A8191193-9CD0-E5D0-25F4-5652A55AB42E}"/>
              </a:ext>
            </a:extLst>
          </xdr:cNvPr>
          <xdr:cNvGrpSpPr>
            <a:grpSpLocks/>
          </xdr:cNvGrpSpPr>
        </xdr:nvGrpSpPr>
        <xdr:grpSpPr bwMode="auto">
          <a:xfrm>
            <a:off x="616" y="215"/>
            <a:ext cx="9" cy="2"/>
            <a:chOff x="616" y="215"/>
            <a:chExt cx="9" cy="2"/>
          </a:xfrm>
        </xdr:grpSpPr>
        <xdr:sp macro="" textlink="">
          <xdr:nvSpPr>
            <xdr:cNvPr id="1246" name="Line 23">
              <a:extLst>
                <a:ext uri="{FF2B5EF4-FFF2-40B4-BE49-F238E27FC236}">
                  <a16:creationId xmlns:a16="http://schemas.microsoft.com/office/drawing/2014/main" id="{E60A7E06-2526-5E4D-6C67-50E311B60179}"/>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7" name="Line 24">
              <a:extLst>
                <a:ext uri="{FF2B5EF4-FFF2-40B4-BE49-F238E27FC236}">
                  <a16:creationId xmlns:a16="http://schemas.microsoft.com/office/drawing/2014/main" id="{39A367B6-AB99-EB1A-B740-9923B3D0421F}"/>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31" name="Group 25">
            <a:extLst>
              <a:ext uri="{FF2B5EF4-FFF2-40B4-BE49-F238E27FC236}">
                <a16:creationId xmlns:a16="http://schemas.microsoft.com/office/drawing/2014/main" id="{2634B6FB-7C34-3C56-71DF-258AFB18CD1E}"/>
              </a:ext>
            </a:extLst>
          </xdr:cNvPr>
          <xdr:cNvGrpSpPr>
            <a:grpSpLocks/>
          </xdr:cNvGrpSpPr>
        </xdr:nvGrpSpPr>
        <xdr:grpSpPr bwMode="auto">
          <a:xfrm>
            <a:off x="579" y="215"/>
            <a:ext cx="9" cy="2"/>
            <a:chOff x="579" y="215"/>
            <a:chExt cx="9" cy="2"/>
          </a:xfrm>
        </xdr:grpSpPr>
        <xdr:sp macro="" textlink="">
          <xdr:nvSpPr>
            <xdr:cNvPr id="1244" name="Line 26">
              <a:extLst>
                <a:ext uri="{FF2B5EF4-FFF2-40B4-BE49-F238E27FC236}">
                  <a16:creationId xmlns:a16="http://schemas.microsoft.com/office/drawing/2014/main" id="{F16F1888-BD57-677A-A3B2-209D162ADA39}"/>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5" name="Line 27">
              <a:extLst>
                <a:ext uri="{FF2B5EF4-FFF2-40B4-BE49-F238E27FC236}">
                  <a16:creationId xmlns:a16="http://schemas.microsoft.com/office/drawing/2014/main" id="{85FFBB81-BFA9-37D4-98FA-72B9A2826FB3}"/>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32" name="Group 28">
            <a:extLst>
              <a:ext uri="{FF2B5EF4-FFF2-40B4-BE49-F238E27FC236}">
                <a16:creationId xmlns:a16="http://schemas.microsoft.com/office/drawing/2014/main" id="{C45F01FE-2B54-4348-C0A8-6191053CE8C9}"/>
              </a:ext>
            </a:extLst>
          </xdr:cNvPr>
          <xdr:cNvGrpSpPr>
            <a:grpSpLocks/>
          </xdr:cNvGrpSpPr>
        </xdr:nvGrpSpPr>
        <xdr:grpSpPr bwMode="auto">
          <a:xfrm>
            <a:off x="642" y="215"/>
            <a:ext cx="9" cy="2"/>
            <a:chOff x="579" y="215"/>
            <a:chExt cx="9" cy="2"/>
          </a:xfrm>
        </xdr:grpSpPr>
        <xdr:sp macro="" textlink="">
          <xdr:nvSpPr>
            <xdr:cNvPr id="1242" name="Line 29">
              <a:extLst>
                <a:ext uri="{FF2B5EF4-FFF2-40B4-BE49-F238E27FC236}">
                  <a16:creationId xmlns:a16="http://schemas.microsoft.com/office/drawing/2014/main" id="{44D0C0EE-A301-436D-82D2-347F6B65C911}"/>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3" name="Line 30">
              <a:extLst>
                <a:ext uri="{FF2B5EF4-FFF2-40B4-BE49-F238E27FC236}">
                  <a16:creationId xmlns:a16="http://schemas.microsoft.com/office/drawing/2014/main" id="{39E19C05-D524-63C7-4D8F-E50F23E9BAD5}"/>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33" name="Group 31">
            <a:extLst>
              <a:ext uri="{FF2B5EF4-FFF2-40B4-BE49-F238E27FC236}">
                <a16:creationId xmlns:a16="http://schemas.microsoft.com/office/drawing/2014/main" id="{58084751-DF1C-FC45-AABF-528E1B3BCC0F}"/>
              </a:ext>
            </a:extLst>
          </xdr:cNvPr>
          <xdr:cNvGrpSpPr>
            <a:grpSpLocks/>
          </xdr:cNvGrpSpPr>
        </xdr:nvGrpSpPr>
        <xdr:grpSpPr bwMode="auto">
          <a:xfrm>
            <a:off x="677" y="215"/>
            <a:ext cx="9" cy="2"/>
            <a:chOff x="616" y="215"/>
            <a:chExt cx="9" cy="2"/>
          </a:xfrm>
        </xdr:grpSpPr>
        <xdr:sp macro="" textlink="">
          <xdr:nvSpPr>
            <xdr:cNvPr id="1240" name="Line 32">
              <a:extLst>
                <a:ext uri="{FF2B5EF4-FFF2-40B4-BE49-F238E27FC236}">
                  <a16:creationId xmlns:a16="http://schemas.microsoft.com/office/drawing/2014/main" id="{BDCFC73F-EF33-519B-077E-EB124131A9AB}"/>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1" name="Line 33">
              <a:extLst>
                <a:ext uri="{FF2B5EF4-FFF2-40B4-BE49-F238E27FC236}">
                  <a16:creationId xmlns:a16="http://schemas.microsoft.com/office/drawing/2014/main" id="{1809AF44-4582-2BEA-0F90-9E56DA03F51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34" name="Group 34">
            <a:extLst>
              <a:ext uri="{FF2B5EF4-FFF2-40B4-BE49-F238E27FC236}">
                <a16:creationId xmlns:a16="http://schemas.microsoft.com/office/drawing/2014/main" id="{FBCBCC2B-7B96-A4BE-3F18-CA8394DDE88E}"/>
              </a:ext>
            </a:extLst>
          </xdr:cNvPr>
          <xdr:cNvGrpSpPr>
            <a:grpSpLocks/>
          </xdr:cNvGrpSpPr>
        </xdr:nvGrpSpPr>
        <xdr:grpSpPr bwMode="auto">
          <a:xfrm>
            <a:off x="870" y="215"/>
            <a:ext cx="4" cy="2"/>
            <a:chOff x="870" y="215"/>
            <a:chExt cx="4" cy="2"/>
          </a:xfrm>
        </xdr:grpSpPr>
        <xdr:sp macro="" textlink="">
          <xdr:nvSpPr>
            <xdr:cNvPr id="1238" name="Line 35">
              <a:extLst>
                <a:ext uri="{FF2B5EF4-FFF2-40B4-BE49-F238E27FC236}">
                  <a16:creationId xmlns:a16="http://schemas.microsoft.com/office/drawing/2014/main" id="{78E1CC92-3683-F8BF-3FB0-DA85A193C749}"/>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9" name="Line 36">
              <a:extLst>
                <a:ext uri="{FF2B5EF4-FFF2-40B4-BE49-F238E27FC236}">
                  <a16:creationId xmlns:a16="http://schemas.microsoft.com/office/drawing/2014/main" id="{9FE413F7-FDF5-94AE-8EA2-FFA07EB7DA6B}"/>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35" name="Group 37">
            <a:extLst>
              <a:ext uri="{FF2B5EF4-FFF2-40B4-BE49-F238E27FC236}">
                <a16:creationId xmlns:a16="http://schemas.microsoft.com/office/drawing/2014/main" id="{400180AB-F061-BEE3-7738-FECBB8B1E54A}"/>
              </a:ext>
            </a:extLst>
          </xdr:cNvPr>
          <xdr:cNvGrpSpPr>
            <a:grpSpLocks/>
          </xdr:cNvGrpSpPr>
        </xdr:nvGrpSpPr>
        <xdr:grpSpPr bwMode="auto">
          <a:xfrm>
            <a:off x="818" y="215"/>
            <a:ext cx="4" cy="2"/>
            <a:chOff x="818" y="215"/>
            <a:chExt cx="4" cy="2"/>
          </a:xfrm>
        </xdr:grpSpPr>
        <xdr:sp macro="" textlink="">
          <xdr:nvSpPr>
            <xdr:cNvPr id="1236" name="Line 38">
              <a:extLst>
                <a:ext uri="{FF2B5EF4-FFF2-40B4-BE49-F238E27FC236}">
                  <a16:creationId xmlns:a16="http://schemas.microsoft.com/office/drawing/2014/main" id="{FCC8CB3C-E69A-16DB-9090-4BDC62B05B45}"/>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7" name="Line 39">
              <a:extLst>
                <a:ext uri="{FF2B5EF4-FFF2-40B4-BE49-F238E27FC236}">
                  <a16:creationId xmlns:a16="http://schemas.microsoft.com/office/drawing/2014/main" id="{38A1C85D-05AD-45DF-11C4-8E65D731A1BB}"/>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1359</xdr:row>
      <xdr:rowOff>104775</xdr:rowOff>
    </xdr:from>
    <xdr:to>
      <xdr:col>13</xdr:col>
      <xdr:colOff>0</xdr:colOff>
      <xdr:row>1359</xdr:row>
      <xdr:rowOff>123825</xdr:rowOff>
    </xdr:to>
    <xdr:grpSp>
      <xdr:nvGrpSpPr>
        <xdr:cNvPr id="1260" name="Group 3">
          <a:extLst>
            <a:ext uri="{FF2B5EF4-FFF2-40B4-BE49-F238E27FC236}">
              <a16:creationId xmlns:a16="http://schemas.microsoft.com/office/drawing/2014/main" id="{DD2B7CFC-5C7B-457A-A963-5D8A2A3E664E}"/>
            </a:ext>
          </a:extLst>
        </xdr:cNvPr>
        <xdr:cNvGrpSpPr>
          <a:grpSpLocks/>
        </xdr:cNvGrpSpPr>
      </xdr:nvGrpSpPr>
      <xdr:grpSpPr bwMode="auto">
        <a:xfrm>
          <a:off x="3120390" y="202217655"/>
          <a:ext cx="5124450" cy="19050"/>
          <a:chOff x="346" y="215"/>
          <a:chExt cx="528" cy="2"/>
        </a:xfrm>
      </xdr:grpSpPr>
      <xdr:grpSp>
        <xdr:nvGrpSpPr>
          <xdr:cNvPr id="1261" name="Group 4">
            <a:extLst>
              <a:ext uri="{FF2B5EF4-FFF2-40B4-BE49-F238E27FC236}">
                <a16:creationId xmlns:a16="http://schemas.microsoft.com/office/drawing/2014/main" id="{6C08B135-AA36-7C52-36F4-AFC4DFDBD2EB}"/>
              </a:ext>
            </a:extLst>
          </xdr:cNvPr>
          <xdr:cNvGrpSpPr>
            <a:grpSpLocks/>
          </xdr:cNvGrpSpPr>
        </xdr:nvGrpSpPr>
        <xdr:grpSpPr bwMode="auto">
          <a:xfrm>
            <a:off x="406" y="215"/>
            <a:ext cx="35" cy="2"/>
            <a:chOff x="406" y="215"/>
            <a:chExt cx="35" cy="2"/>
          </a:xfrm>
        </xdr:grpSpPr>
        <xdr:sp macro="" textlink="">
          <xdr:nvSpPr>
            <xdr:cNvPr id="1295" name="Line 5">
              <a:extLst>
                <a:ext uri="{FF2B5EF4-FFF2-40B4-BE49-F238E27FC236}">
                  <a16:creationId xmlns:a16="http://schemas.microsoft.com/office/drawing/2014/main" id="{BFE6D233-13B3-5C50-2734-7C13E159CD9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6" name="Line 6">
              <a:extLst>
                <a:ext uri="{FF2B5EF4-FFF2-40B4-BE49-F238E27FC236}">
                  <a16:creationId xmlns:a16="http://schemas.microsoft.com/office/drawing/2014/main" id="{DBD83690-8B4B-FE98-954A-BCC06CBCB7B0}"/>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62" name="Group 7">
            <a:extLst>
              <a:ext uri="{FF2B5EF4-FFF2-40B4-BE49-F238E27FC236}">
                <a16:creationId xmlns:a16="http://schemas.microsoft.com/office/drawing/2014/main" id="{8DF1A686-4A6D-6EB9-FA0F-01D7A8D79B19}"/>
              </a:ext>
            </a:extLst>
          </xdr:cNvPr>
          <xdr:cNvGrpSpPr>
            <a:grpSpLocks/>
          </xdr:cNvGrpSpPr>
        </xdr:nvGrpSpPr>
        <xdr:grpSpPr bwMode="auto">
          <a:xfrm>
            <a:off x="346" y="215"/>
            <a:ext cx="26" cy="2"/>
            <a:chOff x="346" y="215"/>
            <a:chExt cx="26" cy="2"/>
          </a:xfrm>
        </xdr:grpSpPr>
        <xdr:sp macro="" textlink="">
          <xdr:nvSpPr>
            <xdr:cNvPr id="1293" name="Line 8">
              <a:extLst>
                <a:ext uri="{FF2B5EF4-FFF2-40B4-BE49-F238E27FC236}">
                  <a16:creationId xmlns:a16="http://schemas.microsoft.com/office/drawing/2014/main" id="{B84C3111-8A39-7D65-A3AE-DC51107DEB7C}"/>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4" name="Line 9">
              <a:extLst>
                <a:ext uri="{FF2B5EF4-FFF2-40B4-BE49-F238E27FC236}">
                  <a16:creationId xmlns:a16="http://schemas.microsoft.com/office/drawing/2014/main" id="{E977B7FC-4AA7-C015-F8D4-3EB75382F0B4}"/>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63" name="Group 10">
            <a:extLst>
              <a:ext uri="{FF2B5EF4-FFF2-40B4-BE49-F238E27FC236}">
                <a16:creationId xmlns:a16="http://schemas.microsoft.com/office/drawing/2014/main" id="{7B3A12E3-03C0-A907-DFE7-D800451725AE}"/>
              </a:ext>
            </a:extLst>
          </xdr:cNvPr>
          <xdr:cNvGrpSpPr>
            <a:grpSpLocks/>
          </xdr:cNvGrpSpPr>
        </xdr:nvGrpSpPr>
        <xdr:grpSpPr bwMode="auto">
          <a:xfrm>
            <a:off x="525" y="215"/>
            <a:ext cx="35" cy="2"/>
            <a:chOff x="406" y="215"/>
            <a:chExt cx="35" cy="2"/>
          </a:xfrm>
        </xdr:grpSpPr>
        <xdr:sp macro="" textlink="">
          <xdr:nvSpPr>
            <xdr:cNvPr id="1291" name="Line 11">
              <a:extLst>
                <a:ext uri="{FF2B5EF4-FFF2-40B4-BE49-F238E27FC236}">
                  <a16:creationId xmlns:a16="http://schemas.microsoft.com/office/drawing/2014/main" id="{318E2CEF-C6DD-8385-22CC-87630BDE118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2" name="Line 12">
              <a:extLst>
                <a:ext uri="{FF2B5EF4-FFF2-40B4-BE49-F238E27FC236}">
                  <a16:creationId xmlns:a16="http://schemas.microsoft.com/office/drawing/2014/main" id="{525BB9E4-42B8-B544-746E-CAE02B841ED9}"/>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64" name="Group 13">
            <a:extLst>
              <a:ext uri="{FF2B5EF4-FFF2-40B4-BE49-F238E27FC236}">
                <a16:creationId xmlns:a16="http://schemas.microsoft.com/office/drawing/2014/main" id="{1C85F88F-00FF-50B6-F785-46F0A65B3B36}"/>
              </a:ext>
            </a:extLst>
          </xdr:cNvPr>
          <xdr:cNvGrpSpPr>
            <a:grpSpLocks/>
          </xdr:cNvGrpSpPr>
        </xdr:nvGrpSpPr>
        <xdr:grpSpPr bwMode="auto">
          <a:xfrm>
            <a:off x="470" y="215"/>
            <a:ext cx="26" cy="2"/>
            <a:chOff x="346" y="215"/>
            <a:chExt cx="26" cy="2"/>
          </a:xfrm>
        </xdr:grpSpPr>
        <xdr:sp macro="" textlink="">
          <xdr:nvSpPr>
            <xdr:cNvPr id="1289" name="Line 14">
              <a:extLst>
                <a:ext uri="{FF2B5EF4-FFF2-40B4-BE49-F238E27FC236}">
                  <a16:creationId xmlns:a16="http://schemas.microsoft.com/office/drawing/2014/main" id="{6CAF10CD-E8CC-32B4-172F-1807DBE7EADA}"/>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0" name="Line 15">
              <a:extLst>
                <a:ext uri="{FF2B5EF4-FFF2-40B4-BE49-F238E27FC236}">
                  <a16:creationId xmlns:a16="http://schemas.microsoft.com/office/drawing/2014/main" id="{36D1B7B7-9373-6B3E-BE77-180678470269}"/>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65" name="Group 16">
            <a:extLst>
              <a:ext uri="{FF2B5EF4-FFF2-40B4-BE49-F238E27FC236}">
                <a16:creationId xmlns:a16="http://schemas.microsoft.com/office/drawing/2014/main" id="{B4194096-84E1-EE5A-AA82-CDAA3D5E6822}"/>
              </a:ext>
            </a:extLst>
          </xdr:cNvPr>
          <xdr:cNvGrpSpPr>
            <a:grpSpLocks/>
          </xdr:cNvGrpSpPr>
        </xdr:nvGrpSpPr>
        <xdr:grpSpPr bwMode="auto">
          <a:xfrm>
            <a:off x="766" y="215"/>
            <a:ext cx="35" cy="2"/>
            <a:chOff x="406" y="215"/>
            <a:chExt cx="35" cy="2"/>
          </a:xfrm>
        </xdr:grpSpPr>
        <xdr:sp macro="" textlink="">
          <xdr:nvSpPr>
            <xdr:cNvPr id="1287" name="Line 17">
              <a:extLst>
                <a:ext uri="{FF2B5EF4-FFF2-40B4-BE49-F238E27FC236}">
                  <a16:creationId xmlns:a16="http://schemas.microsoft.com/office/drawing/2014/main" id="{5CB31433-8EC4-B555-6852-B55BFCC0AA0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8" name="Line 18">
              <a:extLst>
                <a:ext uri="{FF2B5EF4-FFF2-40B4-BE49-F238E27FC236}">
                  <a16:creationId xmlns:a16="http://schemas.microsoft.com/office/drawing/2014/main" id="{524172E1-C61F-B170-6895-77FE70B43CB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66" name="Group 19">
            <a:extLst>
              <a:ext uri="{FF2B5EF4-FFF2-40B4-BE49-F238E27FC236}">
                <a16:creationId xmlns:a16="http://schemas.microsoft.com/office/drawing/2014/main" id="{027DBAFA-C666-A2F3-EFAC-86FE0527D05D}"/>
              </a:ext>
            </a:extLst>
          </xdr:cNvPr>
          <xdr:cNvGrpSpPr>
            <a:grpSpLocks/>
          </xdr:cNvGrpSpPr>
        </xdr:nvGrpSpPr>
        <xdr:grpSpPr bwMode="auto">
          <a:xfrm>
            <a:off x="718" y="215"/>
            <a:ext cx="26" cy="2"/>
            <a:chOff x="346" y="215"/>
            <a:chExt cx="26" cy="2"/>
          </a:xfrm>
        </xdr:grpSpPr>
        <xdr:sp macro="" textlink="">
          <xdr:nvSpPr>
            <xdr:cNvPr id="1285" name="Line 20">
              <a:extLst>
                <a:ext uri="{FF2B5EF4-FFF2-40B4-BE49-F238E27FC236}">
                  <a16:creationId xmlns:a16="http://schemas.microsoft.com/office/drawing/2014/main" id="{A62F800E-7F9F-15D9-72AA-4F11DE8629AF}"/>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6" name="Line 21">
              <a:extLst>
                <a:ext uri="{FF2B5EF4-FFF2-40B4-BE49-F238E27FC236}">
                  <a16:creationId xmlns:a16="http://schemas.microsoft.com/office/drawing/2014/main" id="{64A8A8C4-5AD1-5164-DFF8-D3269EC7527D}"/>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67" name="Group 22">
            <a:extLst>
              <a:ext uri="{FF2B5EF4-FFF2-40B4-BE49-F238E27FC236}">
                <a16:creationId xmlns:a16="http://schemas.microsoft.com/office/drawing/2014/main" id="{81044876-31FA-8333-4AE8-1A67E98B17A2}"/>
              </a:ext>
            </a:extLst>
          </xdr:cNvPr>
          <xdr:cNvGrpSpPr>
            <a:grpSpLocks/>
          </xdr:cNvGrpSpPr>
        </xdr:nvGrpSpPr>
        <xdr:grpSpPr bwMode="auto">
          <a:xfrm>
            <a:off x="616" y="215"/>
            <a:ext cx="9" cy="2"/>
            <a:chOff x="616" y="215"/>
            <a:chExt cx="9" cy="2"/>
          </a:xfrm>
        </xdr:grpSpPr>
        <xdr:sp macro="" textlink="">
          <xdr:nvSpPr>
            <xdr:cNvPr id="1283" name="Line 23">
              <a:extLst>
                <a:ext uri="{FF2B5EF4-FFF2-40B4-BE49-F238E27FC236}">
                  <a16:creationId xmlns:a16="http://schemas.microsoft.com/office/drawing/2014/main" id="{F251A0AA-1AFB-8C61-D28C-A2739EF5651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4" name="Line 24">
              <a:extLst>
                <a:ext uri="{FF2B5EF4-FFF2-40B4-BE49-F238E27FC236}">
                  <a16:creationId xmlns:a16="http://schemas.microsoft.com/office/drawing/2014/main" id="{0E5699B6-6EF4-8A82-A693-DAD4AF4D87DE}"/>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68" name="Group 25">
            <a:extLst>
              <a:ext uri="{FF2B5EF4-FFF2-40B4-BE49-F238E27FC236}">
                <a16:creationId xmlns:a16="http://schemas.microsoft.com/office/drawing/2014/main" id="{87AB6962-E78A-3412-CA92-56179F1408EC}"/>
              </a:ext>
            </a:extLst>
          </xdr:cNvPr>
          <xdr:cNvGrpSpPr>
            <a:grpSpLocks/>
          </xdr:cNvGrpSpPr>
        </xdr:nvGrpSpPr>
        <xdr:grpSpPr bwMode="auto">
          <a:xfrm>
            <a:off x="579" y="215"/>
            <a:ext cx="9" cy="2"/>
            <a:chOff x="579" y="215"/>
            <a:chExt cx="9" cy="2"/>
          </a:xfrm>
        </xdr:grpSpPr>
        <xdr:sp macro="" textlink="">
          <xdr:nvSpPr>
            <xdr:cNvPr id="1281" name="Line 26">
              <a:extLst>
                <a:ext uri="{FF2B5EF4-FFF2-40B4-BE49-F238E27FC236}">
                  <a16:creationId xmlns:a16="http://schemas.microsoft.com/office/drawing/2014/main" id="{8315093E-EC76-EBFC-4A73-7D56415C59C4}"/>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2" name="Line 27">
              <a:extLst>
                <a:ext uri="{FF2B5EF4-FFF2-40B4-BE49-F238E27FC236}">
                  <a16:creationId xmlns:a16="http://schemas.microsoft.com/office/drawing/2014/main" id="{0B34DC1B-A496-1337-536B-5897888DF4A2}"/>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69" name="Group 28">
            <a:extLst>
              <a:ext uri="{FF2B5EF4-FFF2-40B4-BE49-F238E27FC236}">
                <a16:creationId xmlns:a16="http://schemas.microsoft.com/office/drawing/2014/main" id="{0403B14F-3D1B-1996-1CFD-54700259D836}"/>
              </a:ext>
            </a:extLst>
          </xdr:cNvPr>
          <xdr:cNvGrpSpPr>
            <a:grpSpLocks/>
          </xdr:cNvGrpSpPr>
        </xdr:nvGrpSpPr>
        <xdr:grpSpPr bwMode="auto">
          <a:xfrm>
            <a:off x="642" y="215"/>
            <a:ext cx="9" cy="2"/>
            <a:chOff x="579" y="215"/>
            <a:chExt cx="9" cy="2"/>
          </a:xfrm>
        </xdr:grpSpPr>
        <xdr:sp macro="" textlink="">
          <xdr:nvSpPr>
            <xdr:cNvPr id="1279" name="Line 29">
              <a:extLst>
                <a:ext uri="{FF2B5EF4-FFF2-40B4-BE49-F238E27FC236}">
                  <a16:creationId xmlns:a16="http://schemas.microsoft.com/office/drawing/2014/main" id="{5585E049-ABBC-16ED-B8E1-101687501E4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0" name="Line 30">
              <a:extLst>
                <a:ext uri="{FF2B5EF4-FFF2-40B4-BE49-F238E27FC236}">
                  <a16:creationId xmlns:a16="http://schemas.microsoft.com/office/drawing/2014/main" id="{6DC1C5D9-93BF-32D8-0ED4-9E09B40181CB}"/>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70" name="Group 31">
            <a:extLst>
              <a:ext uri="{FF2B5EF4-FFF2-40B4-BE49-F238E27FC236}">
                <a16:creationId xmlns:a16="http://schemas.microsoft.com/office/drawing/2014/main" id="{0C81D556-BA42-6A69-2652-D56B85BB958C}"/>
              </a:ext>
            </a:extLst>
          </xdr:cNvPr>
          <xdr:cNvGrpSpPr>
            <a:grpSpLocks/>
          </xdr:cNvGrpSpPr>
        </xdr:nvGrpSpPr>
        <xdr:grpSpPr bwMode="auto">
          <a:xfrm>
            <a:off x="677" y="215"/>
            <a:ext cx="9" cy="2"/>
            <a:chOff x="616" y="215"/>
            <a:chExt cx="9" cy="2"/>
          </a:xfrm>
        </xdr:grpSpPr>
        <xdr:sp macro="" textlink="">
          <xdr:nvSpPr>
            <xdr:cNvPr id="1277" name="Line 32">
              <a:extLst>
                <a:ext uri="{FF2B5EF4-FFF2-40B4-BE49-F238E27FC236}">
                  <a16:creationId xmlns:a16="http://schemas.microsoft.com/office/drawing/2014/main" id="{E93FA205-2DF6-DBEC-B1CD-39F148F0011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8" name="Line 33">
              <a:extLst>
                <a:ext uri="{FF2B5EF4-FFF2-40B4-BE49-F238E27FC236}">
                  <a16:creationId xmlns:a16="http://schemas.microsoft.com/office/drawing/2014/main" id="{D60F00EC-01C8-7915-5809-D305015C5B27}"/>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71" name="Group 34">
            <a:extLst>
              <a:ext uri="{FF2B5EF4-FFF2-40B4-BE49-F238E27FC236}">
                <a16:creationId xmlns:a16="http://schemas.microsoft.com/office/drawing/2014/main" id="{7C755BCE-7A12-E28D-F122-AEAC7283C98D}"/>
              </a:ext>
            </a:extLst>
          </xdr:cNvPr>
          <xdr:cNvGrpSpPr>
            <a:grpSpLocks/>
          </xdr:cNvGrpSpPr>
        </xdr:nvGrpSpPr>
        <xdr:grpSpPr bwMode="auto">
          <a:xfrm>
            <a:off x="870" y="215"/>
            <a:ext cx="4" cy="2"/>
            <a:chOff x="870" y="215"/>
            <a:chExt cx="4" cy="2"/>
          </a:xfrm>
        </xdr:grpSpPr>
        <xdr:sp macro="" textlink="">
          <xdr:nvSpPr>
            <xdr:cNvPr id="1275" name="Line 35">
              <a:extLst>
                <a:ext uri="{FF2B5EF4-FFF2-40B4-BE49-F238E27FC236}">
                  <a16:creationId xmlns:a16="http://schemas.microsoft.com/office/drawing/2014/main" id="{CA0887F0-B2D0-812E-F08B-95842AD0D0F4}"/>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6" name="Line 36">
              <a:extLst>
                <a:ext uri="{FF2B5EF4-FFF2-40B4-BE49-F238E27FC236}">
                  <a16:creationId xmlns:a16="http://schemas.microsoft.com/office/drawing/2014/main" id="{EDD76495-22C8-74E0-01D7-D7A82B686AAC}"/>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72" name="Group 37">
            <a:extLst>
              <a:ext uri="{FF2B5EF4-FFF2-40B4-BE49-F238E27FC236}">
                <a16:creationId xmlns:a16="http://schemas.microsoft.com/office/drawing/2014/main" id="{A7CB601F-AEF6-EF92-9338-414745F00516}"/>
              </a:ext>
            </a:extLst>
          </xdr:cNvPr>
          <xdr:cNvGrpSpPr>
            <a:grpSpLocks/>
          </xdr:cNvGrpSpPr>
        </xdr:nvGrpSpPr>
        <xdr:grpSpPr bwMode="auto">
          <a:xfrm>
            <a:off x="818" y="215"/>
            <a:ext cx="4" cy="2"/>
            <a:chOff x="818" y="215"/>
            <a:chExt cx="4" cy="2"/>
          </a:xfrm>
        </xdr:grpSpPr>
        <xdr:sp macro="" textlink="">
          <xdr:nvSpPr>
            <xdr:cNvPr id="1273" name="Line 38">
              <a:extLst>
                <a:ext uri="{FF2B5EF4-FFF2-40B4-BE49-F238E27FC236}">
                  <a16:creationId xmlns:a16="http://schemas.microsoft.com/office/drawing/2014/main" id="{9708317A-54F3-B893-A882-CC53288739CF}"/>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4" name="Line 39">
              <a:extLst>
                <a:ext uri="{FF2B5EF4-FFF2-40B4-BE49-F238E27FC236}">
                  <a16:creationId xmlns:a16="http://schemas.microsoft.com/office/drawing/2014/main" id="{B7B229BB-73E6-CAFE-FC8B-7B37B6B1E58B}"/>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170718</xdr:colOff>
      <xdr:row>459</xdr:row>
      <xdr:rowOff>170718</xdr:rowOff>
    </xdr:from>
    <xdr:to>
      <xdr:col>12</xdr:col>
      <xdr:colOff>8546</xdr:colOff>
      <xdr:row>459</xdr:row>
      <xdr:rowOff>239837</xdr:rowOff>
    </xdr:to>
    <xdr:grpSp>
      <xdr:nvGrpSpPr>
        <xdr:cNvPr id="1556" name="Group 1555">
          <a:extLst>
            <a:ext uri="{FF2B5EF4-FFF2-40B4-BE49-F238E27FC236}">
              <a16:creationId xmlns:a16="http://schemas.microsoft.com/office/drawing/2014/main" id="{177D9F84-DC4A-4C8E-8A68-083A5F2898C1}"/>
            </a:ext>
          </a:extLst>
        </xdr:cNvPr>
        <xdr:cNvGrpSpPr/>
      </xdr:nvGrpSpPr>
      <xdr:grpSpPr>
        <a:xfrm>
          <a:off x="3100608" y="63713898"/>
          <a:ext cx="4562228" cy="8159"/>
          <a:chOff x="3179884" y="40913538"/>
          <a:chExt cx="4707546" cy="60327"/>
        </a:xfrm>
      </xdr:grpSpPr>
      <xdr:grpSp>
        <xdr:nvGrpSpPr>
          <xdr:cNvPr id="1557" name="Group 4">
            <a:extLst>
              <a:ext uri="{FF2B5EF4-FFF2-40B4-BE49-F238E27FC236}">
                <a16:creationId xmlns:a16="http://schemas.microsoft.com/office/drawing/2014/main" id="{C93FD413-5B2A-17C6-B848-D8E45EA42773}"/>
              </a:ext>
            </a:extLst>
          </xdr:cNvPr>
          <xdr:cNvGrpSpPr>
            <a:grpSpLocks/>
          </xdr:cNvGrpSpPr>
        </xdr:nvGrpSpPr>
        <xdr:grpSpPr bwMode="auto">
          <a:xfrm>
            <a:off x="3822239" y="40913539"/>
            <a:ext cx="348603" cy="53975"/>
            <a:chOff x="406" y="215"/>
            <a:chExt cx="35" cy="2"/>
          </a:xfrm>
        </xdr:grpSpPr>
        <xdr:sp macro="" textlink="">
          <xdr:nvSpPr>
            <xdr:cNvPr id="1591" name="Line 5">
              <a:extLst>
                <a:ext uri="{FF2B5EF4-FFF2-40B4-BE49-F238E27FC236}">
                  <a16:creationId xmlns:a16="http://schemas.microsoft.com/office/drawing/2014/main" id="{357F857A-5D98-3FCF-0034-5DF2DE6FA52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2" name="Line 6">
              <a:extLst>
                <a:ext uri="{FF2B5EF4-FFF2-40B4-BE49-F238E27FC236}">
                  <a16:creationId xmlns:a16="http://schemas.microsoft.com/office/drawing/2014/main" id="{23037816-6FE0-D488-C572-8A2B6ECE9EF3}"/>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58" name="Group 7">
            <a:extLst>
              <a:ext uri="{FF2B5EF4-FFF2-40B4-BE49-F238E27FC236}">
                <a16:creationId xmlns:a16="http://schemas.microsoft.com/office/drawing/2014/main" id="{D81EC359-6EE3-E054-AB10-77FB183D21A5}"/>
              </a:ext>
            </a:extLst>
          </xdr:cNvPr>
          <xdr:cNvGrpSpPr>
            <a:grpSpLocks/>
          </xdr:cNvGrpSpPr>
        </xdr:nvGrpSpPr>
        <xdr:grpSpPr bwMode="auto">
          <a:xfrm>
            <a:off x="3179884" y="40913538"/>
            <a:ext cx="258962" cy="53975"/>
            <a:chOff x="346" y="215"/>
            <a:chExt cx="26" cy="2"/>
          </a:xfrm>
        </xdr:grpSpPr>
        <xdr:sp macro="" textlink="">
          <xdr:nvSpPr>
            <xdr:cNvPr id="1589" name="Line 8">
              <a:extLst>
                <a:ext uri="{FF2B5EF4-FFF2-40B4-BE49-F238E27FC236}">
                  <a16:creationId xmlns:a16="http://schemas.microsoft.com/office/drawing/2014/main" id="{40BE451B-FBFF-3A2B-7889-4B73C2973C3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0" name="Line 9">
              <a:extLst>
                <a:ext uri="{FF2B5EF4-FFF2-40B4-BE49-F238E27FC236}">
                  <a16:creationId xmlns:a16="http://schemas.microsoft.com/office/drawing/2014/main" id="{20DD2879-DE0A-449B-BB1D-E056A821ADD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59" name="Group 10">
            <a:extLst>
              <a:ext uri="{FF2B5EF4-FFF2-40B4-BE49-F238E27FC236}">
                <a16:creationId xmlns:a16="http://schemas.microsoft.com/office/drawing/2014/main" id="{B636D532-137D-EBAF-2274-2E0DB30138D8}"/>
              </a:ext>
            </a:extLst>
          </xdr:cNvPr>
          <xdr:cNvGrpSpPr>
            <a:grpSpLocks/>
          </xdr:cNvGrpSpPr>
        </xdr:nvGrpSpPr>
        <xdr:grpSpPr bwMode="auto">
          <a:xfrm>
            <a:off x="5005510" y="40913539"/>
            <a:ext cx="348603" cy="53975"/>
            <a:chOff x="406" y="215"/>
            <a:chExt cx="35" cy="2"/>
          </a:xfrm>
        </xdr:grpSpPr>
        <xdr:sp macro="" textlink="">
          <xdr:nvSpPr>
            <xdr:cNvPr id="1587" name="Line 11">
              <a:extLst>
                <a:ext uri="{FF2B5EF4-FFF2-40B4-BE49-F238E27FC236}">
                  <a16:creationId xmlns:a16="http://schemas.microsoft.com/office/drawing/2014/main" id="{10ECB745-1741-6DEF-1B30-6F692BD84F6A}"/>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8" name="Line 12">
              <a:extLst>
                <a:ext uri="{FF2B5EF4-FFF2-40B4-BE49-F238E27FC236}">
                  <a16:creationId xmlns:a16="http://schemas.microsoft.com/office/drawing/2014/main" id="{CDB2CEEA-ACFE-6C0D-246C-F9B9BE54A7F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0" name="Group 13">
            <a:extLst>
              <a:ext uri="{FF2B5EF4-FFF2-40B4-BE49-F238E27FC236}">
                <a16:creationId xmlns:a16="http://schemas.microsoft.com/office/drawing/2014/main" id="{41EC076C-9F0D-6250-1E27-12388FE4A0F1}"/>
              </a:ext>
            </a:extLst>
          </xdr:cNvPr>
          <xdr:cNvGrpSpPr>
            <a:grpSpLocks/>
          </xdr:cNvGrpSpPr>
        </xdr:nvGrpSpPr>
        <xdr:grpSpPr bwMode="auto">
          <a:xfrm>
            <a:off x="4418503" y="40913539"/>
            <a:ext cx="258962" cy="53975"/>
            <a:chOff x="346" y="215"/>
            <a:chExt cx="26" cy="2"/>
          </a:xfrm>
        </xdr:grpSpPr>
        <xdr:sp macro="" textlink="">
          <xdr:nvSpPr>
            <xdr:cNvPr id="1585" name="Line 14">
              <a:extLst>
                <a:ext uri="{FF2B5EF4-FFF2-40B4-BE49-F238E27FC236}">
                  <a16:creationId xmlns:a16="http://schemas.microsoft.com/office/drawing/2014/main" id="{B2255CBE-AF98-6081-1F2D-38B1BDF5953C}"/>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6" name="Line 15">
              <a:extLst>
                <a:ext uri="{FF2B5EF4-FFF2-40B4-BE49-F238E27FC236}">
                  <a16:creationId xmlns:a16="http://schemas.microsoft.com/office/drawing/2014/main" id="{AD4F039A-CE81-DFA5-8E55-87CEAC342B6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1" name="Group 22">
            <a:extLst>
              <a:ext uri="{FF2B5EF4-FFF2-40B4-BE49-F238E27FC236}">
                <a16:creationId xmlns:a16="http://schemas.microsoft.com/office/drawing/2014/main" id="{E6E7CE50-62E3-AB26-D14B-7B1261E71B7A}"/>
              </a:ext>
            </a:extLst>
          </xdr:cNvPr>
          <xdr:cNvGrpSpPr>
            <a:grpSpLocks/>
          </xdr:cNvGrpSpPr>
        </xdr:nvGrpSpPr>
        <xdr:grpSpPr bwMode="auto">
          <a:xfrm>
            <a:off x="5913862" y="40913539"/>
            <a:ext cx="89641" cy="53975"/>
            <a:chOff x="616" y="215"/>
            <a:chExt cx="9" cy="2"/>
          </a:xfrm>
        </xdr:grpSpPr>
        <xdr:sp macro="" textlink="">
          <xdr:nvSpPr>
            <xdr:cNvPr id="1583" name="Line 23">
              <a:extLst>
                <a:ext uri="{FF2B5EF4-FFF2-40B4-BE49-F238E27FC236}">
                  <a16:creationId xmlns:a16="http://schemas.microsoft.com/office/drawing/2014/main" id="{96CE8751-23C7-3C91-68B1-5B41F550C95B}"/>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4" name="Line 24">
              <a:extLst>
                <a:ext uri="{FF2B5EF4-FFF2-40B4-BE49-F238E27FC236}">
                  <a16:creationId xmlns:a16="http://schemas.microsoft.com/office/drawing/2014/main" id="{EB832B86-52D2-6FBF-8719-36C57205E646}"/>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2" name="Group 25">
            <a:extLst>
              <a:ext uri="{FF2B5EF4-FFF2-40B4-BE49-F238E27FC236}">
                <a16:creationId xmlns:a16="http://schemas.microsoft.com/office/drawing/2014/main" id="{FE3AC210-ED56-9332-D1A1-6068B45FEA44}"/>
              </a:ext>
            </a:extLst>
          </xdr:cNvPr>
          <xdr:cNvGrpSpPr>
            <a:grpSpLocks/>
          </xdr:cNvGrpSpPr>
        </xdr:nvGrpSpPr>
        <xdr:grpSpPr bwMode="auto">
          <a:xfrm>
            <a:off x="5517419" y="40913540"/>
            <a:ext cx="89641" cy="53975"/>
            <a:chOff x="579" y="215"/>
            <a:chExt cx="9" cy="2"/>
          </a:xfrm>
        </xdr:grpSpPr>
        <xdr:sp macro="" textlink="">
          <xdr:nvSpPr>
            <xdr:cNvPr id="1581" name="Line 26">
              <a:extLst>
                <a:ext uri="{FF2B5EF4-FFF2-40B4-BE49-F238E27FC236}">
                  <a16:creationId xmlns:a16="http://schemas.microsoft.com/office/drawing/2014/main" id="{EBB3874D-8706-26AB-EDB5-B866ABA2EA24}"/>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2" name="Line 27">
              <a:extLst>
                <a:ext uri="{FF2B5EF4-FFF2-40B4-BE49-F238E27FC236}">
                  <a16:creationId xmlns:a16="http://schemas.microsoft.com/office/drawing/2014/main" id="{7F5C3769-EA80-F35B-8568-EC79732B24DB}"/>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3" name="Group 28">
            <a:extLst>
              <a:ext uri="{FF2B5EF4-FFF2-40B4-BE49-F238E27FC236}">
                <a16:creationId xmlns:a16="http://schemas.microsoft.com/office/drawing/2014/main" id="{593BBFA2-514B-77BA-1472-6991E3D9DEB5}"/>
              </a:ext>
            </a:extLst>
          </xdr:cNvPr>
          <xdr:cNvGrpSpPr>
            <a:grpSpLocks/>
          </xdr:cNvGrpSpPr>
        </xdr:nvGrpSpPr>
        <xdr:grpSpPr bwMode="auto">
          <a:xfrm>
            <a:off x="6122527" y="40913539"/>
            <a:ext cx="89641" cy="53975"/>
            <a:chOff x="579" y="215"/>
            <a:chExt cx="9" cy="2"/>
          </a:xfrm>
        </xdr:grpSpPr>
        <xdr:sp macro="" textlink="">
          <xdr:nvSpPr>
            <xdr:cNvPr id="1579" name="Line 29">
              <a:extLst>
                <a:ext uri="{FF2B5EF4-FFF2-40B4-BE49-F238E27FC236}">
                  <a16:creationId xmlns:a16="http://schemas.microsoft.com/office/drawing/2014/main" id="{33CFEA69-4CC1-76A5-D437-0CA2B30C05F7}"/>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0" name="Line 30">
              <a:extLst>
                <a:ext uri="{FF2B5EF4-FFF2-40B4-BE49-F238E27FC236}">
                  <a16:creationId xmlns:a16="http://schemas.microsoft.com/office/drawing/2014/main" id="{ED2303FB-F65B-0D88-E8AA-73A87C047E0B}"/>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4" name="Group 31">
            <a:extLst>
              <a:ext uri="{FF2B5EF4-FFF2-40B4-BE49-F238E27FC236}">
                <a16:creationId xmlns:a16="http://schemas.microsoft.com/office/drawing/2014/main" id="{4DE2F05D-DB6C-8688-C072-84E7C2DC2D66}"/>
              </a:ext>
            </a:extLst>
          </xdr:cNvPr>
          <xdr:cNvGrpSpPr>
            <a:grpSpLocks/>
          </xdr:cNvGrpSpPr>
        </xdr:nvGrpSpPr>
        <xdr:grpSpPr bwMode="auto">
          <a:xfrm>
            <a:off x="6519844" y="40919889"/>
            <a:ext cx="89641" cy="53975"/>
            <a:chOff x="616" y="215"/>
            <a:chExt cx="9" cy="2"/>
          </a:xfrm>
        </xdr:grpSpPr>
        <xdr:sp macro="" textlink="">
          <xdr:nvSpPr>
            <xdr:cNvPr id="1577" name="Line 32">
              <a:extLst>
                <a:ext uri="{FF2B5EF4-FFF2-40B4-BE49-F238E27FC236}">
                  <a16:creationId xmlns:a16="http://schemas.microsoft.com/office/drawing/2014/main" id="{DE19BDA1-029B-8744-1FC9-F3B021BBC5ED}"/>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8" name="Line 33">
              <a:extLst>
                <a:ext uri="{FF2B5EF4-FFF2-40B4-BE49-F238E27FC236}">
                  <a16:creationId xmlns:a16="http://schemas.microsoft.com/office/drawing/2014/main" id="{87BED722-B989-B7F3-AC83-0A32D3C6A3D9}"/>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5" name="Group 34">
            <a:extLst>
              <a:ext uri="{FF2B5EF4-FFF2-40B4-BE49-F238E27FC236}">
                <a16:creationId xmlns:a16="http://schemas.microsoft.com/office/drawing/2014/main" id="{3FDFBCC4-829B-C6B9-5AFD-85F3099D2686}"/>
              </a:ext>
            </a:extLst>
          </xdr:cNvPr>
          <xdr:cNvGrpSpPr>
            <a:grpSpLocks/>
          </xdr:cNvGrpSpPr>
        </xdr:nvGrpSpPr>
        <xdr:grpSpPr bwMode="auto">
          <a:xfrm>
            <a:off x="7108800" y="40913539"/>
            <a:ext cx="39840" cy="53975"/>
            <a:chOff x="870" y="215"/>
            <a:chExt cx="4" cy="2"/>
          </a:xfrm>
        </xdr:grpSpPr>
        <xdr:sp macro="" textlink="">
          <xdr:nvSpPr>
            <xdr:cNvPr id="1575" name="Line 35">
              <a:extLst>
                <a:ext uri="{FF2B5EF4-FFF2-40B4-BE49-F238E27FC236}">
                  <a16:creationId xmlns:a16="http://schemas.microsoft.com/office/drawing/2014/main" id="{28EB6B4E-A34D-F744-5566-4C847A8C19B4}"/>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6" name="Line 36">
              <a:extLst>
                <a:ext uri="{FF2B5EF4-FFF2-40B4-BE49-F238E27FC236}">
                  <a16:creationId xmlns:a16="http://schemas.microsoft.com/office/drawing/2014/main" id="{05AED775-EA33-ABBE-6E94-BEBF8E84BF7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6" name="Group 37">
            <a:extLst>
              <a:ext uri="{FF2B5EF4-FFF2-40B4-BE49-F238E27FC236}">
                <a16:creationId xmlns:a16="http://schemas.microsoft.com/office/drawing/2014/main" id="{6092EBAC-E69F-2C9E-DF70-6857AA26F807}"/>
              </a:ext>
            </a:extLst>
          </xdr:cNvPr>
          <xdr:cNvGrpSpPr>
            <a:grpSpLocks/>
          </xdr:cNvGrpSpPr>
        </xdr:nvGrpSpPr>
        <xdr:grpSpPr bwMode="auto">
          <a:xfrm>
            <a:off x="6792631" y="40913539"/>
            <a:ext cx="39840" cy="53975"/>
            <a:chOff x="818" y="215"/>
            <a:chExt cx="4" cy="2"/>
          </a:xfrm>
        </xdr:grpSpPr>
        <xdr:sp macro="" textlink="">
          <xdr:nvSpPr>
            <xdr:cNvPr id="1573" name="Line 38">
              <a:extLst>
                <a:ext uri="{FF2B5EF4-FFF2-40B4-BE49-F238E27FC236}">
                  <a16:creationId xmlns:a16="http://schemas.microsoft.com/office/drawing/2014/main" id="{D1D8A5BE-73EF-52C6-09B3-2B29F26280D7}"/>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4" name="Line 39">
              <a:extLst>
                <a:ext uri="{FF2B5EF4-FFF2-40B4-BE49-F238E27FC236}">
                  <a16:creationId xmlns:a16="http://schemas.microsoft.com/office/drawing/2014/main" id="{CB9B038D-8EC5-71B9-3953-591D9F7A429F}"/>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7" name="Group 37">
            <a:extLst>
              <a:ext uri="{FF2B5EF4-FFF2-40B4-BE49-F238E27FC236}">
                <a16:creationId xmlns:a16="http://schemas.microsoft.com/office/drawing/2014/main" id="{B13F78F4-98AD-A552-70F5-E19207F2D095}"/>
              </a:ext>
            </a:extLst>
          </xdr:cNvPr>
          <xdr:cNvGrpSpPr>
            <a:grpSpLocks/>
          </xdr:cNvGrpSpPr>
        </xdr:nvGrpSpPr>
        <xdr:grpSpPr bwMode="auto">
          <a:xfrm>
            <a:off x="7272780" y="40913539"/>
            <a:ext cx="39840" cy="53975"/>
            <a:chOff x="818" y="215"/>
            <a:chExt cx="4" cy="2"/>
          </a:xfrm>
        </xdr:grpSpPr>
        <xdr:sp macro="" textlink="">
          <xdr:nvSpPr>
            <xdr:cNvPr id="1571" name="Line 38">
              <a:extLst>
                <a:ext uri="{FF2B5EF4-FFF2-40B4-BE49-F238E27FC236}">
                  <a16:creationId xmlns:a16="http://schemas.microsoft.com/office/drawing/2014/main" id="{FE6BA4F9-2F9B-DCC4-0C3D-E0FCC7ECD57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2" name="Line 39">
              <a:extLst>
                <a:ext uri="{FF2B5EF4-FFF2-40B4-BE49-F238E27FC236}">
                  <a16:creationId xmlns:a16="http://schemas.microsoft.com/office/drawing/2014/main" id="{5FE9EBC3-3B1A-A501-7339-1DB3E2DBFE9A}"/>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8" name="Group 34">
            <a:extLst>
              <a:ext uri="{FF2B5EF4-FFF2-40B4-BE49-F238E27FC236}">
                <a16:creationId xmlns:a16="http://schemas.microsoft.com/office/drawing/2014/main" id="{A5E72EE2-A9AB-D8B0-3F4C-BA8A797E8159}"/>
              </a:ext>
            </a:extLst>
          </xdr:cNvPr>
          <xdr:cNvGrpSpPr>
            <a:grpSpLocks/>
          </xdr:cNvGrpSpPr>
        </xdr:nvGrpSpPr>
        <xdr:grpSpPr bwMode="auto">
          <a:xfrm>
            <a:off x="7847590" y="40919890"/>
            <a:ext cx="39840" cy="53975"/>
            <a:chOff x="870" y="215"/>
            <a:chExt cx="4" cy="2"/>
          </a:xfrm>
        </xdr:grpSpPr>
        <xdr:sp macro="" textlink="">
          <xdr:nvSpPr>
            <xdr:cNvPr id="1569" name="Line 35">
              <a:extLst>
                <a:ext uri="{FF2B5EF4-FFF2-40B4-BE49-F238E27FC236}">
                  <a16:creationId xmlns:a16="http://schemas.microsoft.com/office/drawing/2014/main" id="{66EE03FC-7BD5-9806-B974-8201715AF08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0" name="Line 36">
              <a:extLst>
                <a:ext uri="{FF2B5EF4-FFF2-40B4-BE49-F238E27FC236}">
                  <a16:creationId xmlns:a16="http://schemas.microsoft.com/office/drawing/2014/main" id="{7CCAE70E-1612-41AF-5F8E-86B815958E34}"/>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161244</xdr:colOff>
      <xdr:row>289</xdr:row>
      <xdr:rowOff>47625</xdr:rowOff>
    </xdr:from>
    <xdr:to>
      <xdr:col>11</xdr:col>
      <xdr:colOff>570573</xdr:colOff>
      <xdr:row>289</xdr:row>
      <xdr:rowOff>112714</xdr:rowOff>
    </xdr:to>
    <xdr:grpSp>
      <xdr:nvGrpSpPr>
        <xdr:cNvPr id="76" name="Group 75">
          <a:extLst>
            <a:ext uri="{FF2B5EF4-FFF2-40B4-BE49-F238E27FC236}">
              <a16:creationId xmlns:a16="http://schemas.microsoft.com/office/drawing/2014/main" id="{E585D622-138E-42F1-9EE4-D7F88256C505}"/>
            </a:ext>
          </a:extLst>
        </xdr:cNvPr>
        <xdr:cNvGrpSpPr/>
      </xdr:nvGrpSpPr>
      <xdr:grpSpPr>
        <a:xfrm>
          <a:off x="3091134" y="40083105"/>
          <a:ext cx="4543179" cy="65089"/>
          <a:chOff x="3179884" y="40913538"/>
          <a:chExt cx="4707546" cy="60327"/>
        </a:xfrm>
      </xdr:grpSpPr>
      <xdr:grpSp>
        <xdr:nvGrpSpPr>
          <xdr:cNvPr id="77" name="Group 4">
            <a:extLst>
              <a:ext uri="{FF2B5EF4-FFF2-40B4-BE49-F238E27FC236}">
                <a16:creationId xmlns:a16="http://schemas.microsoft.com/office/drawing/2014/main" id="{96494E4D-9FED-6918-588A-1D1420AD5B1E}"/>
              </a:ext>
            </a:extLst>
          </xdr:cNvPr>
          <xdr:cNvGrpSpPr>
            <a:grpSpLocks/>
          </xdr:cNvGrpSpPr>
        </xdr:nvGrpSpPr>
        <xdr:grpSpPr bwMode="auto">
          <a:xfrm>
            <a:off x="3822239" y="40913539"/>
            <a:ext cx="348603" cy="53975"/>
            <a:chOff x="406" y="215"/>
            <a:chExt cx="35" cy="2"/>
          </a:xfrm>
        </xdr:grpSpPr>
        <xdr:sp macro="" textlink="">
          <xdr:nvSpPr>
            <xdr:cNvPr id="1460" name="Line 5">
              <a:extLst>
                <a:ext uri="{FF2B5EF4-FFF2-40B4-BE49-F238E27FC236}">
                  <a16:creationId xmlns:a16="http://schemas.microsoft.com/office/drawing/2014/main" id="{DCCEC501-1A82-EC40-2C8C-BE830E0D747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1" name="Line 6">
              <a:extLst>
                <a:ext uri="{FF2B5EF4-FFF2-40B4-BE49-F238E27FC236}">
                  <a16:creationId xmlns:a16="http://schemas.microsoft.com/office/drawing/2014/main" id="{AE494AEA-B227-B803-A111-0B52F9553B1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8" name="Group 7">
            <a:extLst>
              <a:ext uri="{FF2B5EF4-FFF2-40B4-BE49-F238E27FC236}">
                <a16:creationId xmlns:a16="http://schemas.microsoft.com/office/drawing/2014/main" id="{A8F54AE5-3D2D-B07B-24F0-B7430FD3B0D7}"/>
              </a:ext>
            </a:extLst>
          </xdr:cNvPr>
          <xdr:cNvGrpSpPr>
            <a:grpSpLocks/>
          </xdr:cNvGrpSpPr>
        </xdr:nvGrpSpPr>
        <xdr:grpSpPr bwMode="auto">
          <a:xfrm>
            <a:off x="3179884" y="40913538"/>
            <a:ext cx="258962" cy="53975"/>
            <a:chOff x="346" y="215"/>
            <a:chExt cx="26" cy="2"/>
          </a:xfrm>
        </xdr:grpSpPr>
        <xdr:sp macro="" textlink="">
          <xdr:nvSpPr>
            <xdr:cNvPr id="1458" name="Line 8">
              <a:extLst>
                <a:ext uri="{FF2B5EF4-FFF2-40B4-BE49-F238E27FC236}">
                  <a16:creationId xmlns:a16="http://schemas.microsoft.com/office/drawing/2014/main" id="{991F4933-549D-9D5E-7953-73570D36120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9" name="Line 9">
              <a:extLst>
                <a:ext uri="{FF2B5EF4-FFF2-40B4-BE49-F238E27FC236}">
                  <a16:creationId xmlns:a16="http://schemas.microsoft.com/office/drawing/2014/main" id="{2D794A19-39A1-68C6-647C-8C14966D800C}"/>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9" name="Group 10">
            <a:extLst>
              <a:ext uri="{FF2B5EF4-FFF2-40B4-BE49-F238E27FC236}">
                <a16:creationId xmlns:a16="http://schemas.microsoft.com/office/drawing/2014/main" id="{88F162F9-0D69-E263-BF76-E9C484B2A49C}"/>
              </a:ext>
            </a:extLst>
          </xdr:cNvPr>
          <xdr:cNvGrpSpPr>
            <a:grpSpLocks/>
          </xdr:cNvGrpSpPr>
        </xdr:nvGrpSpPr>
        <xdr:grpSpPr bwMode="auto">
          <a:xfrm>
            <a:off x="5005510" y="40913539"/>
            <a:ext cx="348603" cy="53975"/>
            <a:chOff x="406" y="215"/>
            <a:chExt cx="35" cy="2"/>
          </a:xfrm>
        </xdr:grpSpPr>
        <xdr:sp macro="" textlink="">
          <xdr:nvSpPr>
            <xdr:cNvPr id="1456" name="Line 11">
              <a:extLst>
                <a:ext uri="{FF2B5EF4-FFF2-40B4-BE49-F238E27FC236}">
                  <a16:creationId xmlns:a16="http://schemas.microsoft.com/office/drawing/2014/main" id="{5D626F65-D349-5FE5-2EE4-4F6DA2D4129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7" name="Line 12">
              <a:extLst>
                <a:ext uri="{FF2B5EF4-FFF2-40B4-BE49-F238E27FC236}">
                  <a16:creationId xmlns:a16="http://schemas.microsoft.com/office/drawing/2014/main" id="{9C9A43D7-7300-99C0-5A52-4C6E505AC8E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 name="Group 13">
            <a:extLst>
              <a:ext uri="{FF2B5EF4-FFF2-40B4-BE49-F238E27FC236}">
                <a16:creationId xmlns:a16="http://schemas.microsoft.com/office/drawing/2014/main" id="{E601E8F8-4401-2BB8-54F3-B46292D30EC9}"/>
              </a:ext>
            </a:extLst>
          </xdr:cNvPr>
          <xdr:cNvGrpSpPr>
            <a:grpSpLocks/>
          </xdr:cNvGrpSpPr>
        </xdr:nvGrpSpPr>
        <xdr:grpSpPr bwMode="auto">
          <a:xfrm>
            <a:off x="4418503" y="40913539"/>
            <a:ext cx="258962" cy="53975"/>
            <a:chOff x="346" y="215"/>
            <a:chExt cx="26" cy="2"/>
          </a:xfrm>
        </xdr:grpSpPr>
        <xdr:sp macro="" textlink="">
          <xdr:nvSpPr>
            <xdr:cNvPr id="1454" name="Line 14">
              <a:extLst>
                <a:ext uri="{FF2B5EF4-FFF2-40B4-BE49-F238E27FC236}">
                  <a16:creationId xmlns:a16="http://schemas.microsoft.com/office/drawing/2014/main" id="{C7BE45D0-72BC-E097-4B11-06801F271C1F}"/>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5" name="Line 15">
              <a:extLst>
                <a:ext uri="{FF2B5EF4-FFF2-40B4-BE49-F238E27FC236}">
                  <a16:creationId xmlns:a16="http://schemas.microsoft.com/office/drawing/2014/main" id="{E127CC33-0E63-D259-9841-A531CB64878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1" name="Group 22">
            <a:extLst>
              <a:ext uri="{FF2B5EF4-FFF2-40B4-BE49-F238E27FC236}">
                <a16:creationId xmlns:a16="http://schemas.microsoft.com/office/drawing/2014/main" id="{2A883E2F-84AF-1209-678D-F53B9EF7CF49}"/>
              </a:ext>
            </a:extLst>
          </xdr:cNvPr>
          <xdr:cNvGrpSpPr>
            <a:grpSpLocks/>
          </xdr:cNvGrpSpPr>
        </xdr:nvGrpSpPr>
        <xdr:grpSpPr bwMode="auto">
          <a:xfrm>
            <a:off x="5913862" y="40913539"/>
            <a:ext cx="89641" cy="53975"/>
            <a:chOff x="616" y="215"/>
            <a:chExt cx="9" cy="2"/>
          </a:xfrm>
        </xdr:grpSpPr>
        <xdr:sp macro="" textlink="">
          <xdr:nvSpPr>
            <xdr:cNvPr id="1452" name="Line 23">
              <a:extLst>
                <a:ext uri="{FF2B5EF4-FFF2-40B4-BE49-F238E27FC236}">
                  <a16:creationId xmlns:a16="http://schemas.microsoft.com/office/drawing/2014/main" id="{8ACBE280-DD37-999C-EF25-4A3FEC17B6A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3" name="Line 24">
              <a:extLst>
                <a:ext uri="{FF2B5EF4-FFF2-40B4-BE49-F238E27FC236}">
                  <a16:creationId xmlns:a16="http://schemas.microsoft.com/office/drawing/2014/main" id="{C9961C89-CE8B-1BA0-0AB3-21E95784D2A2}"/>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 name="Group 25">
            <a:extLst>
              <a:ext uri="{FF2B5EF4-FFF2-40B4-BE49-F238E27FC236}">
                <a16:creationId xmlns:a16="http://schemas.microsoft.com/office/drawing/2014/main" id="{636FB843-0C94-BE3A-7493-46669C3F11B6}"/>
              </a:ext>
            </a:extLst>
          </xdr:cNvPr>
          <xdr:cNvGrpSpPr>
            <a:grpSpLocks/>
          </xdr:cNvGrpSpPr>
        </xdr:nvGrpSpPr>
        <xdr:grpSpPr bwMode="auto">
          <a:xfrm>
            <a:off x="5517419" y="40913540"/>
            <a:ext cx="89641" cy="53975"/>
            <a:chOff x="579" y="215"/>
            <a:chExt cx="9" cy="2"/>
          </a:xfrm>
        </xdr:grpSpPr>
        <xdr:sp macro="" textlink="">
          <xdr:nvSpPr>
            <xdr:cNvPr id="1450" name="Line 26">
              <a:extLst>
                <a:ext uri="{FF2B5EF4-FFF2-40B4-BE49-F238E27FC236}">
                  <a16:creationId xmlns:a16="http://schemas.microsoft.com/office/drawing/2014/main" id="{9F219F18-2150-02E9-7D4F-83464C6031D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1" name="Line 27">
              <a:extLst>
                <a:ext uri="{FF2B5EF4-FFF2-40B4-BE49-F238E27FC236}">
                  <a16:creationId xmlns:a16="http://schemas.microsoft.com/office/drawing/2014/main" id="{41D24BF2-2B77-7CE5-AEDE-9C90E3B9659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3" name="Group 28">
            <a:extLst>
              <a:ext uri="{FF2B5EF4-FFF2-40B4-BE49-F238E27FC236}">
                <a16:creationId xmlns:a16="http://schemas.microsoft.com/office/drawing/2014/main" id="{10725235-3ACD-AB85-2A15-402B8BFD60EA}"/>
              </a:ext>
            </a:extLst>
          </xdr:cNvPr>
          <xdr:cNvGrpSpPr>
            <a:grpSpLocks/>
          </xdr:cNvGrpSpPr>
        </xdr:nvGrpSpPr>
        <xdr:grpSpPr bwMode="auto">
          <a:xfrm>
            <a:off x="6122527" y="40913539"/>
            <a:ext cx="89641" cy="53975"/>
            <a:chOff x="579" y="215"/>
            <a:chExt cx="9" cy="2"/>
          </a:xfrm>
        </xdr:grpSpPr>
        <xdr:sp macro="" textlink="">
          <xdr:nvSpPr>
            <xdr:cNvPr id="1448" name="Line 29">
              <a:extLst>
                <a:ext uri="{FF2B5EF4-FFF2-40B4-BE49-F238E27FC236}">
                  <a16:creationId xmlns:a16="http://schemas.microsoft.com/office/drawing/2014/main" id="{FEA93BCB-170A-8DD9-8665-DFB512739D27}"/>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9" name="Line 30">
              <a:extLst>
                <a:ext uri="{FF2B5EF4-FFF2-40B4-BE49-F238E27FC236}">
                  <a16:creationId xmlns:a16="http://schemas.microsoft.com/office/drawing/2014/main" id="{4AA1C58D-CFB7-6079-3CEB-3561D6BC6F6C}"/>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4" name="Group 31">
            <a:extLst>
              <a:ext uri="{FF2B5EF4-FFF2-40B4-BE49-F238E27FC236}">
                <a16:creationId xmlns:a16="http://schemas.microsoft.com/office/drawing/2014/main" id="{14E13784-1D9B-1652-1C5B-23D75F22491B}"/>
              </a:ext>
            </a:extLst>
          </xdr:cNvPr>
          <xdr:cNvGrpSpPr>
            <a:grpSpLocks/>
          </xdr:cNvGrpSpPr>
        </xdr:nvGrpSpPr>
        <xdr:grpSpPr bwMode="auto">
          <a:xfrm>
            <a:off x="6519844" y="40919889"/>
            <a:ext cx="89641" cy="53975"/>
            <a:chOff x="616" y="215"/>
            <a:chExt cx="9" cy="2"/>
          </a:xfrm>
        </xdr:grpSpPr>
        <xdr:sp macro="" textlink="">
          <xdr:nvSpPr>
            <xdr:cNvPr id="1446" name="Line 32">
              <a:extLst>
                <a:ext uri="{FF2B5EF4-FFF2-40B4-BE49-F238E27FC236}">
                  <a16:creationId xmlns:a16="http://schemas.microsoft.com/office/drawing/2014/main" id="{4D086781-0330-79C8-0D5D-6EBFF88067B6}"/>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7" name="Line 33">
              <a:extLst>
                <a:ext uri="{FF2B5EF4-FFF2-40B4-BE49-F238E27FC236}">
                  <a16:creationId xmlns:a16="http://schemas.microsoft.com/office/drawing/2014/main" id="{BA5A3024-90C5-2B5B-038C-4B71E10FA6E2}"/>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5" name="Group 34">
            <a:extLst>
              <a:ext uri="{FF2B5EF4-FFF2-40B4-BE49-F238E27FC236}">
                <a16:creationId xmlns:a16="http://schemas.microsoft.com/office/drawing/2014/main" id="{6D981DE3-E1D6-DBB2-C8B6-FF000DC7C68E}"/>
              </a:ext>
            </a:extLst>
          </xdr:cNvPr>
          <xdr:cNvGrpSpPr>
            <a:grpSpLocks/>
          </xdr:cNvGrpSpPr>
        </xdr:nvGrpSpPr>
        <xdr:grpSpPr bwMode="auto">
          <a:xfrm>
            <a:off x="7108800" y="40913539"/>
            <a:ext cx="39840" cy="53975"/>
            <a:chOff x="870" y="215"/>
            <a:chExt cx="4" cy="2"/>
          </a:xfrm>
        </xdr:grpSpPr>
        <xdr:sp macro="" textlink="">
          <xdr:nvSpPr>
            <xdr:cNvPr id="95" name="Line 35">
              <a:extLst>
                <a:ext uri="{FF2B5EF4-FFF2-40B4-BE49-F238E27FC236}">
                  <a16:creationId xmlns:a16="http://schemas.microsoft.com/office/drawing/2014/main" id="{3A9D8B28-85B5-619F-5585-F2B5EF302CD6}"/>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5" name="Line 36">
              <a:extLst>
                <a:ext uri="{FF2B5EF4-FFF2-40B4-BE49-F238E27FC236}">
                  <a16:creationId xmlns:a16="http://schemas.microsoft.com/office/drawing/2014/main" id="{376F4257-E595-939F-9D83-736B6A6633D4}"/>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6" name="Group 37">
            <a:extLst>
              <a:ext uri="{FF2B5EF4-FFF2-40B4-BE49-F238E27FC236}">
                <a16:creationId xmlns:a16="http://schemas.microsoft.com/office/drawing/2014/main" id="{A6CD58D0-99E7-8851-A6FF-E73F43A358F1}"/>
              </a:ext>
            </a:extLst>
          </xdr:cNvPr>
          <xdr:cNvGrpSpPr>
            <a:grpSpLocks/>
          </xdr:cNvGrpSpPr>
        </xdr:nvGrpSpPr>
        <xdr:grpSpPr bwMode="auto">
          <a:xfrm>
            <a:off x="6792631" y="40913539"/>
            <a:ext cx="39840" cy="53975"/>
            <a:chOff x="818" y="215"/>
            <a:chExt cx="4" cy="2"/>
          </a:xfrm>
        </xdr:grpSpPr>
        <xdr:sp macro="" textlink="">
          <xdr:nvSpPr>
            <xdr:cNvPr id="93" name="Line 38">
              <a:extLst>
                <a:ext uri="{FF2B5EF4-FFF2-40B4-BE49-F238E27FC236}">
                  <a16:creationId xmlns:a16="http://schemas.microsoft.com/office/drawing/2014/main" id="{328BE1CE-242A-B7E3-6F31-68A8659BF9ED}"/>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39">
              <a:extLst>
                <a:ext uri="{FF2B5EF4-FFF2-40B4-BE49-F238E27FC236}">
                  <a16:creationId xmlns:a16="http://schemas.microsoft.com/office/drawing/2014/main" id="{C30A2692-7FDC-62EB-1969-5E42DFEC716F}"/>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7" name="Group 37">
            <a:extLst>
              <a:ext uri="{FF2B5EF4-FFF2-40B4-BE49-F238E27FC236}">
                <a16:creationId xmlns:a16="http://schemas.microsoft.com/office/drawing/2014/main" id="{871254E7-6C51-D136-CCFD-9BFCCFD10F88}"/>
              </a:ext>
            </a:extLst>
          </xdr:cNvPr>
          <xdr:cNvGrpSpPr>
            <a:grpSpLocks/>
          </xdr:cNvGrpSpPr>
        </xdr:nvGrpSpPr>
        <xdr:grpSpPr bwMode="auto">
          <a:xfrm>
            <a:off x="7272780" y="40913539"/>
            <a:ext cx="39840" cy="53975"/>
            <a:chOff x="818" y="215"/>
            <a:chExt cx="4" cy="2"/>
          </a:xfrm>
        </xdr:grpSpPr>
        <xdr:sp macro="" textlink="">
          <xdr:nvSpPr>
            <xdr:cNvPr id="91" name="Line 38">
              <a:extLst>
                <a:ext uri="{FF2B5EF4-FFF2-40B4-BE49-F238E27FC236}">
                  <a16:creationId xmlns:a16="http://schemas.microsoft.com/office/drawing/2014/main" id="{28BA3B2B-5E9F-6E87-B039-16E3ECE46E73}"/>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39">
              <a:extLst>
                <a:ext uri="{FF2B5EF4-FFF2-40B4-BE49-F238E27FC236}">
                  <a16:creationId xmlns:a16="http://schemas.microsoft.com/office/drawing/2014/main" id="{5274DB77-5E7A-CD35-A332-29FA9DEA5C34}"/>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8" name="Group 34">
            <a:extLst>
              <a:ext uri="{FF2B5EF4-FFF2-40B4-BE49-F238E27FC236}">
                <a16:creationId xmlns:a16="http://schemas.microsoft.com/office/drawing/2014/main" id="{7FA2474E-1704-7015-02EB-D24372246F62}"/>
              </a:ext>
            </a:extLst>
          </xdr:cNvPr>
          <xdr:cNvGrpSpPr>
            <a:grpSpLocks/>
          </xdr:cNvGrpSpPr>
        </xdr:nvGrpSpPr>
        <xdr:grpSpPr bwMode="auto">
          <a:xfrm>
            <a:off x="7847590" y="40919890"/>
            <a:ext cx="39840" cy="53975"/>
            <a:chOff x="870" y="215"/>
            <a:chExt cx="4" cy="2"/>
          </a:xfrm>
        </xdr:grpSpPr>
        <xdr:sp macro="" textlink="">
          <xdr:nvSpPr>
            <xdr:cNvPr id="89" name="Line 35">
              <a:extLst>
                <a:ext uri="{FF2B5EF4-FFF2-40B4-BE49-F238E27FC236}">
                  <a16:creationId xmlns:a16="http://schemas.microsoft.com/office/drawing/2014/main" id="{63DA73EA-8872-660A-5FAE-CA3140A1BBDD}"/>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36">
              <a:extLst>
                <a:ext uri="{FF2B5EF4-FFF2-40B4-BE49-F238E27FC236}">
                  <a16:creationId xmlns:a16="http://schemas.microsoft.com/office/drawing/2014/main" id="{27181671-EED6-C22E-D49D-458CF21ACD32}"/>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161192</xdr:colOff>
      <xdr:row>345</xdr:row>
      <xdr:rowOff>56050</xdr:rowOff>
    </xdr:from>
    <xdr:to>
      <xdr:col>11</xdr:col>
      <xdr:colOff>570520</xdr:colOff>
      <xdr:row>345</xdr:row>
      <xdr:rowOff>116377</xdr:rowOff>
    </xdr:to>
    <xdr:grpSp>
      <xdr:nvGrpSpPr>
        <xdr:cNvPr id="1462" name="Group 1461">
          <a:extLst>
            <a:ext uri="{FF2B5EF4-FFF2-40B4-BE49-F238E27FC236}">
              <a16:creationId xmlns:a16="http://schemas.microsoft.com/office/drawing/2014/main" id="{320A07E5-A7B0-4684-AAE4-8EE5EDF62367}"/>
            </a:ext>
          </a:extLst>
        </xdr:cNvPr>
        <xdr:cNvGrpSpPr/>
      </xdr:nvGrpSpPr>
      <xdr:grpSpPr>
        <a:xfrm>
          <a:off x="3091082" y="48054430"/>
          <a:ext cx="4543178" cy="60327"/>
          <a:chOff x="3179884" y="40913538"/>
          <a:chExt cx="4707546" cy="60327"/>
        </a:xfrm>
      </xdr:grpSpPr>
      <xdr:grpSp>
        <xdr:nvGrpSpPr>
          <xdr:cNvPr id="1463" name="Group 4">
            <a:extLst>
              <a:ext uri="{FF2B5EF4-FFF2-40B4-BE49-F238E27FC236}">
                <a16:creationId xmlns:a16="http://schemas.microsoft.com/office/drawing/2014/main" id="{8825BB90-8FF8-8A36-55BF-7A7AEA8D3F5C}"/>
              </a:ext>
            </a:extLst>
          </xdr:cNvPr>
          <xdr:cNvGrpSpPr>
            <a:grpSpLocks/>
          </xdr:cNvGrpSpPr>
        </xdr:nvGrpSpPr>
        <xdr:grpSpPr bwMode="auto">
          <a:xfrm>
            <a:off x="3822239" y="40913539"/>
            <a:ext cx="348603" cy="53975"/>
            <a:chOff x="406" y="215"/>
            <a:chExt cx="35" cy="2"/>
          </a:xfrm>
        </xdr:grpSpPr>
        <xdr:sp macro="" textlink="">
          <xdr:nvSpPr>
            <xdr:cNvPr id="1682" name="Line 5">
              <a:extLst>
                <a:ext uri="{FF2B5EF4-FFF2-40B4-BE49-F238E27FC236}">
                  <a16:creationId xmlns:a16="http://schemas.microsoft.com/office/drawing/2014/main" id="{1DBC8CD3-2822-F2F9-6DFF-B8E7E6920E4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3" name="Line 6">
              <a:extLst>
                <a:ext uri="{FF2B5EF4-FFF2-40B4-BE49-F238E27FC236}">
                  <a16:creationId xmlns:a16="http://schemas.microsoft.com/office/drawing/2014/main" id="{DDBA992E-59AC-5895-A616-B8A420464D95}"/>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64" name="Group 7">
            <a:extLst>
              <a:ext uri="{FF2B5EF4-FFF2-40B4-BE49-F238E27FC236}">
                <a16:creationId xmlns:a16="http://schemas.microsoft.com/office/drawing/2014/main" id="{AB3C6911-6081-93FD-78F8-56722D2D1547}"/>
              </a:ext>
            </a:extLst>
          </xdr:cNvPr>
          <xdr:cNvGrpSpPr>
            <a:grpSpLocks/>
          </xdr:cNvGrpSpPr>
        </xdr:nvGrpSpPr>
        <xdr:grpSpPr bwMode="auto">
          <a:xfrm>
            <a:off x="3179884" y="40913538"/>
            <a:ext cx="258962" cy="53975"/>
            <a:chOff x="346" y="215"/>
            <a:chExt cx="26" cy="2"/>
          </a:xfrm>
        </xdr:grpSpPr>
        <xdr:sp macro="" textlink="">
          <xdr:nvSpPr>
            <xdr:cNvPr id="1680" name="Line 8">
              <a:extLst>
                <a:ext uri="{FF2B5EF4-FFF2-40B4-BE49-F238E27FC236}">
                  <a16:creationId xmlns:a16="http://schemas.microsoft.com/office/drawing/2014/main" id="{196851DC-B53E-04AE-E764-235B607F8353}"/>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1" name="Line 9">
              <a:extLst>
                <a:ext uri="{FF2B5EF4-FFF2-40B4-BE49-F238E27FC236}">
                  <a16:creationId xmlns:a16="http://schemas.microsoft.com/office/drawing/2014/main" id="{4B7A461F-9020-4D2B-CB4B-8E87085FCBF0}"/>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65" name="Group 10">
            <a:extLst>
              <a:ext uri="{FF2B5EF4-FFF2-40B4-BE49-F238E27FC236}">
                <a16:creationId xmlns:a16="http://schemas.microsoft.com/office/drawing/2014/main" id="{2877C752-3294-0D74-69B3-6F03D0008241}"/>
              </a:ext>
            </a:extLst>
          </xdr:cNvPr>
          <xdr:cNvGrpSpPr>
            <a:grpSpLocks/>
          </xdr:cNvGrpSpPr>
        </xdr:nvGrpSpPr>
        <xdr:grpSpPr bwMode="auto">
          <a:xfrm>
            <a:off x="5005510" y="40913539"/>
            <a:ext cx="348603" cy="53975"/>
            <a:chOff x="406" y="215"/>
            <a:chExt cx="35" cy="2"/>
          </a:xfrm>
        </xdr:grpSpPr>
        <xdr:sp macro="" textlink="">
          <xdr:nvSpPr>
            <xdr:cNvPr id="1678" name="Line 11">
              <a:extLst>
                <a:ext uri="{FF2B5EF4-FFF2-40B4-BE49-F238E27FC236}">
                  <a16:creationId xmlns:a16="http://schemas.microsoft.com/office/drawing/2014/main" id="{1DE5D1B8-F703-F8CA-B7CC-239BDB703A4F}"/>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9" name="Line 12">
              <a:extLst>
                <a:ext uri="{FF2B5EF4-FFF2-40B4-BE49-F238E27FC236}">
                  <a16:creationId xmlns:a16="http://schemas.microsoft.com/office/drawing/2014/main" id="{AC911754-F5DE-1AF3-CE56-0AF92BC74D43}"/>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66" name="Group 13">
            <a:extLst>
              <a:ext uri="{FF2B5EF4-FFF2-40B4-BE49-F238E27FC236}">
                <a16:creationId xmlns:a16="http://schemas.microsoft.com/office/drawing/2014/main" id="{6810439B-28BF-A439-EFAC-F06E1D6053B5}"/>
              </a:ext>
            </a:extLst>
          </xdr:cNvPr>
          <xdr:cNvGrpSpPr>
            <a:grpSpLocks/>
          </xdr:cNvGrpSpPr>
        </xdr:nvGrpSpPr>
        <xdr:grpSpPr bwMode="auto">
          <a:xfrm>
            <a:off x="4418503" y="40913539"/>
            <a:ext cx="258962" cy="53975"/>
            <a:chOff x="346" y="215"/>
            <a:chExt cx="26" cy="2"/>
          </a:xfrm>
        </xdr:grpSpPr>
        <xdr:sp macro="" textlink="">
          <xdr:nvSpPr>
            <xdr:cNvPr id="1676" name="Line 14">
              <a:extLst>
                <a:ext uri="{FF2B5EF4-FFF2-40B4-BE49-F238E27FC236}">
                  <a16:creationId xmlns:a16="http://schemas.microsoft.com/office/drawing/2014/main" id="{B3B4D160-1CAD-9DCA-B3A2-9CD67799497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7" name="Line 15">
              <a:extLst>
                <a:ext uri="{FF2B5EF4-FFF2-40B4-BE49-F238E27FC236}">
                  <a16:creationId xmlns:a16="http://schemas.microsoft.com/office/drawing/2014/main" id="{1CD2D1FF-4095-FCEB-B3A0-38DD9C9BDAF2}"/>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67" name="Group 22">
            <a:extLst>
              <a:ext uri="{FF2B5EF4-FFF2-40B4-BE49-F238E27FC236}">
                <a16:creationId xmlns:a16="http://schemas.microsoft.com/office/drawing/2014/main" id="{4FE580E4-3950-9A18-20C0-152F6B4A79B5}"/>
              </a:ext>
            </a:extLst>
          </xdr:cNvPr>
          <xdr:cNvGrpSpPr>
            <a:grpSpLocks/>
          </xdr:cNvGrpSpPr>
        </xdr:nvGrpSpPr>
        <xdr:grpSpPr bwMode="auto">
          <a:xfrm>
            <a:off x="5913862" y="40913539"/>
            <a:ext cx="89641" cy="53975"/>
            <a:chOff x="616" y="215"/>
            <a:chExt cx="9" cy="2"/>
          </a:xfrm>
        </xdr:grpSpPr>
        <xdr:sp macro="" textlink="">
          <xdr:nvSpPr>
            <xdr:cNvPr id="1674" name="Line 23">
              <a:extLst>
                <a:ext uri="{FF2B5EF4-FFF2-40B4-BE49-F238E27FC236}">
                  <a16:creationId xmlns:a16="http://schemas.microsoft.com/office/drawing/2014/main" id="{9DB5D100-2A3E-AAB5-6726-AA977C5ADC9C}"/>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5" name="Line 24">
              <a:extLst>
                <a:ext uri="{FF2B5EF4-FFF2-40B4-BE49-F238E27FC236}">
                  <a16:creationId xmlns:a16="http://schemas.microsoft.com/office/drawing/2014/main" id="{69607B3E-0085-7753-E592-1E79C61E679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68" name="Group 25">
            <a:extLst>
              <a:ext uri="{FF2B5EF4-FFF2-40B4-BE49-F238E27FC236}">
                <a16:creationId xmlns:a16="http://schemas.microsoft.com/office/drawing/2014/main" id="{F35B7A50-06E3-1B22-5B53-6AF99F00D134}"/>
              </a:ext>
            </a:extLst>
          </xdr:cNvPr>
          <xdr:cNvGrpSpPr>
            <a:grpSpLocks/>
          </xdr:cNvGrpSpPr>
        </xdr:nvGrpSpPr>
        <xdr:grpSpPr bwMode="auto">
          <a:xfrm>
            <a:off x="5517419" y="40913540"/>
            <a:ext cx="89641" cy="53975"/>
            <a:chOff x="579" y="215"/>
            <a:chExt cx="9" cy="2"/>
          </a:xfrm>
        </xdr:grpSpPr>
        <xdr:sp macro="" textlink="">
          <xdr:nvSpPr>
            <xdr:cNvPr id="1672" name="Line 26">
              <a:extLst>
                <a:ext uri="{FF2B5EF4-FFF2-40B4-BE49-F238E27FC236}">
                  <a16:creationId xmlns:a16="http://schemas.microsoft.com/office/drawing/2014/main" id="{2A1F160A-7AA0-3846-B935-5D68FF4F6289}"/>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3" name="Line 27">
              <a:extLst>
                <a:ext uri="{FF2B5EF4-FFF2-40B4-BE49-F238E27FC236}">
                  <a16:creationId xmlns:a16="http://schemas.microsoft.com/office/drawing/2014/main" id="{63B1494E-DCDF-E7F7-4D9C-D570EF9BE87D}"/>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69" name="Group 28">
            <a:extLst>
              <a:ext uri="{FF2B5EF4-FFF2-40B4-BE49-F238E27FC236}">
                <a16:creationId xmlns:a16="http://schemas.microsoft.com/office/drawing/2014/main" id="{8F7E5C64-D2B4-FB48-D280-0FF3237119B7}"/>
              </a:ext>
            </a:extLst>
          </xdr:cNvPr>
          <xdr:cNvGrpSpPr>
            <a:grpSpLocks/>
          </xdr:cNvGrpSpPr>
        </xdr:nvGrpSpPr>
        <xdr:grpSpPr bwMode="auto">
          <a:xfrm>
            <a:off x="6122527" y="40913539"/>
            <a:ext cx="89641" cy="53975"/>
            <a:chOff x="579" y="215"/>
            <a:chExt cx="9" cy="2"/>
          </a:xfrm>
        </xdr:grpSpPr>
        <xdr:sp macro="" textlink="">
          <xdr:nvSpPr>
            <xdr:cNvPr id="1670" name="Line 29">
              <a:extLst>
                <a:ext uri="{FF2B5EF4-FFF2-40B4-BE49-F238E27FC236}">
                  <a16:creationId xmlns:a16="http://schemas.microsoft.com/office/drawing/2014/main" id="{38E9B8E3-FA2B-46B1-CBEA-0CD036DC8C3E}"/>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1" name="Line 30">
              <a:extLst>
                <a:ext uri="{FF2B5EF4-FFF2-40B4-BE49-F238E27FC236}">
                  <a16:creationId xmlns:a16="http://schemas.microsoft.com/office/drawing/2014/main" id="{1FACA9FD-2239-B717-BB53-CED96452F8D9}"/>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70" name="Group 31">
            <a:extLst>
              <a:ext uri="{FF2B5EF4-FFF2-40B4-BE49-F238E27FC236}">
                <a16:creationId xmlns:a16="http://schemas.microsoft.com/office/drawing/2014/main" id="{92F4A6C3-B890-7E04-80C8-370CAE8D7837}"/>
              </a:ext>
            </a:extLst>
          </xdr:cNvPr>
          <xdr:cNvGrpSpPr>
            <a:grpSpLocks/>
          </xdr:cNvGrpSpPr>
        </xdr:nvGrpSpPr>
        <xdr:grpSpPr bwMode="auto">
          <a:xfrm>
            <a:off x="6519844" y="40919889"/>
            <a:ext cx="89641" cy="53975"/>
            <a:chOff x="616" y="215"/>
            <a:chExt cx="9" cy="2"/>
          </a:xfrm>
        </xdr:grpSpPr>
        <xdr:sp macro="" textlink="">
          <xdr:nvSpPr>
            <xdr:cNvPr id="1668" name="Line 32">
              <a:extLst>
                <a:ext uri="{FF2B5EF4-FFF2-40B4-BE49-F238E27FC236}">
                  <a16:creationId xmlns:a16="http://schemas.microsoft.com/office/drawing/2014/main" id="{9747B7B1-2771-7947-2A43-F81D3037376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9" name="Line 33">
              <a:extLst>
                <a:ext uri="{FF2B5EF4-FFF2-40B4-BE49-F238E27FC236}">
                  <a16:creationId xmlns:a16="http://schemas.microsoft.com/office/drawing/2014/main" id="{6A67187E-B631-5CEA-AA5A-ADF304CBF484}"/>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71" name="Group 34">
            <a:extLst>
              <a:ext uri="{FF2B5EF4-FFF2-40B4-BE49-F238E27FC236}">
                <a16:creationId xmlns:a16="http://schemas.microsoft.com/office/drawing/2014/main" id="{D77EDC48-7208-D2FC-DC54-26104AD728F4}"/>
              </a:ext>
            </a:extLst>
          </xdr:cNvPr>
          <xdr:cNvGrpSpPr>
            <a:grpSpLocks/>
          </xdr:cNvGrpSpPr>
        </xdr:nvGrpSpPr>
        <xdr:grpSpPr bwMode="auto">
          <a:xfrm>
            <a:off x="7108800" y="40913539"/>
            <a:ext cx="39840" cy="53975"/>
            <a:chOff x="870" y="215"/>
            <a:chExt cx="4" cy="2"/>
          </a:xfrm>
        </xdr:grpSpPr>
        <xdr:sp macro="" textlink="">
          <xdr:nvSpPr>
            <xdr:cNvPr id="1481" name="Line 35">
              <a:extLst>
                <a:ext uri="{FF2B5EF4-FFF2-40B4-BE49-F238E27FC236}">
                  <a16:creationId xmlns:a16="http://schemas.microsoft.com/office/drawing/2014/main" id="{FC7EBCC8-DE06-909E-381C-9F7A0A84414D}"/>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7" name="Line 36">
              <a:extLst>
                <a:ext uri="{FF2B5EF4-FFF2-40B4-BE49-F238E27FC236}">
                  <a16:creationId xmlns:a16="http://schemas.microsoft.com/office/drawing/2014/main" id="{5DD7CDD4-4ECD-119D-C92A-2776AF84CE6A}"/>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72" name="Group 37">
            <a:extLst>
              <a:ext uri="{FF2B5EF4-FFF2-40B4-BE49-F238E27FC236}">
                <a16:creationId xmlns:a16="http://schemas.microsoft.com/office/drawing/2014/main" id="{E820920C-F0FC-D2BC-619E-CE34D3072FEA}"/>
              </a:ext>
            </a:extLst>
          </xdr:cNvPr>
          <xdr:cNvGrpSpPr>
            <a:grpSpLocks/>
          </xdr:cNvGrpSpPr>
        </xdr:nvGrpSpPr>
        <xdr:grpSpPr bwMode="auto">
          <a:xfrm>
            <a:off x="6792631" y="40913539"/>
            <a:ext cx="39840" cy="53975"/>
            <a:chOff x="818" y="215"/>
            <a:chExt cx="4" cy="2"/>
          </a:xfrm>
        </xdr:grpSpPr>
        <xdr:sp macro="" textlink="">
          <xdr:nvSpPr>
            <xdr:cNvPr id="1479" name="Line 38">
              <a:extLst>
                <a:ext uri="{FF2B5EF4-FFF2-40B4-BE49-F238E27FC236}">
                  <a16:creationId xmlns:a16="http://schemas.microsoft.com/office/drawing/2014/main" id="{6C1F5665-6165-3B4F-5833-81168CF118F0}"/>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80" name="Line 39">
              <a:extLst>
                <a:ext uri="{FF2B5EF4-FFF2-40B4-BE49-F238E27FC236}">
                  <a16:creationId xmlns:a16="http://schemas.microsoft.com/office/drawing/2014/main" id="{6C98708C-AF2F-AB4A-15D2-93E62B3785A1}"/>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73" name="Group 37">
            <a:extLst>
              <a:ext uri="{FF2B5EF4-FFF2-40B4-BE49-F238E27FC236}">
                <a16:creationId xmlns:a16="http://schemas.microsoft.com/office/drawing/2014/main" id="{B64D8C5B-9A31-2FFC-95E4-83A40420844E}"/>
              </a:ext>
            </a:extLst>
          </xdr:cNvPr>
          <xdr:cNvGrpSpPr>
            <a:grpSpLocks/>
          </xdr:cNvGrpSpPr>
        </xdr:nvGrpSpPr>
        <xdr:grpSpPr bwMode="auto">
          <a:xfrm>
            <a:off x="7272780" y="40913539"/>
            <a:ext cx="39840" cy="53975"/>
            <a:chOff x="818" y="215"/>
            <a:chExt cx="4" cy="2"/>
          </a:xfrm>
        </xdr:grpSpPr>
        <xdr:sp macro="" textlink="">
          <xdr:nvSpPr>
            <xdr:cNvPr id="1477" name="Line 38">
              <a:extLst>
                <a:ext uri="{FF2B5EF4-FFF2-40B4-BE49-F238E27FC236}">
                  <a16:creationId xmlns:a16="http://schemas.microsoft.com/office/drawing/2014/main" id="{8290D349-D32F-89DA-7410-9F326D61782F}"/>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8" name="Line 39">
              <a:extLst>
                <a:ext uri="{FF2B5EF4-FFF2-40B4-BE49-F238E27FC236}">
                  <a16:creationId xmlns:a16="http://schemas.microsoft.com/office/drawing/2014/main" id="{FCF80835-C34B-CC9F-50AC-2E1BF928375A}"/>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74" name="Group 34">
            <a:extLst>
              <a:ext uri="{FF2B5EF4-FFF2-40B4-BE49-F238E27FC236}">
                <a16:creationId xmlns:a16="http://schemas.microsoft.com/office/drawing/2014/main" id="{8AA8C6A5-DC81-57D8-6E96-5F6B16350721}"/>
              </a:ext>
            </a:extLst>
          </xdr:cNvPr>
          <xdr:cNvGrpSpPr>
            <a:grpSpLocks/>
          </xdr:cNvGrpSpPr>
        </xdr:nvGrpSpPr>
        <xdr:grpSpPr bwMode="auto">
          <a:xfrm>
            <a:off x="7847590" y="40919890"/>
            <a:ext cx="39840" cy="53975"/>
            <a:chOff x="870" y="215"/>
            <a:chExt cx="4" cy="2"/>
          </a:xfrm>
        </xdr:grpSpPr>
        <xdr:sp macro="" textlink="">
          <xdr:nvSpPr>
            <xdr:cNvPr id="1475" name="Line 35">
              <a:extLst>
                <a:ext uri="{FF2B5EF4-FFF2-40B4-BE49-F238E27FC236}">
                  <a16:creationId xmlns:a16="http://schemas.microsoft.com/office/drawing/2014/main" id="{9323F5C4-76C6-4778-B578-E9111500CC7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6" name="Line 36">
              <a:extLst>
                <a:ext uri="{FF2B5EF4-FFF2-40B4-BE49-F238E27FC236}">
                  <a16:creationId xmlns:a16="http://schemas.microsoft.com/office/drawing/2014/main" id="{53FA2069-EA9A-DDA5-D15A-8036FC6E8739}"/>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161195</xdr:colOff>
      <xdr:row>402</xdr:row>
      <xdr:rowOff>58616</xdr:rowOff>
    </xdr:from>
    <xdr:to>
      <xdr:col>11</xdr:col>
      <xdr:colOff>570523</xdr:colOff>
      <xdr:row>402</xdr:row>
      <xdr:rowOff>123705</xdr:rowOff>
    </xdr:to>
    <xdr:grpSp>
      <xdr:nvGrpSpPr>
        <xdr:cNvPr id="1684" name="Group 1683">
          <a:extLst>
            <a:ext uri="{FF2B5EF4-FFF2-40B4-BE49-F238E27FC236}">
              <a16:creationId xmlns:a16="http://schemas.microsoft.com/office/drawing/2014/main" id="{7C8CB928-FE14-4429-B8AB-3EE16E35D545}"/>
            </a:ext>
          </a:extLst>
        </xdr:cNvPr>
        <xdr:cNvGrpSpPr/>
      </xdr:nvGrpSpPr>
      <xdr:grpSpPr>
        <a:xfrm>
          <a:off x="3091085" y="55829396"/>
          <a:ext cx="4543178" cy="65089"/>
          <a:chOff x="3179884" y="40913538"/>
          <a:chExt cx="4707546" cy="60327"/>
        </a:xfrm>
      </xdr:grpSpPr>
      <xdr:grpSp>
        <xdr:nvGrpSpPr>
          <xdr:cNvPr id="1685" name="Group 4">
            <a:extLst>
              <a:ext uri="{FF2B5EF4-FFF2-40B4-BE49-F238E27FC236}">
                <a16:creationId xmlns:a16="http://schemas.microsoft.com/office/drawing/2014/main" id="{AE8BC176-9566-F0B9-5EFC-6158F3DC676E}"/>
              </a:ext>
            </a:extLst>
          </xdr:cNvPr>
          <xdr:cNvGrpSpPr>
            <a:grpSpLocks/>
          </xdr:cNvGrpSpPr>
        </xdr:nvGrpSpPr>
        <xdr:grpSpPr bwMode="auto">
          <a:xfrm>
            <a:off x="3822239" y="40913539"/>
            <a:ext cx="348603" cy="53975"/>
            <a:chOff x="406" y="215"/>
            <a:chExt cx="35" cy="2"/>
          </a:xfrm>
        </xdr:grpSpPr>
        <xdr:sp macro="" textlink="">
          <xdr:nvSpPr>
            <xdr:cNvPr id="912" name="Line 5">
              <a:extLst>
                <a:ext uri="{FF2B5EF4-FFF2-40B4-BE49-F238E27FC236}">
                  <a16:creationId xmlns:a16="http://schemas.microsoft.com/office/drawing/2014/main" id="{8B1E2716-A4B5-7F6D-8213-363FB2C70FD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3" name="Line 6">
              <a:extLst>
                <a:ext uri="{FF2B5EF4-FFF2-40B4-BE49-F238E27FC236}">
                  <a16:creationId xmlns:a16="http://schemas.microsoft.com/office/drawing/2014/main" id="{02CA7650-8BBD-4592-D590-72EC9C80C7C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86" name="Group 7">
            <a:extLst>
              <a:ext uri="{FF2B5EF4-FFF2-40B4-BE49-F238E27FC236}">
                <a16:creationId xmlns:a16="http://schemas.microsoft.com/office/drawing/2014/main" id="{6D924C6B-F880-6F51-B633-7A766DB3D258}"/>
              </a:ext>
            </a:extLst>
          </xdr:cNvPr>
          <xdr:cNvGrpSpPr>
            <a:grpSpLocks/>
          </xdr:cNvGrpSpPr>
        </xdr:nvGrpSpPr>
        <xdr:grpSpPr bwMode="auto">
          <a:xfrm>
            <a:off x="3179884" y="40913538"/>
            <a:ext cx="258962" cy="53975"/>
            <a:chOff x="346" y="215"/>
            <a:chExt cx="26" cy="2"/>
          </a:xfrm>
        </xdr:grpSpPr>
        <xdr:sp macro="" textlink="">
          <xdr:nvSpPr>
            <xdr:cNvPr id="910" name="Line 8">
              <a:extLst>
                <a:ext uri="{FF2B5EF4-FFF2-40B4-BE49-F238E27FC236}">
                  <a16:creationId xmlns:a16="http://schemas.microsoft.com/office/drawing/2014/main" id="{2162AC43-45E6-6FED-F5FD-39BD8264D1C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1" name="Line 9">
              <a:extLst>
                <a:ext uri="{FF2B5EF4-FFF2-40B4-BE49-F238E27FC236}">
                  <a16:creationId xmlns:a16="http://schemas.microsoft.com/office/drawing/2014/main" id="{6EC3332F-5976-A8BE-5726-CB5C05350123}"/>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87" name="Group 10">
            <a:extLst>
              <a:ext uri="{FF2B5EF4-FFF2-40B4-BE49-F238E27FC236}">
                <a16:creationId xmlns:a16="http://schemas.microsoft.com/office/drawing/2014/main" id="{9C9A9E54-E1E3-C0A4-9B9C-D598CCC3840E}"/>
              </a:ext>
            </a:extLst>
          </xdr:cNvPr>
          <xdr:cNvGrpSpPr>
            <a:grpSpLocks/>
          </xdr:cNvGrpSpPr>
        </xdr:nvGrpSpPr>
        <xdr:grpSpPr bwMode="auto">
          <a:xfrm>
            <a:off x="5005510" y="40913539"/>
            <a:ext cx="348603" cy="53975"/>
            <a:chOff x="406" y="215"/>
            <a:chExt cx="35" cy="2"/>
          </a:xfrm>
        </xdr:grpSpPr>
        <xdr:sp macro="" textlink="">
          <xdr:nvSpPr>
            <xdr:cNvPr id="908" name="Line 11">
              <a:extLst>
                <a:ext uri="{FF2B5EF4-FFF2-40B4-BE49-F238E27FC236}">
                  <a16:creationId xmlns:a16="http://schemas.microsoft.com/office/drawing/2014/main" id="{DC2CF34B-6F58-E9BC-AB00-46A6E26604DB}"/>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9" name="Line 12">
              <a:extLst>
                <a:ext uri="{FF2B5EF4-FFF2-40B4-BE49-F238E27FC236}">
                  <a16:creationId xmlns:a16="http://schemas.microsoft.com/office/drawing/2014/main" id="{6C4004FA-0A4B-AE83-BBD4-8F17FAD2DC6C}"/>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88" name="Group 13">
            <a:extLst>
              <a:ext uri="{FF2B5EF4-FFF2-40B4-BE49-F238E27FC236}">
                <a16:creationId xmlns:a16="http://schemas.microsoft.com/office/drawing/2014/main" id="{CF7D149E-A4EF-6865-7109-D1C4DFA13918}"/>
              </a:ext>
            </a:extLst>
          </xdr:cNvPr>
          <xdr:cNvGrpSpPr>
            <a:grpSpLocks/>
          </xdr:cNvGrpSpPr>
        </xdr:nvGrpSpPr>
        <xdr:grpSpPr bwMode="auto">
          <a:xfrm>
            <a:off x="4418503" y="40913539"/>
            <a:ext cx="258962" cy="53975"/>
            <a:chOff x="346" y="215"/>
            <a:chExt cx="26" cy="2"/>
          </a:xfrm>
        </xdr:grpSpPr>
        <xdr:sp macro="" textlink="">
          <xdr:nvSpPr>
            <xdr:cNvPr id="906" name="Line 14">
              <a:extLst>
                <a:ext uri="{FF2B5EF4-FFF2-40B4-BE49-F238E27FC236}">
                  <a16:creationId xmlns:a16="http://schemas.microsoft.com/office/drawing/2014/main" id="{74B1728A-B479-1DC2-99C8-FFC133B15A6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7" name="Line 15">
              <a:extLst>
                <a:ext uri="{FF2B5EF4-FFF2-40B4-BE49-F238E27FC236}">
                  <a16:creationId xmlns:a16="http://schemas.microsoft.com/office/drawing/2014/main" id="{9129487C-100D-14A1-9CE7-EDC12027C661}"/>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89" name="Group 22">
            <a:extLst>
              <a:ext uri="{FF2B5EF4-FFF2-40B4-BE49-F238E27FC236}">
                <a16:creationId xmlns:a16="http://schemas.microsoft.com/office/drawing/2014/main" id="{7A9D2370-0898-BDDB-E6D8-E41995C66848}"/>
              </a:ext>
            </a:extLst>
          </xdr:cNvPr>
          <xdr:cNvGrpSpPr>
            <a:grpSpLocks/>
          </xdr:cNvGrpSpPr>
        </xdr:nvGrpSpPr>
        <xdr:grpSpPr bwMode="auto">
          <a:xfrm>
            <a:off x="5913862" y="40913539"/>
            <a:ext cx="89641" cy="53975"/>
            <a:chOff x="616" y="215"/>
            <a:chExt cx="9" cy="2"/>
          </a:xfrm>
        </xdr:grpSpPr>
        <xdr:sp macro="" textlink="">
          <xdr:nvSpPr>
            <xdr:cNvPr id="904" name="Line 23">
              <a:extLst>
                <a:ext uri="{FF2B5EF4-FFF2-40B4-BE49-F238E27FC236}">
                  <a16:creationId xmlns:a16="http://schemas.microsoft.com/office/drawing/2014/main" id="{676EC598-3AB1-A746-1094-BB8FD0BF135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5" name="Line 24">
              <a:extLst>
                <a:ext uri="{FF2B5EF4-FFF2-40B4-BE49-F238E27FC236}">
                  <a16:creationId xmlns:a16="http://schemas.microsoft.com/office/drawing/2014/main" id="{8935EB83-C11B-FFE5-2E03-87FEE5B71B0E}"/>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90" name="Group 25">
            <a:extLst>
              <a:ext uri="{FF2B5EF4-FFF2-40B4-BE49-F238E27FC236}">
                <a16:creationId xmlns:a16="http://schemas.microsoft.com/office/drawing/2014/main" id="{D751360D-74F3-3260-C975-190D345B1EDD}"/>
              </a:ext>
            </a:extLst>
          </xdr:cNvPr>
          <xdr:cNvGrpSpPr>
            <a:grpSpLocks/>
          </xdr:cNvGrpSpPr>
        </xdr:nvGrpSpPr>
        <xdr:grpSpPr bwMode="auto">
          <a:xfrm>
            <a:off x="5517419" y="40913540"/>
            <a:ext cx="89641" cy="53975"/>
            <a:chOff x="579" y="215"/>
            <a:chExt cx="9" cy="2"/>
          </a:xfrm>
        </xdr:grpSpPr>
        <xdr:sp macro="" textlink="">
          <xdr:nvSpPr>
            <xdr:cNvPr id="902" name="Line 26">
              <a:extLst>
                <a:ext uri="{FF2B5EF4-FFF2-40B4-BE49-F238E27FC236}">
                  <a16:creationId xmlns:a16="http://schemas.microsoft.com/office/drawing/2014/main" id="{7B7C4F30-394B-432C-3C07-D3C16C76B07B}"/>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3" name="Line 27">
              <a:extLst>
                <a:ext uri="{FF2B5EF4-FFF2-40B4-BE49-F238E27FC236}">
                  <a16:creationId xmlns:a16="http://schemas.microsoft.com/office/drawing/2014/main" id="{BBA5D9BB-09FC-2074-7B75-BEDB029F296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91" name="Group 28">
            <a:extLst>
              <a:ext uri="{FF2B5EF4-FFF2-40B4-BE49-F238E27FC236}">
                <a16:creationId xmlns:a16="http://schemas.microsoft.com/office/drawing/2014/main" id="{576FC6AD-BA38-5B73-6DC8-B6D838B56681}"/>
              </a:ext>
            </a:extLst>
          </xdr:cNvPr>
          <xdr:cNvGrpSpPr>
            <a:grpSpLocks/>
          </xdr:cNvGrpSpPr>
        </xdr:nvGrpSpPr>
        <xdr:grpSpPr bwMode="auto">
          <a:xfrm>
            <a:off x="6122527" y="40913539"/>
            <a:ext cx="89641" cy="53975"/>
            <a:chOff x="579" y="215"/>
            <a:chExt cx="9" cy="2"/>
          </a:xfrm>
        </xdr:grpSpPr>
        <xdr:sp macro="" textlink="">
          <xdr:nvSpPr>
            <xdr:cNvPr id="900" name="Line 29">
              <a:extLst>
                <a:ext uri="{FF2B5EF4-FFF2-40B4-BE49-F238E27FC236}">
                  <a16:creationId xmlns:a16="http://schemas.microsoft.com/office/drawing/2014/main" id="{6574EE09-891F-A225-5B7B-D85AEE17B1A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1" name="Line 30">
              <a:extLst>
                <a:ext uri="{FF2B5EF4-FFF2-40B4-BE49-F238E27FC236}">
                  <a16:creationId xmlns:a16="http://schemas.microsoft.com/office/drawing/2014/main" id="{4CA85CFA-727B-3EE0-D19F-109F24AB5D6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92" name="Group 31">
            <a:extLst>
              <a:ext uri="{FF2B5EF4-FFF2-40B4-BE49-F238E27FC236}">
                <a16:creationId xmlns:a16="http://schemas.microsoft.com/office/drawing/2014/main" id="{728EED1F-FD93-8A57-76B1-8199B14B88C2}"/>
              </a:ext>
            </a:extLst>
          </xdr:cNvPr>
          <xdr:cNvGrpSpPr>
            <a:grpSpLocks/>
          </xdr:cNvGrpSpPr>
        </xdr:nvGrpSpPr>
        <xdr:grpSpPr bwMode="auto">
          <a:xfrm>
            <a:off x="6519844" y="40919889"/>
            <a:ext cx="89641" cy="53975"/>
            <a:chOff x="616" y="215"/>
            <a:chExt cx="9" cy="2"/>
          </a:xfrm>
        </xdr:grpSpPr>
        <xdr:sp macro="" textlink="">
          <xdr:nvSpPr>
            <xdr:cNvPr id="898" name="Line 32">
              <a:extLst>
                <a:ext uri="{FF2B5EF4-FFF2-40B4-BE49-F238E27FC236}">
                  <a16:creationId xmlns:a16="http://schemas.microsoft.com/office/drawing/2014/main" id="{6B49BFCE-7C4C-C135-138E-F59C7D3CBE19}"/>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9" name="Line 33">
              <a:extLst>
                <a:ext uri="{FF2B5EF4-FFF2-40B4-BE49-F238E27FC236}">
                  <a16:creationId xmlns:a16="http://schemas.microsoft.com/office/drawing/2014/main" id="{B51DC69F-4C53-B78C-484B-2756F8D1F1CB}"/>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93" name="Group 34">
            <a:extLst>
              <a:ext uri="{FF2B5EF4-FFF2-40B4-BE49-F238E27FC236}">
                <a16:creationId xmlns:a16="http://schemas.microsoft.com/office/drawing/2014/main" id="{1716341A-4EFD-EAED-5349-495A2662DC20}"/>
              </a:ext>
            </a:extLst>
          </xdr:cNvPr>
          <xdr:cNvGrpSpPr>
            <a:grpSpLocks/>
          </xdr:cNvGrpSpPr>
        </xdr:nvGrpSpPr>
        <xdr:grpSpPr bwMode="auto">
          <a:xfrm>
            <a:off x="7108800" y="40913539"/>
            <a:ext cx="39840" cy="53975"/>
            <a:chOff x="870" y="215"/>
            <a:chExt cx="4" cy="2"/>
          </a:xfrm>
        </xdr:grpSpPr>
        <xdr:sp macro="" textlink="">
          <xdr:nvSpPr>
            <xdr:cNvPr id="896" name="Line 35">
              <a:extLst>
                <a:ext uri="{FF2B5EF4-FFF2-40B4-BE49-F238E27FC236}">
                  <a16:creationId xmlns:a16="http://schemas.microsoft.com/office/drawing/2014/main" id="{0B74F66C-713A-4A62-7BE6-40CB688E495F}"/>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 name="Line 36">
              <a:extLst>
                <a:ext uri="{FF2B5EF4-FFF2-40B4-BE49-F238E27FC236}">
                  <a16:creationId xmlns:a16="http://schemas.microsoft.com/office/drawing/2014/main" id="{B0CC024C-8865-437E-5302-366A0F343936}"/>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94" name="Group 37">
            <a:extLst>
              <a:ext uri="{FF2B5EF4-FFF2-40B4-BE49-F238E27FC236}">
                <a16:creationId xmlns:a16="http://schemas.microsoft.com/office/drawing/2014/main" id="{6707D6B4-B614-5099-C095-566A11B9EE98}"/>
              </a:ext>
            </a:extLst>
          </xdr:cNvPr>
          <xdr:cNvGrpSpPr>
            <a:grpSpLocks/>
          </xdr:cNvGrpSpPr>
        </xdr:nvGrpSpPr>
        <xdr:grpSpPr bwMode="auto">
          <a:xfrm>
            <a:off x="6792631" y="40913539"/>
            <a:ext cx="39840" cy="53975"/>
            <a:chOff x="818" y="215"/>
            <a:chExt cx="4" cy="2"/>
          </a:xfrm>
        </xdr:grpSpPr>
        <xdr:sp macro="" textlink="">
          <xdr:nvSpPr>
            <xdr:cNvPr id="894" name="Line 38">
              <a:extLst>
                <a:ext uri="{FF2B5EF4-FFF2-40B4-BE49-F238E27FC236}">
                  <a16:creationId xmlns:a16="http://schemas.microsoft.com/office/drawing/2014/main" id="{06E5F2C3-9674-47C2-F3EC-FAF9A3BB7019}"/>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5" name="Line 39">
              <a:extLst>
                <a:ext uri="{FF2B5EF4-FFF2-40B4-BE49-F238E27FC236}">
                  <a16:creationId xmlns:a16="http://schemas.microsoft.com/office/drawing/2014/main" id="{80480D73-2A02-72FF-8310-53822610C4E8}"/>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95" name="Group 37">
            <a:extLst>
              <a:ext uri="{FF2B5EF4-FFF2-40B4-BE49-F238E27FC236}">
                <a16:creationId xmlns:a16="http://schemas.microsoft.com/office/drawing/2014/main" id="{847F5223-49CD-AD7E-E5DA-DC34B79342B4}"/>
              </a:ext>
            </a:extLst>
          </xdr:cNvPr>
          <xdr:cNvGrpSpPr>
            <a:grpSpLocks/>
          </xdr:cNvGrpSpPr>
        </xdr:nvGrpSpPr>
        <xdr:grpSpPr bwMode="auto">
          <a:xfrm>
            <a:off x="7272780" y="40913539"/>
            <a:ext cx="39840" cy="53975"/>
            <a:chOff x="818" y="215"/>
            <a:chExt cx="4" cy="2"/>
          </a:xfrm>
        </xdr:grpSpPr>
        <xdr:sp macro="" textlink="">
          <xdr:nvSpPr>
            <xdr:cNvPr id="892" name="Line 38">
              <a:extLst>
                <a:ext uri="{FF2B5EF4-FFF2-40B4-BE49-F238E27FC236}">
                  <a16:creationId xmlns:a16="http://schemas.microsoft.com/office/drawing/2014/main" id="{205069C3-B468-20AE-06CB-8E93F884A781}"/>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3" name="Line 39">
              <a:extLst>
                <a:ext uri="{FF2B5EF4-FFF2-40B4-BE49-F238E27FC236}">
                  <a16:creationId xmlns:a16="http://schemas.microsoft.com/office/drawing/2014/main" id="{233228F4-77C7-2519-7338-9362B7BA158C}"/>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04" name="Group 34">
            <a:extLst>
              <a:ext uri="{FF2B5EF4-FFF2-40B4-BE49-F238E27FC236}">
                <a16:creationId xmlns:a16="http://schemas.microsoft.com/office/drawing/2014/main" id="{6B5AB4AF-478B-97F8-A93E-69A39EC0C9B2}"/>
              </a:ext>
            </a:extLst>
          </xdr:cNvPr>
          <xdr:cNvGrpSpPr>
            <a:grpSpLocks/>
          </xdr:cNvGrpSpPr>
        </xdr:nvGrpSpPr>
        <xdr:grpSpPr bwMode="auto">
          <a:xfrm>
            <a:off x="7847590" y="40919890"/>
            <a:ext cx="39840" cy="53975"/>
            <a:chOff x="870" y="215"/>
            <a:chExt cx="4" cy="2"/>
          </a:xfrm>
        </xdr:grpSpPr>
        <xdr:sp macro="" textlink="">
          <xdr:nvSpPr>
            <xdr:cNvPr id="890" name="Line 35">
              <a:extLst>
                <a:ext uri="{FF2B5EF4-FFF2-40B4-BE49-F238E27FC236}">
                  <a16:creationId xmlns:a16="http://schemas.microsoft.com/office/drawing/2014/main" id="{FED0BDDC-A7DB-422E-3F44-C2DE38C85A1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1" name="Line 36">
              <a:extLst>
                <a:ext uri="{FF2B5EF4-FFF2-40B4-BE49-F238E27FC236}">
                  <a16:creationId xmlns:a16="http://schemas.microsoft.com/office/drawing/2014/main" id="{FE534A5A-2D1D-2E1E-64A4-8618BCADE19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153865</xdr:colOff>
      <xdr:row>516</xdr:row>
      <xdr:rowOff>58615</xdr:rowOff>
    </xdr:from>
    <xdr:to>
      <xdr:col>12</xdr:col>
      <xdr:colOff>1218</xdr:colOff>
      <xdr:row>516</xdr:row>
      <xdr:rowOff>123704</xdr:rowOff>
    </xdr:to>
    <xdr:grpSp>
      <xdr:nvGrpSpPr>
        <xdr:cNvPr id="1720" name="Group 1719">
          <a:extLst>
            <a:ext uri="{FF2B5EF4-FFF2-40B4-BE49-F238E27FC236}">
              <a16:creationId xmlns:a16="http://schemas.microsoft.com/office/drawing/2014/main" id="{DF95B0A3-86CA-4300-B4C8-B86DF4EE0638}"/>
            </a:ext>
          </a:extLst>
        </xdr:cNvPr>
        <xdr:cNvGrpSpPr/>
      </xdr:nvGrpSpPr>
      <xdr:grpSpPr>
        <a:xfrm>
          <a:off x="3083755" y="71404675"/>
          <a:ext cx="4571753" cy="65089"/>
          <a:chOff x="3179884" y="40913538"/>
          <a:chExt cx="4707546" cy="60327"/>
        </a:xfrm>
      </xdr:grpSpPr>
      <xdr:grpSp>
        <xdr:nvGrpSpPr>
          <xdr:cNvPr id="1721" name="Group 4">
            <a:extLst>
              <a:ext uri="{FF2B5EF4-FFF2-40B4-BE49-F238E27FC236}">
                <a16:creationId xmlns:a16="http://schemas.microsoft.com/office/drawing/2014/main" id="{4DBCEA93-2987-8766-5E49-D56DDCC79E34}"/>
              </a:ext>
            </a:extLst>
          </xdr:cNvPr>
          <xdr:cNvGrpSpPr>
            <a:grpSpLocks/>
          </xdr:cNvGrpSpPr>
        </xdr:nvGrpSpPr>
        <xdr:grpSpPr bwMode="auto">
          <a:xfrm>
            <a:off x="3822239" y="40913539"/>
            <a:ext cx="348603" cy="53975"/>
            <a:chOff x="406" y="215"/>
            <a:chExt cx="35" cy="2"/>
          </a:xfrm>
        </xdr:grpSpPr>
        <xdr:sp macro="" textlink="">
          <xdr:nvSpPr>
            <xdr:cNvPr id="1755" name="Line 5">
              <a:extLst>
                <a:ext uri="{FF2B5EF4-FFF2-40B4-BE49-F238E27FC236}">
                  <a16:creationId xmlns:a16="http://schemas.microsoft.com/office/drawing/2014/main" id="{DF7EE76B-E7B2-6CBE-1A01-25C05107228A}"/>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6" name="Line 6">
              <a:extLst>
                <a:ext uri="{FF2B5EF4-FFF2-40B4-BE49-F238E27FC236}">
                  <a16:creationId xmlns:a16="http://schemas.microsoft.com/office/drawing/2014/main" id="{E84CC809-ABE7-A319-3701-A7592F8F700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22" name="Group 7">
            <a:extLst>
              <a:ext uri="{FF2B5EF4-FFF2-40B4-BE49-F238E27FC236}">
                <a16:creationId xmlns:a16="http://schemas.microsoft.com/office/drawing/2014/main" id="{81F25CE4-9827-B2B7-798C-4218059F0AFF}"/>
              </a:ext>
            </a:extLst>
          </xdr:cNvPr>
          <xdr:cNvGrpSpPr>
            <a:grpSpLocks/>
          </xdr:cNvGrpSpPr>
        </xdr:nvGrpSpPr>
        <xdr:grpSpPr bwMode="auto">
          <a:xfrm>
            <a:off x="3179884" y="40913538"/>
            <a:ext cx="258962" cy="53975"/>
            <a:chOff x="346" y="215"/>
            <a:chExt cx="26" cy="2"/>
          </a:xfrm>
        </xdr:grpSpPr>
        <xdr:sp macro="" textlink="">
          <xdr:nvSpPr>
            <xdr:cNvPr id="1753" name="Line 8">
              <a:extLst>
                <a:ext uri="{FF2B5EF4-FFF2-40B4-BE49-F238E27FC236}">
                  <a16:creationId xmlns:a16="http://schemas.microsoft.com/office/drawing/2014/main" id="{0F245116-EC4C-D171-CEC3-8C8C83933013}"/>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4" name="Line 9">
              <a:extLst>
                <a:ext uri="{FF2B5EF4-FFF2-40B4-BE49-F238E27FC236}">
                  <a16:creationId xmlns:a16="http://schemas.microsoft.com/office/drawing/2014/main" id="{485187CD-2981-9F50-ADD2-3EA24B2512F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23" name="Group 10">
            <a:extLst>
              <a:ext uri="{FF2B5EF4-FFF2-40B4-BE49-F238E27FC236}">
                <a16:creationId xmlns:a16="http://schemas.microsoft.com/office/drawing/2014/main" id="{E455B15E-4ED0-D787-764A-F8FD95BD7D76}"/>
              </a:ext>
            </a:extLst>
          </xdr:cNvPr>
          <xdr:cNvGrpSpPr>
            <a:grpSpLocks/>
          </xdr:cNvGrpSpPr>
        </xdr:nvGrpSpPr>
        <xdr:grpSpPr bwMode="auto">
          <a:xfrm>
            <a:off x="5005510" y="40913539"/>
            <a:ext cx="348603" cy="53975"/>
            <a:chOff x="406" y="215"/>
            <a:chExt cx="35" cy="2"/>
          </a:xfrm>
        </xdr:grpSpPr>
        <xdr:sp macro="" textlink="">
          <xdr:nvSpPr>
            <xdr:cNvPr id="1751" name="Line 11">
              <a:extLst>
                <a:ext uri="{FF2B5EF4-FFF2-40B4-BE49-F238E27FC236}">
                  <a16:creationId xmlns:a16="http://schemas.microsoft.com/office/drawing/2014/main" id="{43F3D650-6D73-311F-F88D-B4426744139A}"/>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2" name="Line 12">
              <a:extLst>
                <a:ext uri="{FF2B5EF4-FFF2-40B4-BE49-F238E27FC236}">
                  <a16:creationId xmlns:a16="http://schemas.microsoft.com/office/drawing/2014/main" id="{E4C2C90C-8334-F9F9-B5EE-F0D8AE6E3EC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24" name="Group 13">
            <a:extLst>
              <a:ext uri="{FF2B5EF4-FFF2-40B4-BE49-F238E27FC236}">
                <a16:creationId xmlns:a16="http://schemas.microsoft.com/office/drawing/2014/main" id="{102AF8D3-C75A-5925-16D6-6AEA16E6ADF5}"/>
              </a:ext>
            </a:extLst>
          </xdr:cNvPr>
          <xdr:cNvGrpSpPr>
            <a:grpSpLocks/>
          </xdr:cNvGrpSpPr>
        </xdr:nvGrpSpPr>
        <xdr:grpSpPr bwMode="auto">
          <a:xfrm>
            <a:off x="4418503" y="40913539"/>
            <a:ext cx="258962" cy="53975"/>
            <a:chOff x="346" y="215"/>
            <a:chExt cx="26" cy="2"/>
          </a:xfrm>
        </xdr:grpSpPr>
        <xdr:sp macro="" textlink="">
          <xdr:nvSpPr>
            <xdr:cNvPr id="1749" name="Line 14">
              <a:extLst>
                <a:ext uri="{FF2B5EF4-FFF2-40B4-BE49-F238E27FC236}">
                  <a16:creationId xmlns:a16="http://schemas.microsoft.com/office/drawing/2014/main" id="{AE8013BF-65F2-FB7A-6F7F-71767D05B913}"/>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0" name="Line 15">
              <a:extLst>
                <a:ext uri="{FF2B5EF4-FFF2-40B4-BE49-F238E27FC236}">
                  <a16:creationId xmlns:a16="http://schemas.microsoft.com/office/drawing/2014/main" id="{B7EAC412-2B05-75D7-89DF-EE7B8BCA3870}"/>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25" name="Group 22">
            <a:extLst>
              <a:ext uri="{FF2B5EF4-FFF2-40B4-BE49-F238E27FC236}">
                <a16:creationId xmlns:a16="http://schemas.microsoft.com/office/drawing/2014/main" id="{E0CFAA81-2434-3A66-74E6-A6456C7B589E}"/>
              </a:ext>
            </a:extLst>
          </xdr:cNvPr>
          <xdr:cNvGrpSpPr>
            <a:grpSpLocks/>
          </xdr:cNvGrpSpPr>
        </xdr:nvGrpSpPr>
        <xdr:grpSpPr bwMode="auto">
          <a:xfrm>
            <a:off x="5913862" y="40913539"/>
            <a:ext cx="89641" cy="53975"/>
            <a:chOff x="616" y="215"/>
            <a:chExt cx="9" cy="2"/>
          </a:xfrm>
        </xdr:grpSpPr>
        <xdr:sp macro="" textlink="">
          <xdr:nvSpPr>
            <xdr:cNvPr id="1747" name="Line 23">
              <a:extLst>
                <a:ext uri="{FF2B5EF4-FFF2-40B4-BE49-F238E27FC236}">
                  <a16:creationId xmlns:a16="http://schemas.microsoft.com/office/drawing/2014/main" id="{14E7FC74-0765-3822-168E-B65FCDD39B6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8" name="Line 24">
              <a:extLst>
                <a:ext uri="{FF2B5EF4-FFF2-40B4-BE49-F238E27FC236}">
                  <a16:creationId xmlns:a16="http://schemas.microsoft.com/office/drawing/2014/main" id="{4DCE629D-0297-AA4E-14FC-FFF6F212253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26" name="Group 25">
            <a:extLst>
              <a:ext uri="{FF2B5EF4-FFF2-40B4-BE49-F238E27FC236}">
                <a16:creationId xmlns:a16="http://schemas.microsoft.com/office/drawing/2014/main" id="{051BFAE0-507E-5EEA-2970-0B186FD8F268}"/>
              </a:ext>
            </a:extLst>
          </xdr:cNvPr>
          <xdr:cNvGrpSpPr>
            <a:grpSpLocks/>
          </xdr:cNvGrpSpPr>
        </xdr:nvGrpSpPr>
        <xdr:grpSpPr bwMode="auto">
          <a:xfrm>
            <a:off x="5517419" y="40913540"/>
            <a:ext cx="89641" cy="53975"/>
            <a:chOff x="579" y="215"/>
            <a:chExt cx="9" cy="2"/>
          </a:xfrm>
        </xdr:grpSpPr>
        <xdr:sp macro="" textlink="">
          <xdr:nvSpPr>
            <xdr:cNvPr id="1745" name="Line 26">
              <a:extLst>
                <a:ext uri="{FF2B5EF4-FFF2-40B4-BE49-F238E27FC236}">
                  <a16:creationId xmlns:a16="http://schemas.microsoft.com/office/drawing/2014/main" id="{CA8A19DB-76B4-5991-E2C0-8BC7979E1A32}"/>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6" name="Line 27">
              <a:extLst>
                <a:ext uri="{FF2B5EF4-FFF2-40B4-BE49-F238E27FC236}">
                  <a16:creationId xmlns:a16="http://schemas.microsoft.com/office/drawing/2014/main" id="{20E42256-33EB-8AD1-47C5-6C66CA07676E}"/>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27" name="Group 28">
            <a:extLst>
              <a:ext uri="{FF2B5EF4-FFF2-40B4-BE49-F238E27FC236}">
                <a16:creationId xmlns:a16="http://schemas.microsoft.com/office/drawing/2014/main" id="{EF35BDE3-EB7D-F5AC-F85A-DB560187EB6C}"/>
              </a:ext>
            </a:extLst>
          </xdr:cNvPr>
          <xdr:cNvGrpSpPr>
            <a:grpSpLocks/>
          </xdr:cNvGrpSpPr>
        </xdr:nvGrpSpPr>
        <xdr:grpSpPr bwMode="auto">
          <a:xfrm>
            <a:off x="6122527" y="40913539"/>
            <a:ext cx="89641" cy="53975"/>
            <a:chOff x="579" y="215"/>
            <a:chExt cx="9" cy="2"/>
          </a:xfrm>
        </xdr:grpSpPr>
        <xdr:sp macro="" textlink="">
          <xdr:nvSpPr>
            <xdr:cNvPr id="1743" name="Line 29">
              <a:extLst>
                <a:ext uri="{FF2B5EF4-FFF2-40B4-BE49-F238E27FC236}">
                  <a16:creationId xmlns:a16="http://schemas.microsoft.com/office/drawing/2014/main" id="{7E52D61C-1C1F-8BFD-3C2F-82159957CCD1}"/>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4" name="Line 30">
              <a:extLst>
                <a:ext uri="{FF2B5EF4-FFF2-40B4-BE49-F238E27FC236}">
                  <a16:creationId xmlns:a16="http://schemas.microsoft.com/office/drawing/2014/main" id="{C8AE4D18-4BFD-A72E-529D-4A14F184DD2D}"/>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28" name="Group 31">
            <a:extLst>
              <a:ext uri="{FF2B5EF4-FFF2-40B4-BE49-F238E27FC236}">
                <a16:creationId xmlns:a16="http://schemas.microsoft.com/office/drawing/2014/main" id="{FC69B97B-3B90-5152-AD4C-86B09C70AD16}"/>
              </a:ext>
            </a:extLst>
          </xdr:cNvPr>
          <xdr:cNvGrpSpPr>
            <a:grpSpLocks/>
          </xdr:cNvGrpSpPr>
        </xdr:nvGrpSpPr>
        <xdr:grpSpPr bwMode="auto">
          <a:xfrm>
            <a:off x="6519844" y="40919889"/>
            <a:ext cx="89641" cy="53975"/>
            <a:chOff x="616" y="215"/>
            <a:chExt cx="9" cy="2"/>
          </a:xfrm>
        </xdr:grpSpPr>
        <xdr:sp macro="" textlink="">
          <xdr:nvSpPr>
            <xdr:cNvPr id="1741" name="Line 32">
              <a:extLst>
                <a:ext uri="{FF2B5EF4-FFF2-40B4-BE49-F238E27FC236}">
                  <a16:creationId xmlns:a16="http://schemas.microsoft.com/office/drawing/2014/main" id="{642636AD-B83E-E56B-2CD5-A08D33519C6C}"/>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2" name="Line 33">
              <a:extLst>
                <a:ext uri="{FF2B5EF4-FFF2-40B4-BE49-F238E27FC236}">
                  <a16:creationId xmlns:a16="http://schemas.microsoft.com/office/drawing/2014/main" id="{931C0172-CBD4-5329-61DF-B98AC6A93DB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29" name="Group 34">
            <a:extLst>
              <a:ext uri="{FF2B5EF4-FFF2-40B4-BE49-F238E27FC236}">
                <a16:creationId xmlns:a16="http://schemas.microsoft.com/office/drawing/2014/main" id="{42F79092-A4B3-1B70-C25D-04D7FCB4CA6F}"/>
              </a:ext>
            </a:extLst>
          </xdr:cNvPr>
          <xdr:cNvGrpSpPr>
            <a:grpSpLocks/>
          </xdr:cNvGrpSpPr>
        </xdr:nvGrpSpPr>
        <xdr:grpSpPr bwMode="auto">
          <a:xfrm>
            <a:off x="7108800" y="40913539"/>
            <a:ext cx="39840" cy="53975"/>
            <a:chOff x="870" y="215"/>
            <a:chExt cx="4" cy="2"/>
          </a:xfrm>
        </xdr:grpSpPr>
        <xdr:sp macro="" textlink="">
          <xdr:nvSpPr>
            <xdr:cNvPr id="1739" name="Line 35">
              <a:extLst>
                <a:ext uri="{FF2B5EF4-FFF2-40B4-BE49-F238E27FC236}">
                  <a16:creationId xmlns:a16="http://schemas.microsoft.com/office/drawing/2014/main" id="{6E4BC00A-5E40-8645-E15B-784599CC5A2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0" name="Line 36">
              <a:extLst>
                <a:ext uri="{FF2B5EF4-FFF2-40B4-BE49-F238E27FC236}">
                  <a16:creationId xmlns:a16="http://schemas.microsoft.com/office/drawing/2014/main" id="{53BCE32F-A312-7E78-5D4F-DA331377C5CC}"/>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30" name="Group 37">
            <a:extLst>
              <a:ext uri="{FF2B5EF4-FFF2-40B4-BE49-F238E27FC236}">
                <a16:creationId xmlns:a16="http://schemas.microsoft.com/office/drawing/2014/main" id="{F17A8DAF-D2B1-9CF2-5697-6A25B355D755}"/>
              </a:ext>
            </a:extLst>
          </xdr:cNvPr>
          <xdr:cNvGrpSpPr>
            <a:grpSpLocks/>
          </xdr:cNvGrpSpPr>
        </xdr:nvGrpSpPr>
        <xdr:grpSpPr bwMode="auto">
          <a:xfrm>
            <a:off x="6792631" y="40913539"/>
            <a:ext cx="39840" cy="53975"/>
            <a:chOff x="818" y="215"/>
            <a:chExt cx="4" cy="2"/>
          </a:xfrm>
        </xdr:grpSpPr>
        <xdr:sp macro="" textlink="">
          <xdr:nvSpPr>
            <xdr:cNvPr id="1737" name="Line 38">
              <a:extLst>
                <a:ext uri="{FF2B5EF4-FFF2-40B4-BE49-F238E27FC236}">
                  <a16:creationId xmlns:a16="http://schemas.microsoft.com/office/drawing/2014/main" id="{F6B17FDD-B1AA-86FB-34C3-4CA953A6D521}"/>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8" name="Line 39">
              <a:extLst>
                <a:ext uri="{FF2B5EF4-FFF2-40B4-BE49-F238E27FC236}">
                  <a16:creationId xmlns:a16="http://schemas.microsoft.com/office/drawing/2014/main" id="{E85AED9A-4B92-51F1-EF57-E1F375AFD0F7}"/>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31" name="Group 37">
            <a:extLst>
              <a:ext uri="{FF2B5EF4-FFF2-40B4-BE49-F238E27FC236}">
                <a16:creationId xmlns:a16="http://schemas.microsoft.com/office/drawing/2014/main" id="{7C07C1DC-3A60-B983-9670-1777E1DFF197}"/>
              </a:ext>
            </a:extLst>
          </xdr:cNvPr>
          <xdr:cNvGrpSpPr>
            <a:grpSpLocks/>
          </xdr:cNvGrpSpPr>
        </xdr:nvGrpSpPr>
        <xdr:grpSpPr bwMode="auto">
          <a:xfrm>
            <a:off x="7272780" y="40913539"/>
            <a:ext cx="39840" cy="53975"/>
            <a:chOff x="818" y="215"/>
            <a:chExt cx="4" cy="2"/>
          </a:xfrm>
        </xdr:grpSpPr>
        <xdr:sp macro="" textlink="">
          <xdr:nvSpPr>
            <xdr:cNvPr id="1735" name="Line 38">
              <a:extLst>
                <a:ext uri="{FF2B5EF4-FFF2-40B4-BE49-F238E27FC236}">
                  <a16:creationId xmlns:a16="http://schemas.microsoft.com/office/drawing/2014/main" id="{AEC75CF1-500E-52A6-B20F-41E044D15248}"/>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6" name="Line 39">
              <a:extLst>
                <a:ext uri="{FF2B5EF4-FFF2-40B4-BE49-F238E27FC236}">
                  <a16:creationId xmlns:a16="http://schemas.microsoft.com/office/drawing/2014/main" id="{B2CE6E68-4B8D-D38F-58FF-77B6040A96E5}"/>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32" name="Group 34">
            <a:extLst>
              <a:ext uri="{FF2B5EF4-FFF2-40B4-BE49-F238E27FC236}">
                <a16:creationId xmlns:a16="http://schemas.microsoft.com/office/drawing/2014/main" id="{BEA262AE-7A4D-FC14-7DBB-974E0A526EFC}"/>
              </a:ext>
            </a:extLst>
          </xdr:cNvPr>
          <xdr:cNvGrpSpPr>
            <a:grpSpLocks/>
          </xdr:cNvGrpSpPr>
        </xdr:nvGrpSpPr>
        <xdr:grpSpPr bwMode="auto">
          <a:xfrm>
            <a:off x="7847590" y="40919890"/>
            <a:ext cx="39840" cy="53975"/>
            <a:chOff x="870" y="215"/>
            <a:chExt cx="4" cy="2"/>
          </a:xfrm>
        </xdr:grpSpPr>
        <xdr:sp macro="" textlink="">
          <xdr:nvSpPr>
            <xdr:cNvPr id="1733" name="Line 35">
              <a:extLst>
                <a:ext uri="{FF2B5EF4-FFF2-40B4-BE49-F238E27FC236}">
                  <a16:creationId xmlns:a16="http://schemas.microsoft.com/office/drawing/2014/main" id="{79EFC5A9-25D7-9E04-9893-C6A00738A2F9}"/>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4" name="Line 36">
              <a:extLst>
                <a:ext uri="{FF2B5EF4-FFF2-40B4-BE49-F238E27FC236}">
                  <a16:creationId xmlns:a16="http://schemas.microsoft.com/office/drawing/2014/main" id="{48D6A8D3-45ED-1DF3-93CB-3E9B3F7B3F2F}"/>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1157</xdr:row>
      <xdr:rowOff>104775</xdr:rowOff>
    </xdr:from>
    <xdr:to>
      <xdr:col>13</xdr:col>
      <xdr:colOff>0</xdr:colOff>
      <xdr:row>1157</xdr:row>
      <xdr:rowOff>123825</xdr:rowOff>
    </xdr:to>
    <xdr:grpSp>
      <xdr:nvGrpSpPr>
        <xdr:cNvPr id="1757" name="Group 3">
          <a:extLst>
            <a:ext uri="{FF2B5EF4-FFF2-40B4-BE49-F238E27FC236}">
              <a16:creationId xmlns:a16="http://schemas.microsoft.com/office/drawing/2014/main" id="{31193ACB-874B-463B-B2C4-F3D8D1E2AD7A}"/>
            </a:ext>
          </a:extLst>
        </xdr:cNvPr>
        <xdr:cNvGrpSpPr>
          <a:grpSpLocks/>
        </xdr:cNvGrpSpPr>
      </xdr:nvGrpSpPr>
      <xdr:grpSpPr bwMode="auto">
        <a:xfrm>
          <a:off x="3120390" y="169028745"/>
          <a:ext cx="5124450" cy="19050"/>
          <a:chOff x="346" y="215"/>
          <a:chExt cx="528" cy="2"/>
        </a:xfrm>
      </xdr:grpSpPr>
      <xdr:grpSp>
        <xdr:nvGrpSpPr>
          <xdr:cNvPr id="1758" name="Group 4">
            <a:extLst>
              <a:ext uri="{FF2B5EF4-FFF2-40B4-BE49-F238E27FC236}">
                <a16:creationId xmlns:a16="http://schemas.microsoft.com/office/drawing/2014/main" id="{AB6EF1AF-BD8B-F6D5-F168-3D160BB6661F}"/>
              </a:ext>
            </a:extLst>
          </xdr:cNvPr>
          <xdr:cNvGrpSpPr>
            <a:grpSpLocks/>
          </xdr:cNvGrpSpPr>
        </xdr:nvGrpSpPr>
        <xdr:grpSpPr bwMode="auto">
          <a:xfrm>
            <a:off x="406" y="215"/>
            <a:ext cx="35" cy="2"/>
            <a:chOff x="406" y="215"/>
            <a:chExt cx="35" cy="2"/>
          </a:xfrm>
        </xdr:grpSpPr>
        <xdr:sp macro="" textlink="">
          <xdr:nvSpPr>
            <xdr:cNvPr id="1792" name="Line 5">
              <a:extLst>
                <a:ext uri="{FF2B5EF4-FFF2-40B4-BE49-F238E27FC236}">
                  <a16:creationId xmlns:a16="http://schemas.microsoft.com/office/drawing/2014/main" id="{C05ADAE5-C4F0-0763-6F71-1AC21FF5CE0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3" name="Line 6">
              <a:extLst>
                <a:ext uri="{FF2B5EF4-FFF2-40B4-BE49-F238E27FC236}">
                  <a16:creationId xmlns:a16="http://schemas.microsoft.com/office/drawing/2014/main" id="{5E4DE790-3E33-E867-EE4C-62F7CDCF6305}"/>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59" name="Group 7">
            <a:extLst>
              <a:ext uri="{FF2B5EF4-FFF2-40B4-BE49-F238E27FC236}">
                <a16:creationId xmlns:a16="http://schemas.microsoft.com/office/drawing/2014/main" id="{1CB1CCC4-64B8-2185-D8E9-06D57AA953C5}"/>
              </a:ext>
            </a:extLst>
          </xdr:cNvPr>
          <xdr:cNvGrpSpPr>
            <a:grpSpLocks/>
          </xdr:cNvGrpSpPr>
        </xdr:nvGrpSpPr>
        <xdr:grpSpPr bwMode="auto">
          <a:xfrm>
            <a:off x="346" y="215"/>
            <a:ext cx="26" cy="2"/>
            <a:chOff x="346" y="215"/>
            <a:chExt cx="26" cy="2"/>
          </a:xfrm>
        </xdr:grpSpPr>
        <xdr:sp macro="" textlink="">
          <xdr:nvSpPr>
            <xdr:cNvPr id="1790" name="Line 8">
              <a:extLst>
                <a:ext uri="{FF2B5EF4-FFF2-40B4-BE49-F238E27FC236}">
                  <a16:creationId xmlns:a16="http://schemas.microsoft.com/office/drawing/2014/main" id="{D46E6504-A19E-DC2C-FF64-17896BA528C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1" name="Line 9">
              <a:extLst>
                <a:ext uri="{FF2B5EF4-FFF2-40B4-BE49-F238E27FC236}">
                  <a16:creationId xmlns:a16="http://schemas.microsoft.com/office/drawing/2014/main" id="{ECAB1080-E42C-72A9-FD00-3A546B16EB2D}"/>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0" name="Group 10">
            <a:extLst>
              <a:ext uri="{FF2B5EF4-FFF2-40B4-BE49-F238E27FC236}">
                <a16:creationId xmlns:a16="http://schemas.microsoft.com/office/drawing/2014/main" id="{0F55619D-7F65-8EDF-1417-9373745FCE28}"/>
              </a:ext>
            </a:extLst>
          </xdr:cNvPr>
          <xdr:cNvGrpSpPr>
            <a:grpSpLocks/>
          </xdr:cNvGrpSpPr>
        </xdr:nvGrpSpPr>
        <xdr:grpSpPr bwMode="auto">
          <a:xfrm>
            <a:off x="525" y="215"/>
            <a:ext cx="35" cy="2"/>
            <a:chOff x="406" y="215"/>
            <a:chExt cx="35" cy="2"/>
          </a:xfrm>
        </xdr:grpSpPr>
        <xdr:sp macro="" textlink="">
          <xdr:nvSpPr>
            <xdr:cNvPr id="1788" name="Line 11">
              <a:extLst>
                <a:ext uri="{FF2B5EF4-FFF2-40B4-BE49-F238E27FC236}">
                  <a16:creationId xmlns:a16="http://schemas.microsoft.com/office/drawing/2014/main" id="{FADDABD2-3E92-A591-3628-BCB06E8504B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9" name="Line 12">
              <a:extLst>
                <a:ext uri="{FF2B5EF4-FFF2-40B4-BE49-F238E27FC236}">
                  <a16:creationId xmlns:a16="http://schemas.microsoft.com/office/drawing/2014/main" id="{1954AE43-81D6-B463-A2F3-C3D513EFF4A8}"/>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1" name="Group 13">
            <a:extLst>
              <a:ext uri="{FF2B5EF4-FFF2-40B4-BE49-F238E27FC236}">
                <a16:creationId xmlns:a16="http://schemas.microsoft.com/office/drawing/2014/main" id="{830EF25D-41E3-2BC7-8785-DA544E8AB335}"/>
              </a:ext>
            </a:extLst>
          </xdr:cNvPr>
          <xdr:cNvGrpSpPr>
            <a:grpSpLocks/>
          </xdr:cNvGrpSpPr>
        </xdr:nvGrpSpPr>
        <xdr:grpSpPr bwMode="auto">
          <a:xfrm>
            <a:off x="470" y="215"/>
            <a:ext cx="26" cy="2"/>
            <a:chOff x="346" y="215"/>
            <a:chExt cx="26" cy="2"/>
          </a:xfrm>
        </xdr:grpSpPr>
        <xdr:sp macro="" textlink="">
          <xdr:nvSpPr>
            <xdr:cNvPr id="1786" name="Line 14">
              <a:extLst>
                <a:ext uri="{FF2B5EF4-FFF2-40B4-BE49-F238E27FC236}">
                  <a16:creationId xmlns:a16="http://schemas.microsoft.com/office/drawing/2014/main" id="{E6103C2D-7348-F45A-AF6E-CA6B0C09BDF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7" name="Line 15">
              <a:extLst>
                <a:ext uri="{FF2B5EF4-FFF2-40B4-BE49-F238E27FC236}">
                  <a16:creationId xmlns:a16="http://schemas.microsoft.com/office/drawing/2014/main" id="{5DA180A3-221F-E2A1-256A-A289DF605901}"/>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2" name="Group 16">
            <a:extLst>
              <a:ext uri="{FF2B5EF4-FFF2-40B4-BE49-F238E27FC236}">
                <a16:creationId xmlns:a16="http://schemas.microsoft.com/office/drawing/2014/main" id="{1293D828-31A1-B84C-1086-99BB84614623}"/>
              </a:ext>
            </a:extLst>
          </xdr:cNvPr>
          <xdr:cNvGrpSpPr>
            <a:grpSpLocks/>
          </xdr:cNvGrpSpPr>
        </xdr:nvGrpSpPr>
        <xdr:grpSpPr bwMode="auto">
          <a:xfrm>
            <a:off x="766" y="215"/>
            <a:ext cx="35" cy="2"/>
            <a:chOff x="406" y="215"/>
            <a:chExt cx="35" cy="2"/>
          </a:xfrm>
        </xdr:grpSpPr>
        <xdr:sp macro="" textlink="">
          <xdr:nvSpPr>
            <xdr:cNvPr id="1784" name="Line 17">
              <a:extLst>
                <a:ext uri="{FF2B5EF4-FFF2-40B4-BE49-F238E27FC236}">
                  <a16:creationId xmlns:a16="http://schemas.microsoft.com/office/drawing/2014/main" id="{94E5FE1A-9101-5D00-B9CF-355B59732A9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5" name="Line 18">
              <a:extLst>
                <a:ext uri="{FF2B5EF4-FFF2-40B4-BE49-F238E27FC236}">
                  <a16:creationId xmlns:a16="http://schemas.microsoft.com/office/drawing/2014/main" id="{8BB398F0-D96C-2B7C-749E-E3293FBF6ED6}"/>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3" name="Group 19">
            <a:extLst>
              <a:ext uri="{FF2B5EF4-FFF2-40B4-BE49-F238E27FC236}">
                <a16:creationId xmlns:a16="http://schemas.microsoft.com/office/drawing/2014/main" id="{C928E48D-9D29-11B3-5405-F590250BD88B}"/>
              </a:ext>
            </a:extLst>
          </xdr:cNvPr>
          <xdr:cNvGrpSpPr>
            <a:grpSpLocks/>
          </xdr:cNvGrpSpPr>
        </xdr:nvGrpSpPr>
        <xdr:grpSpPr bwMode="auto">
          <a:xfrm>
            <a:off x="718" y="215"/>
            <a:ext cx="26" cy="2"/>
            <a:chOff x="346" y="215"/>
            <a:chExt cx="26" cy="2"/>
          </a:xfrm>
        </xdr:grpSpPr>
        <xdr:sp macro="" textlink="">
          <xdr:nvSpPr>
            <xdr:cNvPr id="1782" name="Line 20">
              <a:extLst>
                <a:ext uri="{FF2B5EF4-FFF2-40B4-BE49-F238E27FC236}">
                  <a16:creationId xmlns:a16="http://schemas.microsoft.com/office/drawing/2014/main" id="{EF3FBE09-6A5F-45BE-405D-C54398BFDEE2}"/>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3" name="Line 21">
              <a:extLst>
                <a:ext uri="{FF2B5EF4-FFF2-40B4-BE49-F238E27FC236}">
                  <a16:creationId xmlns:a16="http://schemas.microsoft.com/office/drawing/2014/main" id="{0BA7EBFC-1858-1B99-8750-44182989671C}"/>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4" name="Group 22">
            <a:extLst>
              <a:ext uri="{FF2B5EF4-FFF2-40B4-BE49-F238E27FC236}">
                <a16:creationId xmlns:a16="http://schemas.microsoft.com/office/drawing/2014/main" id="{ECC70C3D-72E1-3D61-F77A-78E29AABB8F8}"/>
              </a:ext>
            </a:extLst>
          </xdr:cNvPr>
          <xdr:cNvGrpSpPr>
            <a:grpSpLocks/>
          </xdr:cNvGrpSpPr>
        </xdr:nvGrpSpPr>
        <xdr:grpSpPr bwMode="auto">
          <a:xfrm>
            <a:off x="616" y="215"/>
            <a:ext cx="9" cy="2"/>
            <a:chOff x="616" y="215"/>
            <a:chExt cx="9" cy="2"/>
          </a:xfrm>
        </xdr:grpSpPr>
        <xdr:sp macro="" textlink="">
          <xdr:nvSpPr>
            <xdr:cNvPr id="1780" name="Line 23">
              <a:extLst>
                <a:ext uri="{FF2B5EF4-FFF2-40B4-BE49-F238E27FC236}">
                  <a16:creationId xmlns:a16="http://schemas.microsoft.com/office/drawing/2014/main" id="{B705D977-D623-1D35-45FE-18A2680550C8}"/>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1" name="Line 24">
              <a:extLst>
                <a:ext uri="{FF2B5EF4-FFF2-40B4-BE49-F238E27FC236}">
                  <a16:creationId xmlns:a16="http://schemas.microsoft.com/office/drawing/2014/main" id="{3E941E51-7290-D312-A271-230835A864C8}"/>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5" name="Group 25">
            <a:extLst>
              <a:ext uri="{FF2B5EF4-FFF2-40B4-BE49-F238E27FC236}">
                <a16:creationId xmlns:a16="http://schemas.microsoft.com/office/drawing/2014/main" id="{DBD363FF-9C9E-FB5F-C756-0E438272CDFC}"/>
              </a:ext>
            </a:extLst>
          </xdr:cNvPr>
          <xdr:cNvGrpSpPr>
            <a:grpSpLocks/>
          </xdr:cNvGrpSpPr>
        </xdr:nvGrpSpPr>
        <xdr:grpSpPr bwMode="auto">
          <a:xfrm>
            <a:off x="579" y="215"/>
            <a:ext cx="9" cy="2"/>
            <a:chOff x="579" y="215"/>
            <a:chExt cx="9" cy="2"/>
          </a:xfrm>
        </xdr:grpSpPr>
        <xdr:sp macro="" textlink="">
          <xdr:nvSpPr>
            <xdr:cNvPr id="1778" name="Line 26">
              <a:extLst>
                <a:ext uri="{FF2B5EF4-FFF2-40B4-BE49-F238E27FC236}">
                  <a16:creationId xmlns:a16="http://schemas.microsoft.com/office/drawing/2014/main" id="{0068F666-5018-C203-4AC7-6A808F1B2BD0}"/>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9" name="Line 27">
              <a:extLst>
                <a:ext uri="{FF2B5EF4-FFF2-40B4-BE49-F238E27FC236}">
                  <a16:creationId xmlns:a16="http://schemas.microsoft.com/office/drawing/2014/main" id="{783FC6F8-D60D-91BF-23DA-CE6D4A34A737}"/>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6" name="Group 28">
            <a:extLst>
              <a:ext uri="{FF2B5EF4-FFF2-40B4-BE49-F238E27FC236}">
                <a16:creationId xmlns:a16="http://schemas.microsoft.com/office/drawing/2014/main" id="{12FCF90E-46F0-084B-BB12-C209BEF980BC}"/>
              </a:ext>
            </a:extLst>
          </xdr:cNvPr>
          <xdr:cNvGrpSpPr>
            <a:grpSpLocks/>
          </xdr:cNvGrpSpPr>
        </xdr:nvGrpSpPr>
        <xdr:grpSpPr bwMode="auto">
          <a:xfrm>
            <a:off x="642" y="215"/>
            <a:ext cx="9" cy="2"/>
            <a:chOff x="579" y="215"/>
            <a:chExt cx="9" cy="2"/>
          </a:xfrm>
        </xdr:grpSpPr>
        <xdr:sp macro="" textlink="">
          <xdr:nvSpPr>
            <xdr:cNvPr id="1776" name="Line 29">
              <a:extLst>
                <a:ext uri="{FF2B5EF4-FFF2-40B4-BE49-F238E27FC236}">
                  <a16:creationId xmlns:a16="http://schemas.microsoft.com/office/drawing/2014/main" id="{11A69FF0-97A5-3DBC-976B-781F18C8F390}"/>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7" name="Line 30">
              <a:extLst>
                <a:ext uri="{FF2B5EF4-FFF2-40B4-BE49-F238E27FC236}">
                  <a16:creationId xmlns:a16="http://schemas.microsoft.com/office/drawing/2014/main" id="{41E07375-55FF-2C3B-9186-061D8507CD95}"/>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7" name="Group 31">
            <a:extLst>
              <a:ext uri="{FF2B5EF4-FFF2-40B4-BE49-F238E27FC236}">
                <a16:creationId xmlns:a16="http://schemas.microsoft.com/office/drawing/2014/main" id="{6D98DA41-211A-75FA-2931-A7BF66241E47}"/>
              </a:ext>
            </a:extLst>
          </xdr:cNvPr>
          <xdr:cNvGrpSpPr>
            <a:grpSpLocks/>
          </xdr:cNvGrpSpPr>
        </xdr:nvGrpSpPr>
        <xdr:grpSpPr bwMode="auto">
          <a:xfrm>
            <a:off x="677" y="215"/>
            <a:ext cx="9" cy="2"/>
            <a:chOff x="616" y="215"/>
            <a:chExt cx="9" cy="2"/>
          </a:xfrm>
        </xdr:grpSpPr>
        <xdr:sp macro="" textlink="">
          <xdr:nvSpPr>
            <xdr:cNvPr id="1774" name="Line 32">
              <a:extLst>
                <a:ext uri="{FF2B5EF4-FFF2-40B4-BE49-F238E27FC236}">
                  <a16:creationId xmlns:a16="http://schemas.microsoft.com/office/drawing/2014/main" id="{6D17A1AC-7701-2117-860A-AB43261805A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5" name="Line 33">
              <a:extLst>
                <a:ext uri="{FF2B5EF4-FFF2-40B4-BE49-F238E27FC236}">
                  <a16:creationId xmlns:a16="http://schemas.microsoft.com/office/drawing/2014/main" id="{0F0E6F8E-C05C-A189-CA39-A3A90FE54686}"/>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8" name="Group 34">
            <a:extLst>
              <a:ext uri="{FF2B5EF4-FFF2-40B4-BE49-F238E27FC236}">
                <a16:creationId xmlns:a16="http://schemas.microsoft.com/office/drawing/2014/main" id="{EF4DDA7B-4642-C8ED-2299-FF26DA2E573E}"/>
              </a:ext>
            </a:extLst>
          </xdr:cNvPr>
          <xdr:cNvGrpSpPr>
            <a:grpSpLocks/>
          </xdr:cNvGrpSpPr>
        </xdr:nvGrpSpPr>
        <xdr:grpSpPr bwMode="auto">
          <a:xfrm>
            <a:off x="870" y="215"/>
            <a:ext cx="4" cy="2"/>
            <a:chOff x="870" y="215"/>
            <a:chExt cx="4" cy="2"/>
          </a:xfrm>
        </xdr:grpSpPr>
        <xdr:sp macro="" textlink="">
          <xdr:nvSpPr>
            <xdr:cNvPr id="1772" name="Line 35">
              <a:extLst>
                <a:ext uri="{FF2B5EF4-FFF2-40B4-BE49-F238E27FC236}">
                  <a16:creationId xmlns:a16="http://schemas.microsoft.com/office/drawing/2014/main" id="{88BA9867-FC27-0C5F-EC74-5C365AD3DEDB}"/>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3" name="Line 36">
              <a:extLst>
                <a:ext uri="{FF2B5EF4-FFF2-40B4-BE49-F238E27FC236}">
                  <a16:creationId xmlns:a16="http://schemas.microsoft.com/office/drawing/2014/main" id="{41C37F97-814D-9D9D-CF15-D1CBCDE2BB45}"/>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69" name="Group 37">
            <a:extLst>
              <a:ext uri="{FF2B5EF4-FFF2-40B4-BE49-F238E27FC236}">
                <a16:creationId xmlns:a16="http://schemas.microsoft.com/office/drawing/2014/main" id="{18538B39-098A-72C2-E0C8-98124A7FB0A1}"/>
              </a:ext>
            </a:extLst>
          </xdr:cNvPr>
          <xdr:cNvGrpSpPr>
            <a:grpSpLocks/>
          </xdr:cNvGrpSpPr>
        </xdr:nvGrpSpPr>
        <xdr:grpSpPr bwMode="auto">
          <a:xfrm>
            <a:off x="818" y="215"/>
            <a:ext cx="4" cy="2"/>
            <a:chOff x="818" y="215"/>
            <a:chExt cx="4" cy="2"/>
          </a:xfrm>
        </xdr:grpSpPr>
        <xdr:sp macro="" textlink="">
          <xdr:nvSpPr>
            <xdr:cNvPr id="1770" name="Line 38">
              <a:extLst>
                <a:ext uri="{FF2B5EF4-FFF2-40B4-BE49-F238E27FC236}">
                  <a16:creationId xmlns:a16="http://schemas.microsoft.com/office/drawing/2014/main" id="{0FF6B34A-C994-2C12-0BB1-391C85437AC5}"/>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1" name="Line 39">
              <a:extLst>
                <a:ext uri="{FF2B5EF4-FFF2-40B4-BE49-F238E27FC236}">
                  <a16:creationId xmlns:a16="http://schemas.microsoft.com/office/drawing/2014/main" id="{048CF0FB-BED9-15DE-5674-E7814284E839}"/>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123824</xdr:colOff>
      <xdr:row>861</xdr:row>
      <xdr:rowOff>87600</xdr:rowOff>
    </xdr:from>
    <xdr:to>
      <xdr:col>12</xdr:col>
      <xdr:colOff>569912</xdr:colOff>
      <xdr:row>861</xdr:row>
      <xdr:rowOff>94528</xdr:rowOff>
    </xdr:to>
    <xdr:grpSp>
      <xdr:nvGrpSpPr>
        <xdr:cNvPr id="1794" name="Group 3">
          <a:extLst>
            <a:ext uri="{FF2B5EF4-FFF2-40B4-BE49-F238E27FC236}">
              <a16:creationId xmlns:a16="http://schemas.microsoft.com/office/drawing/2014/main" id="{BDEF3901-D8AE-4573-8A2C-35A8EA17FC4C}"/>
            </a:ext>
          </a:extLst>
        </xdr:cNvPr>
        <xdr:cNvGrpSpPr>
          <a:grpSpLocks/>
        </xdr:cNvGrpSpPr>
      </xdr:nvGrpSpPr>
      <xdr:grpSpPr bwMode="auto">
        <a:xfrm>
          <a:off x="3053714" y="121565640"/>
          <a:ext cx="5170488" cy="6928"/>
          <a:chOff x="346" y="215"/>
          <a:chExt cx="528" cy="2"/>
        </a:xfrm>
      </xdr:grpSpPr>
      <xdr:grpSp>
        <xdr:nvGrpSpPr>
          <xdr:cNvPr id="1795" name="Group 4">
            <a:extLst>
              <a:ext uri="{FF2B5EF4-FFF2-40B4-BE49-F238E27FC236}">
                <a16:creationId xmlns:a16="http://schemas.microsoft.com/office/drawing/2014/main" id="{02A3945A-BAE9-A4EE-40BC-E0447BDE234C}"/>
              </a:ext>
            </a:extLst>
          </xdr:cNvPr>
          <xdr:cNvGrpSpPr>
            <a:grpSpLocks/>
          </xdr:cNvGrpSpPr>
        </xdr:nvGrpSpPr>
        <xdr:grpSpPr bwMode="auto">
          <a:xfrm>
            <a:off x="406" y="215"/>
            <a:ext cx="35" cy="2"/>
            <a:chOff x="406" y="215"/>
            <a:chExt cx="35" cy="2"/>
          </a:xfrm>
        </xdr:grpSpPr>
        <xdr:sp macro="" textlink="">
          <xdr:nvSpPr>
            <xdr:cNvPr id="1829" name="Line 5">
              <a:extLst>
                <a:ext uri="{FF2B5EF4-FFF2-40B4-BE49-F238E27FC236}">
                  <a16:creationId xmlns:a16="http://schemas.microsoft.com/office/drawing/2014/main" id="{6A1F89FD-0E97-1319-B10D-AD69FCA8E89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0" name="Line 6">
              <a:extLst>
                <a:ext uri="{FF2B5EF4-FFF2-40B4-BE49-F238E27FC236}">
                  <a16:creationId xmlns:a16="http://schemas.microsoft.com/office/drawing/2014/main" id="{AEA84477-9132-0DD2-C074-05262B068661}"/>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96" name="Group 7">
            <a:extLst>
              <a:ext uri="{FF2B5EF4-FFF2-40B4-BE49-F238E27FC236}">
                <a16:creationId xmlns:a16="http://schemas.microsoft.com/office/drawing/2014/main" id="{B103E817-82D8-3F46-9872-EDA285B58DCF}"/>
              </a:ext>
            </a:extLst>
          </xdr:cNvPr>
          <xdr:cNvGrpSpPr>
            <a:grpSpLocks/>
          </xdr:cNvGrpSpPr>
        </xdr:nvGrpSpPr>
        <xdr:grpSpPr bwMode="auto">
          <a:xfrm>
            <a:off x="346" y="215"/>
            <a:ext cx="26" cy="2"/>
            <a:chOff x="346" y="215"/>
            <a:chExt cx="26" cy="2"/>
          </a:xfrm>
        </xdr:grpSpPr>
        <xdr:sp macro="" textlink="">
          <xdr:nvSpPr>
            <xdr:cNvPr id="1827" name="Line 8">
              <a:extLst>
                <a:ext uri="{FF2B5EF4-FFF2-40B4-BE49-F238E27FC236}">
                  <a16:creationId xmlns:a16="http://schemas.microsoft.com/office/drawing/2014/main" id="{B5C9A885-8A97-744A-21A0-FECEACABC01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8" name="Line 9">
              <a:extLst>
                <a:ext uri="{FF2B5EF4-FFF2-40B4-BE49-F238E27FC236}">
                  <a16:creationId xmlns:a16="http://schemas.microsoft.com/office/drawing/2014/main" id="{D56AD1EA-96C3-EC0C-745F-592C63D7765B}"/>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97" name="Group 10">
            <a:extLst>
              <a:ext uri="{FF2B5EF4-FFF2-40B4-BE49-F238E27FC236}">
                <a16:creationId xmlns:a16="http://schemas.microsoft.com/office/drawing/2014/main" id="{99D28244-1534-1C0B-652B-9B9ACFEBB922}"/>
              </a:ext>
            </a:extLst>
          </xdr:cNvPr>
          <xdr:cNvGrpSpPr>
            <a:grpSpLocks/>
          </xdr:cNvGrpSpPr>
        </xdr:nvGrpSpPr>
        <xdr:grpSpPr bwMode="auto">
          <a:xfrm>
            <a:off x="525" y="215"/>
            <a:ext cx="35" cy="2"/>
            <a:chOff x="406" y="215"/>
            <a:chExt cx="35" cy="2"/>
          </a:xfrm>
        </xdr:grpSpPr>
        <xdr:sp macro="" textlink="">
          <xdr:nvSpPr>
            <xdr:cNvPr id="1825" name="Line 11">
              <a:extLst>
                <a:ext uri="{FF2B5EF4-FFF2-40B4-BE49-F238E27FC236}">
                  <a16:creationId xmlns:a16="http://schemas.microsoft.com/office/drawing/2014/main" id="{DEBF5AF0-384A-35B5-2951-93D07820EAFF}"/>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6" name="Line 12">
              <a:extLst>
                <a:ext uri="{FF2B5EF4-FFF2-40B4-BE49-F238E27FC236}">
                  <a16:creationId xmlns:a16="http://schemas.microsoft.com/office/drawing/2014/main" id="{73DC67B6-97B3-81F9-5B19-7B2DB61F2830}"/>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98" name="Group 13">
            <a:extLst>
              <a:ext uri="{FF2B5EF4-FFF2-40B4-BE49-F238E27FC236}">
                <a16:creationId xmlns:a16="http://schemas.microsoft.com/office/drawing/2014/main" id="{1B072204-C5EF-18BE-C3C4-D51BA13B3653}"/>
              </a:ext>
            </a:extLst>
          </xdr:cNvPr>
          <xdr:cNvGrpSpPr>
            <a:grpSpLocks/>
          </xdr:cNvGrpSpPr>
        </xdr:nvGrpSpPr>
        <xdr:grpSpPr bwMode="auto">
          <a:xfrm>
            <a:off x="470" y="215"/>
            <a:ext cx="26" cy="2"/>
            <a:chOff x="346" y="215"/>
            <a:chExt cx="26" cy="2"/>
          </a:xfrm>
        </xdr:grpSpPr>
        <xdr:sp macro="" textlink="">
          <xdr:nvSpPr>
            <xdr:cNvPr id="1823" name="Line 14">
              <a:extLst>
                <a:ext uri="{FF2B5EF4-FFF2-40B4-BE49-F238E27FC236}">
                  <a16:creationId xmlns:a16="http://schemas.microsoft.com/office/drawing/2014/main" id="{E23F0463-EBA1-83F2-6D06-C8420E024CE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4" name="Line 15">
              <a:extLst>
                <a:ext uri="{FF2B5EF4-FFF2-40B4-BE49-F238E27FC236}">
                  <a16:creationId xmlns:a16="http://schemas.microsoft.com/office/drawing/2014/main" id="{19D9A45F-D907-66B2-F295-650EF9066595}"/>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799" name="Group 16">
            <a:extLst>
              <a:ext uri="{FF2B5EF4-FFF2-40B4-BE49-F238E27FC236}">
                <a16:creationId xmlns:a16="http://schemas.microsoft.com/office/drawing/2014/main" id="{BFC7E3CE-5FCF-2EA8-0507-58D54280F8F0}"/>
              </a:ext>
            </a:extLst>
          </xdr:cNvPr>
          <xdr:cNvGrpSpPr>
            <a:grpSpLocks/>
          </xdr:cNvGrpSpPr>
        </xdr:nvGrpSpPr>
        <xdr:grpSpPr bwMode="auto">
          <a:xfrm>
            <a:off x="766" y="215"/>
            <a:ext cx="35" cy="2"/>
            <a:chOff x="406" y="215"/>
            <a:chExt cx="35" cy="2"/>
          </a:xfrm>
        </xdr:grpSpPr>
        <xdr:sp macro="" textlink="">
          <xdr:nvSpPr>
            <xdr:cNvPr id="1821" name="Line 17">
              <a:extLst>
                <a:ext uri="{FF2B5EF4-FFF2-40B4-BE49-F238E27FC236}">
                  <a16:creationId xmlns:a16="http://schemas.microsoft.com/office/drawing/2014/main" id="{8162E53A-017F-7593-8E3A-0A9D598DC22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2" name="Line 18">
              <a:extLst>
                <a:ext uri="{FF2B5EF4-FFF2-40B4-BE49-F238E27FC236}">
                  <a16:creationId xmlns:a16="http://schemas.microsoft.com/office/drawing/2014/main" id="{64AE9904-D919-D2E5-EE9F-1F5D1A2407B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00" name="Group 19">
            <a:extLst>
              <a:ext uri="{FF2B5EF4-FFF2-40B4-BE49-F238E27FC236}">
                <a16:creationId xmlns:a16="http://schemas.microsoft.com/office/drawing/2014/main" id="{40C753B0-3A5F-66E7-A707-E580D3642E98}"/>
              </a:ext>
            </a:extLst>
          </xdr:cNvPr>
          <xdr:cNvGrpSpPr>
            <a:grpSpLocks/>
          </xdr:cNvGrpSpPr>
        </xdr:nvGrpSpPr>
        <xdr:grpSpPr bwMode="auto">
          <a:xfrm>
            <a:off x="718" y="215"/>
            <a:ext cx="26" cy="2"/>
            <a:chOff x="346" y="215"/>
            <a:chExt cx="26" cy="2"/>
          </a:xfrm>
        </xdr:grpSpPr>
        <xdr:sp macro="" textlink="">
          <xdr:nvSpPr>
            <xdr:cNvPr id="1819" name="Line 20">
              <a:extLst>
                <a:ext uri="{FF2B5EF4-FFF2-40B4-BE49-F238E27FC236}">
                  <a16:creationId xmlns:a16="http://schemas.microsoft.com/office/drawing/2014/main" id="{6797CAAE-AB00-53AA-81B7-9B4636CBA2C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0" name="Line 21">
              <a:extLst>
                <a:ext uri="{FF2B5EF4-FFF2-40B4-BE49-F238E27FC236}">
                  <a16:creationId xmlns:a16="http://schemas.microsoft.com/office/drawing/2014/main" id="{0D947817-9E8A-F385-7F5F-5D65093D457B}"/>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01" name="Group 22">
            <a:extLst>
              <a:ext uri="{FF2B5EF4-FFF2-40B4-BE49-F238E27FC236}">
                <a16:creationId xmlns:a16="http://schemas.microsoft.com/office/drawing/2014/main" id="{2EB3BCE1-C8C7-AC3A-E0A2-78585939837A}"/>
              </a:ext>
            </a:extLst>
          </xdr:cNvPr>
          <xdr:cNvGrpSpPr>
            <a:grpSpLocks/>
          </xdr:cNvGrpSpPr>
        </xdr:nvGrpSpPr>
        <xdr:grpSpPr bwMode="auto">
          <a:xfrm>
            <a:off x="616" y="215"/>
            <a:ext cx="9" cy="2"/>
            <a:chOff x="616" y="215"/>
            <a:chExt cx="9" cy="2"/>
          </a:xfrm>
        </xdr:grpSpPr>
        <xdr:sp macro="" textlink="">
          <xdr:nvSpPr>
            <xdr:cNvPr id="1817" name="Line 23">
              <a:extLst>
                <a:ext uri="{FF2B5EF4-FFF2-40B4-BE49-F238E27FC236}">
                  <a16:creationId xmlns:a16="http://schemas.microsoft.com/office/drawing/2014/main" id="{8109875C-E864-39E3-99EF-CA3D4449F494}"/>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8" name="Line 24">
              <a:extLst>
                <a:ext uri="{FF2B5EF4-FFF2-40B4-BE49-F238E27FC236}">
                  <a16:creationId xmlns:a16="http://schemas.microsoft.com/office/drawing/2014/main" id="{1072D8ED-A514-6D4D-861F-A385A8E7E263}"/>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02" name="Group 25">
            <a:extLst>
              <a:ext uri="{FF2B5EF4-FFF2-40B4-BE49-F238E27FC236}">
                <a16:creationId xmlns:a16="http://schemas.microsoft.com/office/drawing/2014/main" id="{9128CB3B-71E7-2646-2312-C128A1B2E6BF}"/>
              </a:ext>
            </a:extLst>
          </xdr:cNvPr>
          <xdr:cNvGrpSpPr>
            <a:grpSpLocks/>
          </xdr:cNvGrpSpPr>
        </xdr:nvGrpSpPr>
        <xdr:grpSpPr bwMode="auto">
          <a:xfrm>
            <a:off x="579" y="215"/>
            <a:ext cx="9" cy="2"/>
            <a:chOff x="579" y="215"/>
            <a:chExt cx="9" cy="2"/>
          </a:xfrm>
        </xdr:grpSpPr>
        <xdr:sp macro="" textlink="">
          <xdr:nvSpPr>
            <xdr:cNvPr id="1815" name="Line 26">
              <a:extLst>
                <a:ext uri="{FF2B5EF4-FFF2-40B4-BE49-F238E27FC236}">
                  <a16:creationId xmlns:a16="http://schemas.microsoft.com/office/drawing/2014/main" id="{B0A6BED1-361C-3354-0405-1AEAE37E221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6" name="Line 27">
              <a:extLst>
                <a:ext uri="{FF2B5EF4-FFF2-40B4-BE49-F238E27FC236}">
                  <a16:creationId xmlns:a16="http://schemas.microsoft.com/office/drawing/2014/main" id="{BEC252E0-9F47-6758-4281-DECE778583E6}"/>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03" name="Group 28">
            <a:extLst>
              <a:ext uri="{FF2B5EF4-FFF2-40B4-BE49-F238E27FC236}">
                <a16:creationId xmlns:a16="http://schemas.microsoft.com/office/drawing/2014/main" id="{7622C30B-668B-1B94-F013-71614C59DBD9}"/>
              </a:ext>
            </a:extLst>
          </xdr:cNvPr>
          <xdr:cNvGrpSpPr>
            <a:grpSpLocks/>
          </xdr:cNvGrpSpPr>
        </xdr:nvGrpSpPr>
        <xdr:grpSpPr bwMode="auto">
          <a:xfrm>
            <a:off x="642" y="215"/>
            <a:ext cx="9" cy="2"/>
            <a:chOff x="579" y="215"/>
            <a:chExt cx="9" cy="2"/>
          </a:xfrm>
        </xdr:grpSpPr>
        <xdr:sp macro="" textlink="">
          <xdr:nvSpPr>
            <xdr:cNvPr id="1813" name="Line 29">
              <a:extLst>
                <a:ext uri="{FF2B5EF4-FFF2-40B4-BE49-F238E27FC236}">
                  <a16:creationId xmlns:a16="http://schemas.microsoft.com/office/drawing/2014/main" id="{19826212-8F40-97D7-68F9-11124F4A470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4" name="Line 30">
              <a:extLst>
                <a:ext uri="{FF2B5EF4-FFF2-40B4-BE49-F238E27FC236}">
                  <a16:creationId xmlns:a16="http://schemas.microsoft.com/office/drawing/2014/main" id="{23A14BE0-B1DD-F3F1-59D9-1E4A66DD0BFE}"/>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04" name="Group 31">
            <a:extLst>
              <a:ext uri="{FF2B5EF4-FFF2-40B4-BE49-F238E27FC236}">
                <a16:creationId xmlns:a16="http://schemas.microsoft.com/office/drawing/2014/main" id="{FA991F50-048B-FA6A-F32D-4DC43DD20C7C}"/>
              </a:ext>
            </a:extLst>
          </xdr:cNvPr>
          <xdr:cNvGrpSpPr>
            <a:grpSpLocks/>
          </xdr:cNvGrpSpPr>
        </xdr:nvGrpSpPr>
        <xdr:grpSpPr bwMode="auto">
          <a:xfrm>
            <a:off x="677" y="215"/>
            <a:ext cx="9" cy="2"/>
            <a:chOff x="616" y="215"/>
            <a:chExt cx="9" cy="2"/>
          </a:xfrm>
        </xdr:grpSpPr>
        <xdr:sp macro="" textlink="">
          <xdr:nvSpPr>
            <xdr:cNvPr id="1811" name="Line 32">
              <a:extLst>
                <a:ext uri="{FF2B5EF4-FFF2-40B4-BE49-F238E27FC236}">
                  <a16:creationId xmlns:a16="http://schemas.microsoft.com/office/drawing/2014/main" id="{403D1944-BF65-799C-B6D6-55DAA521392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2" name="Line 33">
              <a:extLst>
                <a:ext uri="{FF2B5EF4-FFF2-40B4-BE49-F238E27FC236}">
                  <a16:creationId xmlns:a16="http://schemas.microsoft.com/office/drawing/2014/main" id="{B999015D-6E2B-ACE1-F8C8-7765EEA08197}"/>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05" name="Group 34">
            <a:extLst>
              <a:ext uri="{FF2B5EF4-FFF2-40B4-BE49-F238E27FC236}">
                <a16:creationId xmlns:a16="http://schemas.microsoft.com/office/drawing/2014/main" id="{30EF18E3-9CC2-C806-52B4-359A1F4E3B18}"/>
              </a:ext>
            </a:extLst>
          </xdr:cNvPr>
          <xdr:cNvGrpSpPr>
            <a:grpSpLocks/>
          </xdr:cNvGrpSpPr>
        </xdr:nvGrpSpPr>
        <xdr:grpSpPr bwMode="auto">
          <a:xfrm>
            <a:off x="870" y="215"/>
            <a:ext cx="4" cy="2"/>
            <a:chOff x="870" y="215"/>
            <a:chExt cx="4" cy="2"/>
          </a:xfrm>
        </xdr:grpSpPr>
        <xdr:sp macro="" textlink="">
          <xdr:nvSpPr>
            <xdr:cNvPr id="1809" name="Line 35">
              <a:extLst>
                <a:ext uri="{FF2B5EF4-FFF2-40B4-BE49-F238E27FC236}">
                  <a16:creationId xmlns:a16="http://schemas.microsoft.com/office/drawing/2014/main" id="{63B82402-3DC7-EAA5-B814-B5ED6403459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0" name="Line 36">
              <a:extLst>
                <a:ext uri="{FF2B5EF4-FFF2-40B4-BE49-F238E27FC236}">
                  <a16:creationId xmlns:a16="http://schemas.microsoft.com/office/drawing/2014/main" id="{E2E0D082-B2A7-27C3-5DA0-A0D51C81BD13}"/>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06" name="Group 37">
            <a:extLst>
              <a:ext uri="{FF2B5EF4-FFF2-40B4-BE49-F238E27FC236}">
                <a16:creationId xmlns:a16="http://schemas.microsoft.com/office/drawing/2014/main" id="{70D289CC-5868-64D0-CAA3-75CE229F070D}"/>
              </a:ext>
            </a:extLst>
          </xdr:cNvPr>
          <xdr:cNvGrpSpPr>
            <a:grpSpLocks/>
          </xdr:cNvGrpSpPr>
        </xdr:nvGrpSpPr>
        <xdr:grpSpPr bwMode="auto">
          <a:xfrm>
            <a:off x="818" y="215"/>
            <a:ext cx="4" cy="2"/>
            <a:chOff x="818" y="215"/>
            <a:chExt cx="4" cy="2"/>
          </a:xfrm>
        </xdr:grpSpPr>
        <xdr:sp macro="" textlink="">
          <xdr:nvSpPr>
            <xdr:cNvPr id="1807" name="Line 38">
              <a:extLst>
                <a:ext uri="{FF2B5EF4-FFF2-40B4-BE49-F238E27FC236}">
                  <a16:creationId xmlns:a16="http://schemas.microsoft.com/office/drawing/2014/main" id="{F92CB37A-0F66-575D-B98C-7C2477DBF6E8}"/>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08" name="Line 39">
              <a:extLst>
                <a:ext uri="{FF2B5EF4-FFF2-40B4-BE49-F238E27FC236}">
                  <a16:creationId xmlns:a16="http://schemas.microsoft.com/office/drawing/2014/main" id="{22A3908D-BA82-509C-877F-D40CE8CFB04F}"/>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919</xdr:row>
      <xdr:rowOff>57583</xdr:rowOff>
    </xdr:from>
    <xdr:to>
      <xdr:col>13</xdr:col>
      <xdr:colOff>0</xdr:colOff>
      <xdr:row>919</xdr:row>
      <xdr:rowOff>74036</xdr:rowOff>
    </xdr:to>
    <xdr:grpSp>
      <xdr:nvGrpSpPr>
        <xdr:cNvPr id="1831" name="Group 3">
          <a:extLst>
            <a:ext uri="{FF2B5EF4-FFF2-40B4-BE49-F238E27FC236}">
              <a16:creationId xmlns:a16="http://schemas.microsoft.com/office/drawing/2014/main" id="{9FE396AB-BC2C-4BC7-8F39-0F22B8A0BF12}"/>
            </a:ext>
          </a:extLst>
        </xdr:cNvPr>
        <xdr:cNvGrpSpPr>
          <a:grpSpLocks/>
        </xdr:cNvGrpSpPr>
      </xdr:nvGrpSpPr>
      <xdr:grpSpPr bwMode="auto">
        <a:xfrm>
          <a:off x="3120390" y="130420543"/>
          <a:ext cx="5124450" cy="16453"/>
          <a:chOff x="346" y="215"/>
          <a:chExt cx="528" cy="2"/>
        </a:xfrm>
      </xdr:grpSpPr>
      <xdr:grpSp>
        <xdr:nvGrpSpPr>
          <xdr:cNvPr id="1832" name="Group 4">
            <a:extLst>
              <a:ext uri="{FF2B5EF4-FFF2-40B4-BE49-F238E27FC236}">
                <a16:creationId xmlns:a16="http://schemas.microsoft.com/office/drawing/2014/main" id="{15E25570-73FF-305B-17C6-C51535768093}"/>
              </a:ext>
            </a:extLst>
          </xdr:cNvPr>
          <xdr:cNvGrpSpPr>
            <a:grpSpLocks/>
          </xdr:cNvGrpSpPr>
        </xdr:nvGrpSpPr>
        <xdr:grpSpPr bwMode="auto">
          <a:xfrm>
            <a:off x="406" y="215"/>
            <a:ext cx="35" cy="2"/>
            <a:chOff x="406" y="215"/>
            <a:chExt cx="35" cy="2"/>
          </a:xfrm>
        </xdr:grpSpPr>
        <xdr:sp macro="" textlink="">
          <xdr:nvSpPr>
            <xdr:cNvPr id="1866" name="Line 5">
              <a:extLst>
                <a:ext uri="{FF2B5EF4-FFF2-40B4-BE49-F238E27FC236}">
                  <a16:creationId xmlns:a16="http://schemas.microsoft.com/office/drawing/2014/main" id="{80AB1721-ECF1-8B5D-9965-46E1A5F8277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67" name="Line 6">
              <a:extLst>
                <a:ext uri="{FF2B5EF4-FFF2-40B4-BE49-F238E27FC236}">
                  <a16:creationId xmlns:a16="http://schemas.microsoft.com/office/drawing/2014/main" id="{BF5C3C69-939F-BD77-3A06-79C7A79D0972}"/>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33" name="Group 7">
            <a:extLst>
              <a:ext uri="{FF2B5EF4-FFF2-40B4-BE49-F238E27FC236}">
                <a16:creationId xmlns:a16="http://schemas.microsoft.com/office/drawing/2014/main" id="{213D4BF4-BF7E-EDA9-0689-0031F3387D7F}"/>
              </a:ext>
            </a:extLst>
          </xdr:cNvPr>
          <xdr:cNvGrpSpPr>
            <a:grpSpLocks/>
          </xdr:cNvGrpSpPr>
        </xdr:nvGrpSpPr>
        <xdr:grpSpPr bwMode="auto">
          <a:xfrm>
            <a:off x="346" y="215"/>
            <a:ext cx="26" cy="2"/>
            <a:chOff x="346" y="215"/>
            <a:chExt cx="26" cy="2"/>
          </a:xfrm>
        </xdr:grpSpPr>
        <xdr:sp macro="" textlink="">
          <xdr:nvSpPr>
            <xdr:cNvPr id="1864" name="Line 8">
              <a:extLst>
                <a:ext uri="{FF2B5EF4-FFF2-40B4-BE49-F238E27FC236}">
                  <a16:creationId xmlns:a16="http://schemas.microsoft.com/office/drawing/2014/main" id="{B821D068-5BF8-87CB-3660-90ABC939AB8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65" name="Line 9">
              <a:extLst>
                <a:ext uri="{FF2B5EF4-FFF2-40B4-BE49-F238E27FC236}">
                  <a16:creationId xmlns:a16="http://schemas.microsoft.com/office/drawing/2014/main" id="{1730785B-81F1-8212-F2BF-1F982681850B}"/>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34" name="Group 10">
            <a:extLst>
              <a:ext uri="{FF2B5EF4-FFF2-40B4-BE49-F238E27FC236}">
                <a16:creationId xmlns:a16="http://schemas.microsoft.com/office/drawing/2014/main" id="{3EF80F07-4813-1B19-39B7-397BDF2052DD}"/>
              </a:ext>
            </a:extLst>
          </xdr:cNvPr>
          <xdr:cNvGrpSpPr>
            <a:grpSpLocks/>
          </xdr:cNvGrpSpPr>
        </xdr:nvGrpSpPr>
        <xdr:grpSpPr bwMode="auto">
          <a:xfrm>
            <a:off x="525" y="215"/>
            <a:ext cx="35" cy="2"/>
            <a:chOff x="406" y="215"/>
            <a:chExt cx="35" cy="2"/>
          </a:xfrm>
        </xdr:grpSpPr>
        <xdr:sp macro="" textlink="">
          <xdr:nvSpPr>
            <xdr:cNvPr id="1862" name="Line 11">
              <a:extLst>
                <a:ext uri="{FF2B5EF4-FFF2-40B4-BE49-F238E27FC236}">
                  <a16:creationId xmlns:a16="http://schemas.microsoft.com/office/drawing/2014/main" id="{CC428505-C327-53E2-A24A-918F444D6FD2}"/>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63" name="Line 12">
              <a:extLst>
                <a:ext uri="{FF2B5EF4-FFF2-40B4-BE49-F238E27FC236}">
                  <a16:creationId xmlns:a16="http://schemas.microsoft.com/office/drawing/2014/main" id="{D6C418AF-B4F0-A45D-E48E-1BEDCA27950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35" name="Group 13">
            <a:extLst>
              <a:ext uri="{FF2B5EF4-FFF2-40B4-BE49-F238E27FC236}">
                <a16:creationId xmlns:a16="http://schemas.microsoft.com/office/drawing/2014/main" id="{E2C739D4-8768-1343-D3C7-2BA92468D3FB}"/>
              </a:ext>
            </a:extLst>
          </xdr:cNvPr>
          <xdr:cNvGrpSpPr>
            <a:grpSpLocks/>
          </xdr:cNvGrpSpPr>
        </xdr:nvGrpSpPr>
        <xdr:grpSpPr bwMode="auto">
          <a:xfrm>
            <a:off x="470" y="215"/>
            <a:ext cx="26" cy="2"/>
            <a:chOff x="346" y="215"/>
            <a:chExt cx="26" cy="2"/>
          </a:xfrm>
        </xdr:grpSpPr>
        <xdr:sp macro="" textlink="">
          <xdr:nvSpPr>
            <xdr:cNvPr id="1860" name="Line 14">
              <a:extLst>
                <a:ext uri="{FF2B5EF4-FFF2-40B4-BE49-F238E27FC236}">
                  <a16:creationId xmlns:a16="http://schemas.microsoft.com/office/drawing/2014/main" id="{C08B4CF4-786E-AB4B-1EFC-BDE3066313D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61" name="Line 15">
              <a:extLst>
                <a:ext uri="{FF2B5EF4-FFF2-40B4-BE49-F238E27FC236}">
                  <a16:creationId xmlns:a16="http://schemas.microsoft.com/office/drawing/2014/main" id="{60E44F97-7220-E9F7-ED04-539B2D94212D}"/>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36" name="Group 16">
            <a:extLst>
              <a:ext uri="{FF2B5EF4-FFF2-40B4-BE49-F238E27FC236}">
                <a16:creationId xmlns:a16="http://schemas.microsoft.com/office/drawing/2014/main" id="{FEDC13E9-1521-8CBF-3335-9F2E98E91201}"/>
              </a:ext>
            </a:extLst>
          </xdr:cNvPr>
          <xdr:cNvGrpSpPr>
            <a:grpSpLocks/>
          </xdr:cNvGrpSpPr>
        </xdr:nvGrpSpPr>
        <xdr:grpSpPr bwMode="auto">
          <a:xfrm>
            <a:off x="766" y="215"/>
            <a:ext cx="35" cy="2"/>
            <a:chOff x="406" y="215"/>
            <a:chExt cx="35" cy="2"/>
          </a:xfrm>
        </xdr:grpSpPr>
        <xdr:sp macro="" textlink="">
          <xdr:nvSpPr>
            <xdr:cNvPr id="1858" name="Line 17">
              <a:extLst>
                <a:ext uri="{FF2B5EF4-FFF2-40B4-BE49-F238E27FC236}">
                  <a16:creationId xmlns:a16="http://schemas.microsoft.com/office/drawing/2014/main" id="{DDF7BC49-9798-C279-1AFD-C370EE8740B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9" name="Line 18">
              <a:extLst>
                <a:ext uri="{FF2B5EF4-FFF2-40B4-BE49-F238E27FC236}">
                  <a16:creationId xmlns:a16="http://schemas.microsoft.com/office/drawing/2014/main" id="{B8741339-FB4B-044E-6A59-43062E65919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37" name="Group 19">
            <a:extLst>
              <a:ext uri="{FF2B5EF4-FFF2-40B4-BE49-F238E27FC236}">
                <a16:creationId xmlns:a16="http://schemas.microsoft.com/office/drawing/2014/main" id="{20569ACC-5DA1-D5F2-69B5-5A21DA7A5111}"/>
              </a:ext>
            </a:extLst>
          </xdr:cNvPr>
          <xdr:cNvGrpSpPr>
            <a:grpSpLocks/>
          </xdr:cNvGrpSpPr>
        </xdr:nvGrpSpPr>
        <xdr:grpSpPr bwMode="auto">
          <a:xfrm>
            <a:off x="718" y="215"/>
            <a:ext cx="26" cy="2"/>
            <a:chOff x="346" y="215"/>
            <a:chExt cx="26" cy="2"/>
          </a:xfrm>
        </xdr:grpSpPr>
        <xdr:sp macro="" textlink="">
          <xdr:nvSpPr>
            <xdr:cNvPr id="1856" name="Line 20">
              <a:extLst>
                <a:ext uri="{FF2B5EF4-FFF2-40B4-BE49-F238E27FC236}">
                  <a16:creationId xmlns:a16="http://schemas.microsoft.com/office/drawing/2014/main" id="{B554AFDE-74BF-A29D-0A98-F43EC723847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7" name="Line 21">
              <a:extLst>
                <a:ext uri="{FF2B5EF4-FFF2-40B4-BE49-F238E27FC236}">
                  <a16:creationId xmlns:a16="http://schemas.microsoft.com/office/drawing/2014/main" id="{5A505CB9-E14D-73CA-6003-E56B705FA7D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38" name="Group 22">
            <a:extLst>
              <a:ext uri="{FF2B5EF4-FFF2-40B4-BE49-F238E27FC236}">
                <a16:creationId xmlns:a16="http://schemas.microsoft.com/office/drawing/2014/main" id="{8292F328-8705-4DB5-0B95-76F0A362AD63}"/>
              </a:ext>
            </a:extLst>
          </xdr:cNvPr>
          <xdr:cNvGrpSpPr>
            <a:grpSpLocks/>
          </xdr:cNvGrpSpPr>
        </xdr:nvGrpSpPr>
        <xdr:grpSpPr bwMode="auto">
          <a:xfrm>
            <a:off x="616" y="215"/>
            <a:ext cx="9" cy="2"/>
            <a:chOff x="616" y="215"/>
            <a:chExt cx="9" cy="2"/>
          </a:xfrm>
        </xdr:grpSpPr>
        <xdr:sp macro="" textlink="">
          <xdr:nvSpPr>
            <xdr:cNvPr id="1854" name="Line 23">
              <a:extLst>
                <a:ext uri="{FF2B5EF4-FFF2-40B4-BE49-F238E27FC236}">
                  <a16:creationId xmlns:a16="http://schemas.microsoft.com/office/drawing/2014/main" id="{8DFCDE71-9842-7DDF-358B-C2F3D76CE0A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5" name="Line 24">
              <a:extLst>
                <a:ext uri="{FF2B5EF4-FFF2-40B4-BE49-F238E27FC236}">
                  <a16:creationId xmlns:a16="http://schemas.microsoft.com/office/drawing/2014/main" id="{19AD63F1-9B2D-490B-59B2-9C0CE70E0960}"/>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39" name="Group 25">
            <a:extLst>
              <a:ext uri="{FF2B5EF4-FFF2-40B4-BE49-F238E27FC236}">
                <a16:creationId xmlns:a16="http://schemas.microsoft.com/office/drawing/2014/main" id="{D864EC31-68AB-DDA8-1BC2-91FAEDDA940D}"/>
              </a:ext>
            </a:extLst>
          </xdr:cNvPr>
          <xdr:cNvGrpSpPr>
            <a:grpSpLocks/>
          </xdr:cNvGrpSpPr>
        </xdr:nvGrpSpPr>
        <xdr:grpSpPr bwMode="auto">
          <a:xfrm>
            <a:off x="579" y="215"/>
            <a:ext cx="9" cy="2"/>
            <a:chOff x="579" y="215"/>
            <a:chExt cx="9" cy="2"/>
          </a:xfrm>
        </xdr:grpSpPr>
        <xdr:sp macro="" textlink="">
          <xdr:nvSpPr>
            <xdr:cNvPr id="1852" name="Line 26">
              <a:extLst>
                <a:ext uri="{FF2B5EF4-FFF2-40B4-BE49-F238E27FC236}">
                  <a16:creationId xmlns:a16="http://schemas.microsoft.com/office/drawing/2014/main" id="{D1A48439-4A72-93C5-0B52-2A78F94628A4}"/>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3" name="Line 27">
              <a:extLst>
                <a:ext uri="{FF2B5EF4-FFF2-40B4-BE49-F238E27FC236}">
                  <a16:creationId xmlns:a16="http://schemas.microsoft.com/office/drawing/2014/main" id="{454FB2C7-238F-1855-0352-F9B11804DF56}"/>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40" name="Group 28">
            <a:extLst>
              <a:ext uri="{FF2B5EF4-FFF2-40B4-BE49-F238E27FC236}">
                <a16:creationId xmlns:a16="http://schemas.microsoft.com/office/drawing/2014/main" id="{1E7FA0D7-EFE0-5D94-9448-5CD3D7C25B0A}"/>
              </a:ext>
            </a:extLst>
          </xdr:cNvPr>
          <xdr:cNvGrpSpPr>
            <a:grpSpLocks/>
          </xdr:cNvGrpSpPr>
        </xdr:nvGrpSpPr>
        <xdr:grpSpPr bwMode="auto">
          <a:xfrm>
            <a:off x="642" y="215"/>
            <a:ext cx="9" cy="2"/>
            <a:chOff x="579" y="215"/>
            <a:chExt cx="9" cy="2"/>
          </a:xfrm>
        </xdr:grpSpPr>
        <xdr:sp macro="" textlink="">
          <xdr:nvSpPr>
            <xdr:cNvPr id="1850" name="Line 29">
              <a:extLst>
                <a:ext uri="{FF2B5EF4-FFF2-40B4-BE49-F238E27FC236}">
                  <a16:creationId xmlns:a16="http://schemas.microsoft.com/office/drawing/2014/main" id="{1B6EC8B0-DABD-D71A-0070-B223D864F60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1" name="Line 30">
              <a:extLst>
                <a:ext uri="{FF2B5EF4-FFF2-40B4-BE49-F238E27FC236}">
                  <a16:creationId xmlns:a16="http://schemas.microsoft.com/office/drawing/2014/main" id="{FF14D21F-6E07-E53A-A7DB-413BF2C6C661}"/>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41" name="Group 31">
            <a:extLst>
              <a:ext uri="{FF2B5EF4-FFF2-40B4-BE49-F238E27FC236}">
                <a16:creationId xmlns:a16="http://schemas.microsoft.com/office/drawing/2014/main" id="{41E3B717-8893-CEFF-9A20-FA699A98DA5E}"/>
              </a:ext>
            </a:extLst>
          </xdr:cNvPr>
          <xdr:cNvGrpSpPr>
            <a:grpSpLocks/>
          </xdr:cNvGrpSpPr>
        </xdr:nvGrpSpPr>
        <xdr:grpSpPr bwMode="auto">
          <a:xfrm>
            <a:off x="677" y="215"/>
            <a:ext cx="9" cy="2"/>
            <a:chOff x="616" y="215"/>
            <a:chExt cx="9" cy="2"/>
          </a:xfrm>
        </xdr:grpSpPr>
        <xdr:sp macro="" textlink="">
          <xdr:nvSpPr>
            <xdr:cNvPr id="1848" name="Line 32">
              <a:extLst>
                <a:ext uri="{FF2B5EF4-FFF2-40B4-BE49-F238E27FC236}">
                  <a16:creationId xmlns:a16="http://schemas.microsoft.com/office/drawing/2014/main" id="{3385EF94-D8BD-8CC2-912C-BDDF2B76766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9" name="Line 33">
              <a:extLst>
                <a:ext uri="{FF2B5EF4-FFF2-40B4-BE49-F238E27FC236}">
                  <a16:creationId xmlns:a16="http://schemas.microsoft.com/office/drawing/2014/main" id="{75B19617-3D7A-7BF6-9222-8EE3368A157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42" name="Group 34">
            <a:extLst>
              <a:ext uri="{FF2B5EF4-FFF2-40B4-BE49-F238E27FC236}">
                <a16:creationId xmlns:a16="http://schemas.microsoft.com/office/drawing/2014/main" id="{A63F1F67-CCAA-DE7E-58D1-8ED079051C5E}"/>
              </a:ext>
            </a:extLst>
          </xdr:cNvPr>
          <xdr:cNvGrpSpPr>
            <a:grpSpLocks/>
          </xdr:cNvGrpSpPr>
        </xdr:nvGrpSpPr>
        <xdr:grpSpPr bwMode="auto">
          <a:xfrm>
            <a:off x="870" y="215"/>
            <a:ext cx="4" cy="2"/>
            <a:chOff x="870" y="215"/>
            <a:chExt cx="4" cy="2"/>
          </a:xfrm>
        </xdr:grpSpPr>
        <xdr:sp macro="" textlink="">
          <xdr:nvSpPr>
            <xdr:cNvPr id="1846" name="Line 35">
              <a:extLst>
                <a:ext uri="{FF2B5EF4-FFF2-40B4-BE49-F238E27FC236}">
                  <a16:creationId xmlns:a16="http://schemas.microsoft.com/office/drawing/2014/main" id="{1EE9FCFB-EF9C-263C-8170-F418732E6F1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7" name="Line 36">
              <a:extLst>
                <a:ext uri="{FF2B5EF4-FFF2-40B4-BE49-F238E27FC236}">
                  <a16:creationId xmlns:a16="http://schemas.microsoft.com/office/drawing/2014/main" id="{255C491A-C637-036F-543C-AA268F8B39E6}"/>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43" name="Group 37">
            <a:extLst>
              <a:ext uri="{FF2B5EF4-FFF2-40B4-BE49-F238E27FC236}">
                <a16:creationId xmlns:a16="http://schemas.microsoft.com/office/drawing/2014/main" id="{725132C9-5CF6-798A-43A0-4A910BD07011}"/>
              </a:ext>
            </a:extLst>
          </xdr:cNvPr>
          <xdr:cNvGrpSpPr>
            <a:grpSpLocks/>
          </xdr:cNvGrpSpPr>
        </xdr:nvGrpSpPr>
        <xdr:grpSpPr bwMode="auto">
          <a:xfrm>
            <a:off x="818" y="215"/>
            <a:ext cx="4" cy="2"/>
            <a:chOff x="818" y="215"/>
            <a:chExt cx="4" cy="2"/>
          </a:xfrm>
        </xdr:grpSpPr>
        <xdr:sp macro="" textlink="">
          <xdr:nvSpPr>
            <xdr:cNvPr id="1844" name="Line 38">
              <a:extLst>
                <a:ext uri="{FF2B5EF4-FFF2-40B4-BE49-F238E27FC236}">
                  <a16:creationId xmlns:a16="http://schemas.microsoft.com/office/drawing/2014/main" id="{5F82134F-97AA-5A1D-9E67-A11ACB36EA7A}"/>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5" name="Line 39">
              <a:extLst>
                <a:ext uri="{FF2B5EF4-FFF2-40B4-BE49-F238E27FC236}">
                  <a16:creationId xmlns:a16="http://schemas.microsoft.com/office/drawing/2014/main" id="{F2B600CC-2728-51FD-6F2B-51AF61216DB0}"/>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87313</xdr:colOff>
      <xdr:row>978</xdr:row>
      <xdr:rowOff>95538</xdr:rowOff>
    </xdr:from>
    <xdr:to>
      <xdr:col>13</xdr:col>
      <xdr:colOff>0</xdr:colOff>
      <xdr:row>978</xdr:row>
      <xdr:rowOff>102466</xdr:rowOff>
    </xdr:to>
    <xdr:grpSp>
      <xdr:nvGrpSpPr>
        <xdr:cNvPr id="1868" name="Group 3">
          <a:extLst>
            <a:ext uri="{FF2B5EF4-FFF2-40B4-BE49-F238E27FC236}">
              <a16:creationId xmlns:a16="http://schemas.microsoft.com/office/drawing/2014/main" id="{F5F17319-4A67-4CDD-9082-E1FB9E26D4D7}"/>
            </a:ext>
          </a:extLst>
        </xdr:cNvPr>
        <xdr:cNvGrpSpPr>
          <a:grpSpLocks/>
        </xdr:cNvGrpSpPr>
      </xdr:nvGrpSpPr>
      <xdr:grpSpPr bwMode="auto">
        <a:xfrm>
          <a:off x="3017203" y="139945398"/>
          <a:ext cx="5227637" cy="6928"/>
          <a:chOff x="346" y="215"/>
          <a:chExt cx="528" cy="2"/>
        </a:xfrm>
      </xdr:grpSpPr>
      <xdr:grpSp>
        <xdr:nvGrpSpPr>
          <xdr:cNvPr id="1869" name="Group 4">
            <a:extLst>
              <a:ext uri="{FF2B5EF4-FFF2-40B4-BE49-F238E27FC236}">
                <a16:creationId xmlns:a16="http://schemas.microsoft.com/office/drawing/2014/main" id="{DD42F631-9135-3A07-4AF5-952EFC171ADA}"/>
              </a:ext>
            </a:extLst>
          </xdr:cNvPr>
          <xdr:cNvGrpSpPr>
            <a:grpSpLocks/>
          </xdr:cNvGrpSpPr>
        </xdr:nvGrpSpPr>
        <xdr:grpSpPr bwMode="auto">
          <a:xfrm>
            <a:off x="406" y="215"/>
            <a:ext cx="35" cy="2"/>
            <a:chOff x="406" y="215"/>
            <a:chExt cx="35" cy="2"/>
          </a:xfrm>
        </xdr:grpSpPr>
        <xdr:sp macro="" textlink="">
          <xdr:nvSpPr>
            <xdr:cNvPr id="1903" name="Line 5">
              <a:extLst>
                <a:ext uri="{FF2B5EF4-FFF2-40B4-BE49-F238E27FC236}">
                  <a16:creationId xmlns:a16="http://schemas.microsoft.com/office/drawing/2014/main" id="{E5EED47F-E3F4-ED95-9B8E-5B07713E5FE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4" name="Line 6">
              <a:extLst>
                <a:ext uri="{FF2B5EF4-FFF2-40B4-BE49-F238E27FC236}">
                  <a16:creationId xmlns:a16="http://schemas.microsoft.com/office/drawing/2014/main" id="{CE4EFB8B-6BD3-C9A8-69D6-3EBA5997B7BC}"/>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0" name="Group 7">
            <a:extLst>
              <a:ext uri="{FF2B5EF4-FFF2-40B4-BE49-F238E27FC236}">
                <a16:creationId xmlns:a16="http://schemas.microsoft.com/office/drawing/2014/main" id="{1C897A16-390D-6AD7-FAD6-0BB5DDDCE387}"/>
              </a:ext>
            </a:extLst>
          </xdr:cNvPr>
          <xdr:cNvGrpSpPr>
            <a:grpSpLocks/>
          </xdr:cNvGrpSpPr>
        </xdr:nvGrpSpPr>
        <xdr:grpSpPr bwMode="auto">
          <a:xfrm>
            <a:off x="346" y="215"/>
            <a:ext cx="26" cy="2"/>
            <a:chOff x="346" y="215"/>
            <a:chExt cx="26" cy="2"/>
          </a:xfrm>
        </xdr:grpSpPr>
        <xdr:sp macro="" textlink="">
          <xdr:nvSpPr>
            <xdr:cNvPr id="1901" name="Line 8">
              <a:extLst>
                <a:ext uri="{FF2B5EF4-FFF2-40B4-BE49-F238E27FC236}">
                  <a16:creationId xmlns:a16="http://schemas.microsoft.com/office/drawing/2014/main" id="{D59AF444-41EA-E732-8E10-AFF10FBA6A0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2" name="Line 9">
              <a:extLst>
                <a:ext uri="{FF2B5EF4-FFF2-40B4-BE49-F238E27FC236}">
                  <a16:creationId xmlns:a16="http://schemas.microsoft.com/office/drawing/2014/main" id="{E6E49988-769B-F0D9-EDB2-35BD3426ED4A}"/>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1" name="Group 10">
            <a:extLst>
              <a:ext uri="{FF2B5EF4-FFF2-40B4-BE49-F238E27FC236}">
                <a16:creationId xmlns:a16="http://schemas.microsoft.com/office/drawing/2014/main" id="{7398B023-4452-0576-8F56-A181B58E9D44}"/>
              </a:ext>
            </a:extLst>
          </xdr:cNvPr>
          <xdr:cNvGrpSpPr>
            <a:grpSpLocks/>
          </xdr:cNvGrpSpPr>
        </xdr:nvGrpSpPr>
        <xdr:grpSpPr bwMode="auto">
          <a:xfrm>
            <a:off x="525" y="215"/>
            <a:ext cx="35" cy="2"/>
            <a:chOff x="406" y="215"/>
            <a:chExt cx="35" cy="2"/>
          </a:xfrm>
        </xdr:grpSpPr>
        <xdr:sp macro="" textlink="">
          <xdr:nvSpPr>
            <xdr:cNvPr id="1899" name="Line 11">
              <a:extLst>
                <a:ext uri="{FF2B5EF4-FFF2-40B4-BE49-F238E27FC236}">
                  <a16:creationId xmlns:a16="http://schemas.microsoft.com/office/drawing/2014/main" id="{13E6CD11-C3A4-A0A4-BE72-8684D4FC0A1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0" name="Line 12">
              <a:extLst>
                <a:ext uri="{FF2B5EF4-FFF2-40B4-BE49-F238E27FC236}">
                  <a16:creationId xmlns:a16="http://schemas.microsoft.com/office/drawing/2014/main" id="{FD9C382D-DA54-72C9-E220-05B4A6E336E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2" name="Group 13">
            <a:extLst>
              <a:ext uri="{FF2B5EF4-FFF2-40B4-BE49-F238E27FC236}">
                <a16:creationId xmlns:a16="http://schemas.microsoft.com/office/drawing/2014/main" id="{21057AA7-307A-9566-13CD-DBEA36C1052B}"/>
              </a:ext>
            </a:extLst>
          </xdr:cNvPr>
          <xdr:cNvGrpSpPr>
            <a:grpSpLocks/>
          </xdr:cNvGrpSpPr>
        </xdr:nvGrpSpPr>
        <xdr:grpSpPr bwMode="auto">
          <a:xfrm>
            <a:off x="470" y="215"/>
            <a:ext cx="26" cy="2"/>
            <a:chOff x="346" y="215"/>
            <a:chExt cx="26" cy="2"/>
          </a:xfrm>
        </xdr:grpSpPr>
        <xdr:sp macro="" textlink="">
          <xdr:nvSpPr>
            <xdr:cNvPr id="1897" name="Line 14">
              <a:extLst>
                <a:ext uri="{FF2B5EF4-FFF2-40B4-BE49-F238E27FC236}">
                  <a16:creationId xmlns:a16="http://schemas.microsoft.com/office/drawing/2014/main" id="{40ACAA44-ED90-0B16-DFAE-1A0D353016BB}"/>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8" name="Line 15">
              <a:extLst>
                <a:ext uri="{FF2B5EF4-FFF2-40B4-BE49-F238E27FC236}">
                  <a16:creationId xmlns:a16="http://schemas.microsoft.com/office/drawing/2014/main" id="{DB44FEF3-157E-4A7A-F743-271296B2DB4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3" name="Group 16">
            <a:extLst>
              <a:ext uri="{FF2B5EF4-FFF2-40B4-BE49-F238E27FC236}">
                <a16:creationId xmlns:a16="http://schemas.microsoft.com/office/drawing/2014/main" id="{A7A9D605-3FC6-95FB-B25F-166A2FE2EBB5}"/>
              </a:ext>
            </a:extLst>
          </xdr:cNvPr>
          <xdr:cNvGrpSpPr>
            <a:grpSpLocks/>
          </xdr:cNvGrpSpPr>
        </xdr:nvGrpSpPr>
        <xdr:grpSpPr bwMode="auto">
          <a:xfrm>
            <a:off x="766" y="215"/>
            <a:ext cx="35" cy="2"/>
            <a:chOff x="406" y="215"/>
            <a:chExt cx="35" cy="2"/>
          </a:xfrm>
        </xdr:grpSpPr>
        <xdr:sp macro="" textlink="">
          <xdr:nvSpPr>
            <xdr:cNvPr id="1895" name="Line 17">
              <a:extLst>
                <a:ext uri="{FF2B5EF4-FFF2-40B4-BE49-F238E27FC236}">
                  <a16:creationId xmlns:a16="http://schemas.microsoft.com/office/drawing/2014/main" id="{AD0B2F4F-8297-0579-F9CF-BA5EA095ABD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6" name="Line 18">
              <a:extLst>
                <a:ext uri="{FF2B5EF4-FFF2-40B4-BE49-F238E27FC236}">
                  <a16:creationId xmlns:a16="http://schemas.microsoft.com/office/drawing/2014/main" id="{90F769BB-A237-AF75-45EC-5F7854239F66}"/>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4" name="Group 19">
            <a:extLst>
              <a:ext uri="{FF2B5EF4-FFF2-40B4-BE49-F238E27FC236}">
                <a16:creationId xmlns:a16="http://schemas.microsoft.com/office/drawing/2014/main" id="{25235E0A-8748-D7B0-EFEF-8E2C36B0BB47}"/>
              </a:ext>
            </a:extLst>
          </xdr:cNvPr>
          <xdr:cNvGrpSpPr>
            <a:grpSpLocks/>
          </xdr:cNvGrpSpPr>
        </xdr:nvGrpSpPr>
        <xdr:grpSpPr bwMode="auto">
          <a:xfrm>
            <a:off x="718" y="215"/>
            <a:ext cx="26" cy="2"/>
            <a:chOff x="346" y="215"/>
            <a:chExt cx="26" cy="2"/>
          </a:xfrm>
        </xdr:grpSpPr>
        <xdr:sp macro="" textlink="">
          <xdr:nvSpPr>
            <xdr:cNvPr id="1893" name="Line 20">
              <a:extLst>
                <a:ext uri="{FF2B5EF4-FFF2-40B4-BE49-F238E27FC236}">
                  <a16:creationId xmlns:a16="http://schemas.microsoft.com/office/drawing/2014/main" id="{7E6DF12B-A855-9A5B-E1CD-805FDDB5634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4" name="Line 21">
              <a:extLst>
                <a:ext uri="{FF2B5EF4-FFF2-40B4-BE49-F238E27FC236}">
                  <a16:creationId xmlns:a16="http://schemas.microsoft.com/office/drawing/2014/main" id="{10DCE60D-3EB8-1601-E76D-D31358E80A22}"/>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5" name="Group 22">
            <a:extLst>
              <a:ext uri="{FF2B5EF4-FFF2-40B4-BE49-F238E27FC236}">
                <a16:creationId xmlns:a16="http://schemas.microsoft.com/office/drawing/2014/main" id="{62BC30B3-E611-F0A7-638E-2A57CBF57F45}"/>
              </a:ext>
            </a:extLst>
          </xdr:cNvPr>
          <xdr:cNvGrpSpPr>
            <a:grpSpLocks/>
          </xdr:cNvGrpSpPr>
        </xdr:nvGrpSpPr>
        <xdr:grpSpPr bwMode="auto">
          <a:xfrm>
            <a:off x="616" y="215"/>
            <a:ext cx="9" cy="2"/>
            <a:chOff x="616" y="215"/>
            <a:chExt cx="9" cy="2"/>
          </a:xfrm>
        </xdr:grpSpPr>
        <xdr:sp macro="" textlink="">
          <xdr:nvSpPr>
            <xdr:cNvPr id="1891" name="Line 23">
              <a:extLst>
                <a:ext uri="{FF2B5EF4-FFF2-40B4-BE49-F238E27FC236}">
                  <a16:creationId xmlns:a16="http://schemas.microsoft.com/office/drawing/2014/main" id="{F66543B4-6B06-0C75-7592-21096816A18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2" name="Line 24">
              <a:extLst>
                <a:ext uri="{FF2B5EF4-FFF2-40B4-BE49-F238E27FC236}">
                  <a16:creationId xmlns:a16="http://schemas.microsoft.com/office/drawing/2014/main" id="{BFBCA6BA-23E6-6E8A-8C26-E106945EB99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6" name="Group 25">
            <a:extLst>
              <a:ext uri="{FF2B5EF4-FFF2-40B4-BE49-F238E27FC236}">
                <a16:creationId xmlns:a16="http://schemas.microsoft.com/office/drawing/2014/main" id="{4E56D5D6-7C66-18B6-2F15-E8474874DB7F}"/>
              </a:ext>
            </a:extLst>
          </xdr:cNvPr>
          <xdr:cNvGrpSpPr>
            <a:grpSpLocks/>
          </xdr:cNvGrpSpPr>
        </xdr:nvGrpSpPr>
        <xdr:grpSpPr bwMode="auto">
          <a:xfrm>
            <a:off x="579" y="215"/>
            <a:ext cx="9" cy="2"/>
            <a:chOff x="579" y="215"/>
            <a:chExt cx="9" cy="2"/>
          </a:xfrm>
        </xdr:grpSpPr>
        <xdr:sp macro="" textlink="">
          <xdr:nvSpPr>
            <xdr:cNvPr id="1889" name="Line 26">
              <a:extLst>
                <a:ext uri="{FF2B5EF4-FFF2-40B4-BE49-F238E27FC236}">
                  <a16:creationId xmlns:a16="http://schemas.microsoft.com/office/drawing/2014/main" id="{F80CC4CE-4940-E265-970C-2A0B1527E3E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0" name="Line 27">
              <a:extLst>
                <a:ext uri="{FF2B5EF4-FFF2-40B4-BE49-F238E27FC236}">
                  <a16:creationId xmlns:a16="http://schemas.microsoft.com/office/drawing/2014/main" id="{18449822-5A4C-C6CF-FB01-84C9510F7203}"/>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7" name="Group 28">
            <a:extLst>
              <a:ext uri="{FF2B5EF4-FFF2-40B4-BE49-F238E27FC236}">
                <a16:creationId xmlns:a16="http://schemas.microsoft.com/office/drawing/2014/main" id="{E61F2975-283F-6AF8-A183-256C8A762E66}"/>
              </a:ext>
            </a:extLst>
          </xdr:cNvPr>
          <xdr:cNvGrpSpPr>
            <a:grpSpLocks/>
          </xdr:cNvGrpSpPr>
        </xdr:nvGrpSpPr>
        <xdr:grpSpPr bwMode="auto">
          <a:xfrm>
            <a:off x="642" y="215"/>
            <a:ext cx="9" cy="2"/>
            <a:chOff x="579" y="215"/>
            <a:chExt cx="9" cy="2"/>
          </a:xfrm>
        </xdr:grpSpPr>
        <xdr:sp macro="" textlink="">
          <xdr:nvSpPr>
            <xdr:cNvPr id="1887" name="Line 29">
              <a:extLst>
                <a:ext uri="{FF2B5EF4-FFF2-40B4-BE49-F238E27FC236}">
                  <a16:creationId xmlns:a16="http://schemas.microsoft.com/office/drawing/2014/main" id="{7A5CA52A-832A-44FC-9926-5915E37DEA79}"/>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8" name="Line 30">
              <a:extLst>
                <a:ext uri="{FF2B5EF4-FFF2-40B4-BE49-F238E27FC236}">
                  <a16:creationId xmlns:a16="http://schemas.microsoft.com/office/drawing/2014/main" id="{935A7CDC-F8EA-F95B-22E1-072BACAB2FC2}"/>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8" name="Group 31">
            <a:extLst>
              <a:ext uri="{FF2B5EF4-FFF2-40B4-BE49-F238E27FC236}">
                <a16:creationId xmlns:a16="http://schemas.microsoft.com/office/drawing/2014/main" id="{06B613E3-91C5-4E64-AE23-59F3F36964F0}"/>
              </a:ext>
            </a:extLst>
          </xdr:cNvPr>
          <xdr:cNvGrpSpPr>
            <a:grpSpLocks/>
          </xdr:cNvGrpSpPr>
        </xdr:nvGrpSpPr>
        <xdr:grpSpPr bwMode="auto">
          <a:xfrm>
            <a:off x="677" y="215"/>
            <a:ext cx="9" cy="2"/>
            <a:chOff x="616" y="215"/>
            <a:chExt cx="9" cy="2"/>
          </a:xfrm>
        </xdr:grpSpPr>
        <xdr:sp macro="" textlink="">
          <xdr:nvSpPr>
            <xdr:cNvPr id="1885" name="Line 32">
              <a:extLst>
                <a:ext uri="{FF2B5EF4-FFF2-40B4-BE49-F238E27FC236}">
                  <a16:creationId xmlns:a16="http://schemas.microsoft.com/office/drawing/2014/main" id="{30366B6F-301E-F7D2-9FE3-0973974BA2A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6" name="Line 33">
              <a:extLst>
                <a:ext uri="{FF2B5EF4-FFF2-40B4-BE49-F238E27FC236}">
                  <a16:creationId xmlns:a16="http://schemas.microsoft.com/office/drawing/2014/main" id="{69C33B22-C280-EE16-6E55-4CD0F3DBCC7E}"/>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79" name="Group 34">
            <a:extLst>
              <a:ext uri="{FF2B5EF4-FFF2-40B4-BE49-F238E27FC236}">
                <a16:creationId xmlns:a16="http://schemas.microsoft.com/office/drawing/2014/main" id="{427257E3-A075-E32E-D763-9754F65F15E8}"/>
              </a:ext>
            </a:extLst>
          </xdr:cNvPr>
          <xdr:cNvGrpSpPr>
            <a:grpSpLocks/>
          </xdr:cNvGrpSpPr>
        </xdr:nvGrpSpPr>
        <xdr:grpSpPr bwMode="auto">
          <a:xfrm>
            <a:off x="870" y="215"/>
            <a:ext cx="4" cy="2"/>
            <a:chOff x="870" y="215"/>
            <a:chExt cx="4" cy="2"/>
          </a:xfrm>
        </xdr:grpSpPr>
        <xdr:sp macro="" textlink="">
          <xdr:nvSpPr>
            <xdr:cNvPr id="1883" name="Line 35">
              <a:extLst>
                <a:ext uri="{FF2B5EF4-FFF2-40B4-BE49-F238E27FC236}">
                  <a16:creationId xmlns:a16="http://schemas.microsoft.com/office/drawing/2014/main" id="{761407C4-43F1-10AB-3CFF-C729D823AA4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4" name="Line 36">
              <a:extLst>
                <a:ext uri="{FF2B5EF4-FFF2-40B4-BE49-F238E27FC236}">
                  <a16:creationId xmlns:a16="http://schemas.microsoft.com/office/drawing/2014/main" id="{4DF3D391-51A6-18AD-D163-7993109C0AC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80" name="Group 37">
            <a:extLst>
              <a:ext uri="{FF2B5EF4-FFF2-40B4-BE49-F238E27FC236}">
                <a16:creationId xmlns:a16="http://schemas.microsoft.com/office/drawing/2014/main" id="{3F2E1246-9D0C-B48E-9711-A5E61D60C417}"/>
              </a:ext>
            </a:extLst>
          </xdr:cNvPr>
          <xdr:cNvGrpSpPr>
            <a:grpSpLocks/>
          </xdr:cNvGrpSpPr>
        </xdr:nvGrpSpPr>
        <xdr:grpSpPr bwMode="auto">
          <a:xfrm>
            <a:off x="818" y="215"/>
            <a:ext cx="4" cy="2"/>
            <a:chOff x="818" y="215"/>
            <a:chExt cx="4" cy="2"/>
          </a:xfrm>
        </xdr:grpSpPr>
        <xdr:sp macro="" textlink="">
          <xdr:nvSpPr>
            <xdr:cNvPr id="1881" name="Line 38">
              <a:extLst>
                <a:ext uri="{FF2B5EF4-FFF2-40B4-BE49-F238E27FC236}">
                  <a16:creationId xmlns:a16="http://schemas.microsoft.com/office/drawing/2014/main" id="{E691D5BE-63C6-61AE-ACA5-0BC09F7121A1}"/>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2" name="Line 39">
              <a:extLst>
                <a:ext uri="{FF2B5EF4-FFF2-40B4-BE49-F238E27FC236}">
                  <a16:creationId xmlns:a16="http://schemas.microsoft.com/office/drawing/2014/main" id="{6FCC82FE-D2EC-5432-6251-0171BE82FB03}"/>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181841</xdr:colOff>
      <xdr:row>1037</xdr:row>
      <xdr:rowOff>74901</xdr:rowOff>
    </xdr:from>
    <xdr:to>
      <xdr:col>12</xdr:col>
      <xdr:colOff>562841</xdr:colOff>
      <xdr:row>1037</xdr:row>
      <xdr:rowOff>86591</xdr:rowOff>
    </xdr:to>
    <xdr:grpSp>
      <xdr:nvGrpSpPr>
        <xdr:cNvPr id="1905" name="Group 3">
          <a:extLst>
            <a:ext uri="{FF2B5EF4-FFF2-40B4-BE49-F238E27FC236}">
              <a16:creationId xmlns:a16="http://schemas.microsoft.com/office/drawing/2014/main" id="{50346D95-E8FA-407B-A0CC-2A8519B2F027}"/>
            </a:ext>
          </a:extLst>
        </xdr:cNvPr>
        <xdr:cNvGrpSpPr>
          <a:grpSpLocks/>
        </xdr:cNvGrpSpPr>
      </xdr:nvGrpSpPr>
      <xdr:grpSpPr bwMode="auto">
        <a:xfrm>
          <a:off x="3111731" y="149339271"/>
          <a:ext cx="5105400" cy="11690"/>
          <a:chOff x="346" y="215"/>
          <a:chExt cx="528" cy="2"/>
        </a:xfrm>
      </xdr:grpSpPr>
      <xdr:grpSp>
        <xdr:nvGrpSpPr>
          <xdr:cNvPr id="1906" name="Group 4">
            <a:extLst>
              <a:ext uri="{FF2B5EF4-FFF2-40B4-BE49-F238E27FC236}">
                <a16:creationId xmlns:a16="http://schemas.microsoft.com/office/drawing/2014/main" id="{849CF194-4AFC-E14D-BC59-12159A410082}"/>
              </a:ext>
            </a:extLst>
          </xdr:cNvPr>
          <xdr:cNvGrpSpPr>
            <a:grpSpLocks/>
          </xdr:cNvGrpSpPr>
        </xdr:nvGrpSpPr>
        <xdr:grpSpPr bwMode="auto">
          <a:xfrm>
            <a:off x="406" y="215"/>
            <a:ext cx="35" cy="2"/>
            <a:chOff x="406" y="215"/>
            <a:chExt cx="35" cy="2"/>
          </a:xfrm>
        </xdr:grpSpPr>
        <xdr:sp macro="" textlink="">
          <xdr:nvSpPr>
            <xdr:cNvPr id="1940" name="Line 5">
              <a:extLst>
                <a:ext uri="{FF2B5EF4-FFF2-40B4-BE49-F238E27FC236}">
                  <a16:creationId xmlns:a16="http://schemas.microsoft.com/office/drawing/2014/main" id="{3015CAAB-7D90-F055-6B25-4EAD09268D54}"/>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1" name="Line 6">
              <a:extLst>
                <a:ext uri="{FF2B5EF4-FFF2-40B4-BE49-F238E27FC236}">
                  <a16:creationId xmlns:a16="http://schemas.microsoft.com/office/drawing/2014/main" id="{415DA96D-764A-7848-0207-3C5F516C062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07" name="Group 7">
            <a:extLst>
              <a:ext uri="{FF2B5EF4-FFF2-40B4-BE49-F238E27FC236}">
                <a16:creationId xmlns:a16="http://schemas.microsoft.com/office/drawing/2014/main" id="{FB8EB9AC-34D3-FACD-D897-4D4EB0742AA8}"/>
              </a:ext>
            </a:extLst>
          </xdr:cNvPr>
          <xdr:cNvGrpSpPr>
            <a:grpSpLocks/>
          </xdr:cNvGrpSpPr>
        </xdr:nvGrpSpPr>
        <xdr:grpSpPr bwMode="auto">
          <a:xfrm>
            <a:off x="346" y="215"/>
            <a:ext cx="26" cy="2"/>
            <a:chOff x="346" y="215"/>
            <a:chExt cx="26" cy="2"/>
          </a:xfrm>
        </xdr:grpSpPr>
        <xdr:sp macro="" textlink="">
          <xdr:nvSpPr>
            <xdr:cNvPr id="1938" name="Line 8">
              <a:extLst>
                <a:ext uri="{FF2B5EF4-FFF2-40B4-BE49-F238E27FC236}">
                  <a16:creationId xmlns:a16="http://schemas.microsoft.com/office/drawing/2014/main" id="{CA04254B-A22D-4FDA-62C6-2B4390B21375}"/>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9" name="Line 9">
              <a:extLst>
                <a:ext uri="{FF2B5EF4-FFF2-40B4-BE49-F238E27FC236}">
                  <a16:creationId xmlns:a16="http://schemas.microsoft.com/office/drawing/2014/main" id="{F27AE933-C91A-18ED-F771-31288ECEF26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08" name="Group 10">
            <a:extLst>
              <a:ext uri="{FF2B5EF4-FFF2-40B4-BE49-F238E27FC236}">
                <a16:creationId xmlns:a16="http://schemas.microsoft.com/office/drawing/2014/main" id="{F627D5A1-92A1-CF28-4EC4-4333272914E3}"/>
              </a:ext>
            </a:extLst>
          </xdr:cNvPr>
          <xdr:cNvGrpSpPr>
            <a:grpSpLocks/>
          </xdr:cNvGrpSpPr>
        </xdr:nvGrpSpPr>
        <xdr:grpSpPr bwMode="auto">
          <a:xfrm>
            <a:off x="525" y="215"/>
            <a:ext cx="35" cy="2"/>
            <a:chOff x="406" y="215"/>
            <a:chExt cx="35" cy="2"/>
          </a:xfrm>
        </xdr:grpSpPr>
        <xdr:sp macro="" textlink="">
          <xdr:nvSpPr>
            <xdr:cNvPr id="1936" name="Line 11">
              <a:extLst>
                <a:ext uri="{FF2B5EF4-FFF2-40B4-BE49-F238E27FC236}">
                  <a16:creationId xmlns:a16="http://schemas.microsoft.com/office/drawing/2014/main" id="{11ECBB82-6858-5691-716E-27AAD7B81DD8}"/>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7" name="Line 12">
              <a:extLst>
                <a:ext uri="{FF2B5EF4-FFF2-40B4-BE49-F238E27FC236}">
                  <a16:creationId xmlns:a16="http://schemas.microsoft.com/office/drawing/2014/main" id="{BE749193-8C5F-8582-F120-6794DAD5B39C}"/>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09" name="Group 13">
            <a:extLst>
              <a:ext uri="{FF2B5EF4-FFF2-40B4-BE49-F238E27FC236}">
                <a16:creationId xmlns:a16="http://schemas.microsoft.com/office/drawing/2014/main" id="{F6A60CB7-3AE3-3766-68ED-2F5DE9712772}"/>
              </a:ext>
            </a:extLst>
          </xdr:cNvPr>
          <xdr:cNvGrpSpPr>
            <a:grpSpLocks/>
          </xdr:cNvGrpSpPr>
        </xdr:nvGrpSpPr>
        <xdr:grpSpPr bwMode="auto">
          <a:xfrm>
            <a:off x="470" y="215"/>
            <a:ext cx="26" cy="2"/>
            <a:chOff x="346" y="215"/>
            <a:chExt cx="26" cy="2"/>
          </a:xfrm>
        </xdr:grpSpPr>
        <xdr:sp macro="" textlink="">
          <xdr:nvSpPr>
            <xdr:cNvPr id="1934" name="Line 14">
              <a:extLst>
                <a:ext uri="{FF2B5EF4-FFF2-40B4-BE49-F238E27FC236}">
                  <a16:creationId xmlns:a16="http://schemas.microsoft.com/office/drawing/2014/main" id="{A4097189-73C0-BB8A-5A6B-63F680C0D4E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5" name="Line 15">
              <a:extLst>
                <a:ext uri="{FF2B5EF4-FFF2-40B4-BE49-F238E27FC236}">
                  <a16:creationId xmlns:a16="http://schemas.microsoft.com/office/drawing/2014/main" id="{6A36EA1C-F567-152B-08B5-166FCC5A4A72}"/>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0" name="Group 16">
            <a:extLst>
              <a:ext uri="{FF2B5EF4-FFF2-40B4-BE49-F238E27FC236}">
                <a16:creationId xmlns:a16="http://schemas.microsoft.com/office/drawing/2014/main" id="{B3071ECF-DA53-EE20-73CB-BBC8699C87FD}"/>
              </a:ext>
            </a:extLst>
          </xdr:cNvPr>
          <xdr:cNvGrpSpPr>
            <a:grpSpLocks/>
          </xdr:cNvGrpSpPr>
        </xdr:nvGrpSpPr>
        <xdr:grpSpPr bwMode="auto">
          <a:xfrm>
            <a:off x="766" y="215"/>
            <a:ext cx="35" cy="2"/>
            <a:chOff x="406" y="215"/>
            <a:chExt cx="35" cy="2"/>
          </a:xfrm>
        </xdr:grpSpPr>
        <xdr:sp macro="" textlink="">
          <xdr:nvSpPr>
            <xdr:cNvPr id="1932" name="Line 17">
              <a:extLst>
                <a:ext uri="{FF2B5EF4-FFF2-40B4-BE49-F238E27FC236}">
                  <a16:creationId xmlns:a16="http://schemas.microsoft.com/office/drawing/2014/main" id="{DB5684E3-2E47-EAE9-FF5C-49BABD96946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3" name="Line 18">
              <a:extLst>
                <a:ext uri="{FF2B5EF4-FFF2-40B4-BE49-F238E27FC236}">
                  <a16:creationId xmlns:a16="http://schemas.microsoft.com/office/drawing/2014/main" id="{C35F4652-4504-34A6-A878-6EF037864C3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1" name="Group 19">
            <a:extLst>
              <a:ext uri="{FF2B5EF4-FFF2-40B4-BE49-F238E27FC236}">
                <a16:creationId xmlns:a16="http://schemas.microsoft.com/office/drawing/2014/main" id="{5E4C64FD-D805-21B3-865B-D95C3078063C}"/>
              </a:ext>
            </a:extLst>
          </xdr:cNvPr>
          <xdr:cNvGrpSpPr>
            <a:grpSpLocks/>
          </xdr:cNvGrpSpPr>
        </xdr:nvGrpSpPr>
        <xdr:grpSpPr bwMode="auto">
          <a:xfrm>
            <a:off x="718" y="215"/>
            <a:ext cx="26" cy="2"/>
            <a:chOff x="346" y="215"/>
            <a:chExt cx="26" cy="2"/>
          </a:xfrm>
        </xdr:grpSpPr>
        <xdr:sp macro="" textlink="">
          <xdr:nvSpPr>
            <xdr:cNvPr id="1930" name="Line 20">
              <a:extLst>
                <a:ext uri="{FF2B5EF4-FFF2-40B4-BE49-F238E27FC236}">
                  <a16:creationId xmlns:a16="http://schemas.microsoft.com/office/drawing/2014/main" id="{08EE81D5-0CBC-EA93-E8D5-1F68283A7783}"/>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1" name="Line 21">
              <a:extLst>
                <a:ext uri="{FF2B5EF4-FFF2-40B4-BE49-F238E27FC236}">
                  <a16:creationId xmlns:a16="http://schemas.microsoft.com/office/drawing/2014/main" id="{F971A155-1322-8892-E819-5B3D930F63A4}"/>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2" name="Group 22">
            <a:extLst>
              <a:ext uri="{FF2B5EF4-FFF2-40B4-BE49-F238E27FC236}">
                <a16:creationId xmlns:a16="http://schemas.microsoft.com/office/drawing/2014/main" id="{BDB0734C-C3A1-1D43-A11B-C5A8082AB695}"/>
              </a:ext>
            </a:extLst>
          </xdr:cNvPr>
          <xdr:cNvGrpSpPr>
            <a:grpSpLocks/>
          </xdr:cNvGrpSpPr>
        </xdr:nvGrpSpPr>
        <xdr:grpSpPr bwMode="auto">
          <a:xfrm>
            <a:off x="616" y="215"/>
            <a:ext cx="9" cy="2"/>
            <a:chOff x="616" y="215"/>
            <a:chExt cx="9" cy="2"/>
          </a:xfrm>
        </xdr:grpSpPr>
        <xdr:sp macro="" textlink="">
          <xdr:nvSpPr>
            <xdr:cNvPr id="1928" name="Line 23">
              <a:extLst>
                <a:ext uri="{FF2B5EF4-FFF2-40B4-BE49-F238E27FC236}">
                  <a16:creationId xmlns:a16="http://schemas.microsoft.com/office/drawing/2014/main" id="{431A945A-6691-3480-E460-EFF33353CB00}"/>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9" name="Line 24">
              <a:extLst>
                <a:ext uri="{FF2B5EF4-FFF2-40B4-BE49-F238E27FC236}">
                  <a16:creationId xmlns:a16="http://schemas.microsoft.com/office/drawing/2014/main" id="{E19E1FAB-288B-6925-8E0B-5966150CB3E6}"/>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3" name="Group 25">
            <a:extLst>
              <a:ext uri="{FF2B5EF4-FFF2-40B4-BE49-F238E27FC236}">
                <a16:creationId xmlns:a16="http://schemas.microsoft.com/office/drawing/2014/main" id="{0588222F-C599-4CB6-42F7-8D0FE213E193}"/>
              </a:ext>
            </a:extLst>
          </xdr:cNvPr>
          <xdr:cNvGrpSpPr>
            <a:grpSpLocks/>
          </xdr:cNvGrpSpPr>
        </xdr:nvGrpSpPr>
        <xdr:grpSpPr bwMode="auto">
          <a:xfrm>
            <a:off x="579" y="215"/>
            <a:ext cx="9" cy="2"/>
            <a:chOff x="579" y="215"/>
            <a:chExt cx="9" cy="2"/>
          </a:xfrm>
        </xdr:grpSpPr>
        <xdr:sp macro="" textlink="">
          <xdr:nvSpPr>
            <xdr:cNvPr id="1926" name="Line 26">
              <a:extLst>
                <a:ext uri="{FF2B5EF4-FFF2-40B4-BE49-F238E27FC236}">
                  <a16:creationId xmlns:a16="http://schemas.microsoft.com/office/drawing/2014/main" id="{40892C7D-5497-6798-5378-2DA8CB3694E9}"/>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7" name="Line 27">
              <a:extLst>
                <a:ext uri="{FF2B5EF4-FFF2-40B4-BE49-F238E27FC236}">
                  <a16:creationId xmlns:a16="http://schemas.microsoft.com/office/drawing/2014/main" id="{3CA389C0-340E-0041-08AF-5961B192A5F6}"/>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4" name="Group 28">
            <a:extLst>
              <a:ext uri="{FF2B5EF4-FFF2-40B4-BE49-F238E27FC236}">
                <a16:creationId xmlns:a16="http://schemas.microsoft.com/office/drawing/2014/main" id="{788B432E-E849-2940-5978-62F70FCF3456}"/>
              </a:ext>
            </a:extLst>
          </xdr:cNvPr>
          <xdr:cNvGrpSpPr>
            <a:grpSpLocks/>
          </xdr:cNvGrpSpPr>
        </xdr:nvGrpSpPr>
        <xdr:grpSpPr bwMode="auto">
          <a:xfrm>
            <a:off x="642" y="215"/>
            <a:ext cx="9" cy="2"/>
            <a:chOff x="579" y="215"/>
            <a:chExt cx="9" cy="2"/>
          </a:xfrm>
        </xdr:grpSpPr>
        <xdr:sp macro="" textlink="">
          <xdr:nvSpPr>
            <xdr:cNvPr id="1924" name="Line 29">
              <a:extLst>
                <a:ext uri="{FF2B5EF4-FFF2-40B4-BE49-F238E27FC236}">
                  <a16:creationId xmlns:a16="http://schemas.microsoft.com/office/drawing/2014/main" id="{5D11C4EE-14BC-2639-B706-6FC20066A94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5" name="Line 30">
              <a:extLst>
                <a:ext uri="{FF2B5EF4-FFF2-40B4-BE49-F238E27FC236}">
                  <a16:creationId xmlns:a16="http://schemas.microsoft.com/office/drawing/2014/main" id="{379BB51E-F9A1-68BB-084B-D7066A290719}"/>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5" name="Group 31">
            <a:extLst>
              <a:ext uri="{FF2B5EF4-FFF2-40B4-BE49-F238E27FC236}">
                <a16:creationId xmlns:a16="http://schemas.microsoft.com/office/drawing/2014/main" id="{04A86011-FC4F-D7A7-3B1E-A609BBBDA51C}"/>
              </a:ext>
            </a:extLst>
          </xdr:cNvPr>
          <xdr:cNvGrpSpPr>
            <a:grpSpLocks/>
          </xdr:cNvGrpSpPr>
        </xdr:nvGrpSpPr>
        <xdr:grpSpPr bwMode="auto">
          <a:xfrm>
            <a:off x="677" y="215"/>
            <a:ext cx="9" cy="2"/>
            <a:chOff x="616" y="215"/>
            <a:chExt cx="9" cy="2"/>
          </a:xfrm>
        </xdr:grpSpPr>
        <xdr:sp macro="" textlink="">
          <xdr:nvSpPr>
            <xdr:cNvPr id="1922" name="Line 32">
              <a:extLst>
                <a:ext uri="{FF2B5EF4-FFF2-40B4-BE49-F238E27FC236}">
                  <a16:creationId xmlns:a16="http://schemas.microsoft.com/office/drawing/2014/main" id="{9D328EE0-85D6-9268-EF11-F3B64BEA7B6B}"/>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3" name="Line 33">
              <a:extLst>
                <a:ext uri="{FF2B5EF4-FFF2-40B4-BE49-F238E27FC236}">
                  <a16:creationId xmlns:a16="http://schemas.microsoft.com/office/drawing/2014/main" id="{CE99D87B-BC6D-D8EB-1980-CD6AA3CAA186}"/>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6" name="Group 34">
            <a:extLst>
              <a:ext uri="{FF2B5EF4-FFF2-40B4-BE49-F238E27FC236}">
                <a16:creationId xmlns:a16="http://schemas.microsoft.com/office/drawing/2014/main" id="{689FDCFF-33E4-1C61-AB25-376641176D05}"/>
              </a:ext>
            </a:extLst>
          </xdr:cNvPr>
          <xdr:cNvGrpSpPr>
            <a:grpSpLocks/>
          </xdr:cNvGrpSpPr>
        </xdr:nvGrpSpPr>
        <xdr:grpSpPr bwMode="auto">
          <a:xfrm>
            <a:off x="870" y="215"/>
            <a:ext cx="4" cy="2"/>
            <a:chOff x="870" y="215"/>
            <a:chExt cx="4" cy="2"/>
          </a:xfrm>
        </xdr:grpSpPr>
        <xdr:sp macro="" textlink="">
          <xdr:nvSpPr>
            <xdr:cNvPr id="1920" name="Line 35">
              <a:extLst>
                <a:ext uri="{FF2B5EF4-FFF2-40B4-BE49-F238E27FC236}">
                  <a16:creationId xmlns:a16="http://schemas.microsoft.com/office/drawing/2014/main" id="{A937047E-0C42-2CEB-5DA9-65735CC0F5A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21" name="Line 36">
              <a:extLst>
                <a:ext uri="{FF2B5EF4-FFF2-40B4-BE49-F238E27FC236}">
                  <a16:creationId xmlns:a16="http://schemas.microsoft.com/office/drawing/2014/main" id="{D5717560-4CDF-9FAF-D78D-8C2E8C6260C5}"/>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7" name="Group 37">
            <a:extLst>
              <a:ext uri="{FF2B5EF4-FFF2-40B4-BE49-F238E27FC236}">
                <a16:creationId xmlns:a16="http://schemas.microsoft.com/office/drawing/2014/main" id="{83CB9064-CD89-F97E-7EAC-4657EA82C314}"/>
              </a:ext>
            </a:extLst>
          </xdr:cNvPr>
          <xdr:cNvGrpSpPr>
            <a:grpSpLocks/>
          </xdr:cNvGrpSpPr>
        </xdr:nvGrpSpPr>
        <xdr:grpSpPr bwMode="auto">
          <a:xfrm>
            <a:off x="818" y="215"/>
            <a:ext cx="4" cy="2"/>
            <a:chOff x="818" y="215"/>
            <a:chExt cx="4" cy="2"/>
          </a:xfrm>
        </xdr:grpSpPr>
        <xdr:sp macro="" textlink="">
          <xdr:nvSpPr>
            <xdr:cNvPr id="1918" name="Line 38">
              <a:extLst>
                <a:ext uri="{FF2B5EF4-FFF2-40B4-BE49-F238E27FC236}">
                  <a16:creationId xmlns:a16="http://schemas.microsoft.com/office/drawing/2014/main" id="{CD9E01AA-5CC1-5CE6-5634-6E0D365A434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19" name="Line 39">
              <a:extLst>
                <a:ext uri="{FF2B5EF4-FFF2-40B4-BE49-F238E27FC236}">
                  <a16:creationId xmlns:a16="http://schemas.microsoft.com/office/drawing/2014/main" id="{DC87AE46-A55C-E064-549A-A2A489F05A64}"/>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1096</xdr:row>
      <xdr:rowOff>74901</xdr:rowOff>
    </xdr:from>
    <xdr:to>
      <xdr:col>13</xdr:col>
      <xdr:colOff>0</xdr:colOff>
      <xdr:row>1096</xdr:row>
      <xdr:rowOff>86591</xdr:rowOff>
    </xdr:to>
    <xdr:grpSp>
      <xdr:nvGrpSpPr>
        <xdr:cNvPr id="1942" name="Group 3">
          <a:extLst>
            <a:ext uri="{FF2B5EF4-FFF2-40B4-BE49-F238E27FC236}">
              <a16:creationId xmlns:a16="http://schemas.microsoft.com/office/drawing/2014/main" id="{FD5F772C-D313-461B-B473-E1E96BCEF359}"/>
            </a:ext>
          </a:extLst>
        </xdr:cNvPr>
        <xdr:cNvGrpSpPr>
          <a:grpSpLocks/>
        </xdr:cNvGrpSpPr>
      </xdr:nvGrpSpPr>
      <xdr:grpSpPr bwMode="auto">
        <a:xfrm>
          <a:off x="3120390" y="159028101"/>
          <a:ext cx="5124450" cy="11690"/>
          <a:chOff x="346" y="215"/>
          <a:chExt cx="528" cy="2"/>
        </a:xfrm>
      </xdr:grpSpPr>
      <xdr:grpSp>
        <xdr:nvGrpSpPr>
          <xdr:cNvPr id="1943" name="Group 4">
            <a:extLst>
              <a:ext uri="{FF2B5EF4-FFF2-40B4-BE49-F238E27FC236}">
                <a16:creationId xmlns:a16="http://schemas.microsoft.com/office/drawing/2014/main" id="{F97DF7F9-4C7E-2CEF-FB37-85A64309E689}"/>
              </a:ext>
            </a:extLst>
          </xdr:cNvPr>
          <xdr:cNvGrpSpPr>
            <a:grpSpLocks/>
          </xdr:cNvGrpSpPr>
        </xdr:nvGrpSpPr>
        <xdr:grpSpPr bwMode="auto">
          <a:xfrm>
            <a:off x="406" y="215"/>
            <a:ext cx="35" cy="2"/>
            <a:chOff x="406" y="215"/>
            <a:chExt cx="35" cy="2"/>
          </a:xfrm>
        </xdr:grpSpPr>
        <xdr:sp macro="" textlink="">
          <xdr:nvSpPr>
            <xdr:cNvPr id="1977" name="Line 5">
              <a:extLst>
                <a:ext uri="{FF2B5EF4-FFF2-40B4-BE49-F238E27FC236}">
                  <a16:creationId xmlns:a16="http://schemas.microsoft.com/office/drawing/2014/main" id="{DCDA0C4B-FAC3-4450-A0BF-749C7FF0BDE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8" name="Line 6">
              <a:extLst>
                <a:ext uri="{FF2B5EF4-FFF2-40B4-BE49-F238E27FC236}">
                  <a16:creationId xmlns:a16="http://schemas.microsoft.com/office/drawing/2014/main" id="{AE3BB620-BDB6-935D-C9F7-59C46C9D098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44" name="Group 7">
            <a:extLst>
              <a:ext uri="{FF2B5EF4-FFF2-40B4-BE49-F238E27FC236}">
                <a16:creationId xmlns:a16="http://schemas.microsoft.com/office/drawing/2014/main" id="{A2D70FFE-E6DA-6F4B-C15B-35067E67C84A}"/>
              </a:ext>
            </a:extLst>
          </xdr:cNvPr>
          <xdr:cNvGrpSpPr>
            <a:grpSpLocks/>
          </xdr:cNvGrpSpPr>
        </xdr:nvGrpSpPr>
        <xdr:grpSpPr bwMode="auto">
          <a:xfrm>
            <a:off x="346" y="215"/>
            <a:ext cx="26" cy="2"/>
            <a:chOff x="346" y="215"/>
            <a:chExt cx="26" cy="2"/>
          </a:xfrm>
        </xdr:grpSpPr>
        <xdr:sp macro="" textlink="">
          <xdr:nvSpPr>
            <xdr:cNvPr id="1975" name="Line 8">
              <a:extLst>
                <a:ext uri="{FF2B5EF4-FFF2-40B4-BE49-F238E27FC236}">
                  <a16:creationId xmlns:a16="http://schemas.microsoft.com/office/drawing/2014/main" id="{399D444E-60EA-8184-85A3-D36871B441C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6" name="Line 9">
              <a:extLst>
                <a:ext uri="{FF2B5EF4-FFF2-40B4-BE49-F238E27FC236}">
                  <a16:creationId xmlns:a16="http://schemas.microsoft.com/office/drawing/2014/main" id="{EA96C319-9AB9-12A2-2F3A-C844647B0453}"/>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45" name="Group 10">
            <a:extLst>
              <a:ext uri="{FF2B5EF4-FFF2-40B4-BE49-F238E27FC236}">
                <a16:creationId xmlns:a16="http://schemas.microsoft.com/office/drawing/2014/main" id="{DA06B25A-9F11-20FE-BC69-442A68FC036F}"/>
              </a:ext>
            </a:extLst>
          </xdr:cNvPr>
          <xdr:cNvGrpSpPr>
            <a:grpSpLocks/>
          </xdr:cNvGrpSpPr>
        </xdr:nvGrpSpPr>
        <xdr:grpSpPr bwMode="auto">
          <a:xfrm>
            <a:off x="525" y="215"/>
            <a:ext cx="35" cy="2"/>
            <a:chOff x="406" y="215"/>
            <a:chExt cx="35" cy="2"/>
          </a:xfrm>
        </xdr:grpSpPr>
        <xdr:sp macro="" textlink="">
          <xdr:nvSpPr>
            <xdr:cNvPr id="1973" name="Line 11">
              <a:extLst>
                <a:ext uri="{FF2B5EF4-FFF2-40B4-BE49-F238E27FC236}">
                  <a16:creationId xmlns:a16="http://schemas.microsoft.com/office/drawing/2014/main" id="{7AD0B093-EE44-5E2D-A1AE-92D948FE2D0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4" name="Line 12">
              <a:extLst>
                <a:ext uri="{FF2B5EF4-FFF2-40B4-BE49-F238E27FC236}">
                  <a16:creationId xmlns:a16="http://schemas.microsoft.com/office/drawing/2014/main" id="{7170FC4A-5034-8AA5-9ECD-61B87EDF1B6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46" name="Group 13">
            <a:extLst>
              <a:ext uri="{FF2B5EF4-FFF2-40B4-BE49-F238E27FC236}">
                <a16:creationId xmlns:a16="http://schemas.microsoft.com/office/drawing/2014/main" id="{D125AFAD-0D98-76D0-675D-BB5AC42EA48F}"/>
              </a:ext>
            </a:extLst>
          </xdr:cNvPr>
          <xdr:cNvGrpSpPr>
            <a:grpSpLocks/>
          </xdr:cNvGrpSpPr>
        </xdr:nvGrpSpPr>
        <xdr:grpSpPr bwMode="auto">
          <a:xfrm>
            <a:off x="470" y="215"/>
            <a:ext cx="26" cy="2"/>
            <a:chOff x="346" y="215"/>
            <a:chExt cx="26" cy="2"/>
          </a:xfrm>
        </xdr:grpSpPr>
        <xdr:sp macro="" textlink="">
          <xdr:nvSpPr>
            <xdr:cNvPr id="1971" name="Line 14">
              <a:extLst>
                <a:ext uri="{FF2B5EF4-FFF2-40B4-BE49-F238E27FC236}">
                  <a16:creationId xmlns:a16="http://schemas.microsoft.com/office/drawing/2014/main" id="{68EABBD9-0598-7776-DC55-6430351CA4B5}"/>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2" name="Line 15">
              <a:extLst>
                <a:ext uri="{FF2B5EF4-FFF2-40B4-BE49-F238E27FC236}">
                  <a16:creationId xmlns:a16="http://schemas.microsoft.com/office/drawing/2014/main" id="{F0EB8396-0490-2940-0688-53EA885121E0}"/>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47" name="Group 16">
            <a:extLst>
              <a:ext uri="{FF2B5EF4-FFF2-40B4-BE49-F238E27FC236}">
                <a16:creationId xmlns:a16="http://schemas.microsoft.com/office/drawing/2014/main" id="{9DFEFDF9-2EC2-4D8A-4DF6-480B9F0312C2}"/>
              </a:ext>
            </a:extLst>
          </xdr:cNvPr>
          <xdr:cNvGrpSpPr>
            <a:grpSpLocks/>
          </xdr:cNvGrpSpPr>
        </xdr:nvGrpSpPr>
        <xdr:grpSpPr bwMode="auto">
          <a:xfrm>
            <a:off x="766" y="215"/>
            <a:ext cx="35" cy="2"/>
            <a:chOff x="406" y="215"/>
            <a:chExt cx="35" cy="2"/>
          </a:xfrm>
        </xdr:grpSpPr>
        <xdr:sp macro="" textlink="">
          <xdr:nvSpPr>
            <xdr:cNvPr id="1969" name="Line 17">
              <a:extLst>
                <a:ext uri="{FF2B5EF4-FFF2-40B4-BE49-F238E27FC236}">
                  <a16:creationId xmlns:a16="http://schemas.microsoft.com/office/drawing/2014/main" id="{738F9659-F483-B891-B809-A1BFE1B0906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0" name="Line 18">
              <a:extLst>
                <a:ext uri="{FF2B5EF4-FFF2-40B4-BE49-F238E27FC236}">
                  <a16:creationId xmlns:a16="http://schemas.microsoft.com/office/drawing/2014/main" id="{0821D9EE-6BA7-01E3-874E-B2A6B10669A5}"/>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48" name="Group 19">
            <a:extLst>
              <a:ext uri="{FF2B5EF4-FFF2-40B4-BE49-F238E27FC236}">
                <a16:creationId xmlns:a16="http://schemas.microsoft.com/office/drawing/2014/main" id="{51E00357-3BC7-C756-9A8A-31B5A9B4F80F}"/>
              </a:ext>
            </a:extLst>
          </xdr:cNvPr>
          <xdr:cNvGrpSpPr>
            <a:grpSpLocks/>
          </xdr:cNvGrpSpPr>
        </xdr:nvGrpSpPr>
        <xdr:grpSpPr bwMode="auto">
          <a:xfrm>
            <a:off x="718" y="215"/>
            <a:ext cx="26" cy="2"/>
            <a:chOff x="346" y="215"/>
            <a:chExt cx="26" cy="2"/>
          </a:xfrm>
        </xdr:grpSpPr>
        <xdr:sp macro="" textlink="">
          <xdr:nvSpPr>
            <xdr:cNvPr id="1967" name="Line 20">
              <a:extLst>
                <a:ext uri="{FF2B5EF4-FFF2-40B4-BE49-F238E27FC236}">
                  <a16:creationId xmlns:a16="http://schemas.microsoft.com/office/drawing/2014/main" id="{6DA0788F-83AA-14B1-4ECC-AC6F9470E21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8" name="Line 21">
              <a:extLst>
                <a:ext uri="{FF2B5EF4-FFF2-40B4-BE49-F238E27FC236}">
                  <a16:creationId xmlns:a16="http://schemas.microsoft.com/office/drawing/2014/main" id="{E3F02048-F3E7-E69F-A0D0-53FE361F15E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49" name="Group 22">
            <a:extLst>
              <a:ext uri="{FF2B5EF4-FFF2-40B4-BE49-F238E27FC236}">
                <a16:creationId xmlns:a16="http://schemas.microsoft.com/office/drawing/2014/main" id="{0BFD5450-89FA-824E-8293-CF4FB6583A9F}"/>
              </a:ext>
            </a:extLst>
          </xdr:cNvPr>
          <xdr:cNvGrpSpPr>
            <a:grpSpLocks/>
          </xdr:cNvGrpSpPr>
        </xdr:nvGrpSpPr>
        <xdr:grpSpPr bwMode="auto">
          <a:xfrm>
            <a:off x="616" y="215"/>
            <a:ext cx="9" cy="2"/>
            <a:chOff x="616" y="215"/>
            <a:chExt cx="9" cy="2"/>
          </a:xfrm>
        </xdr:grpSpPr>
        <xdr:sp macro="" textlink="">
          <xdr:nvSpPr>
            <xdr:cNvPr id="1965" name="Line 23">
              <a:extLst>
                <a:ext uri="{FF2B5EF4-FFF2-40B4-BE49-F238E27FC236}">
                  <a16:creationId xmlns:a16="http://schemas.microsoft.com/office/drawing/2014/main" id="{61FE6ADE-8E7A-EB5C-3CC1-B6B69962F430}"/>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6" name="Line 24">
              <a:extLst>
                <a:ext uri="{FF2B5EF4-FFF2-40B4-BE49-F238E27FC236}">
                  <a16:creationId xmlns:a16="http://schemas.microsoft.com/office/drawing/2014/main" id="{D47BDA55-6584-1216-368D-634C53A8E3C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50" name="Group 25">
            <a:extLst>
              <a:ext uri="{FF2B5EF4-FFF2-40B4-BE49-F238E27FC236}">
                <a16:creationId xmlns:a16="http://schemas.microsoft.com/office/drawing/2014/main" id="{110DF078-944A-993C-4369-CC30B0979BC8}"/>
              </a:ext>
            </a:extLst>
          </xdr:cNvPr>
          <xdr:cNvGrpSpPr>
            <a:grpSpLocks/>
          </xdr:cNvGrpSpPr>
        </xdr:nvGrpSpPr>
        <xdr:grpSpPr bwMode="auto">
          <a:xfrm>
            <a:off x="579" y="215"/>
            <a:ext cx="9" cy="2"/>
            <a:chOff x="579" y="215"/>
            <a:chExt cx="9" cy="2"/>
          </a:xfrm>
        </xdr:grpSpPr>
        <xdr:sp macro="" textlink="">
          <xdr:nvSpPr>
            <xdr:cNvPr id="1963" name="Line 26">
              <a:extLst>
                <a:ext uri="{FF2B5EF4-FFF2-40B4-BE49-F238E27FC236}">
                  <a16:creationId xmlns:a16="http://schemas.microsoft.com/office/drawing/2014/main" id="{AB90278C-79DA-D4CE-A725-E4E4FA1E9D3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4" name="Line 27">
              <a:extLst>
                <a:ext uri="{FF2B5EF4-FFF2-40B4-BE49-F238E27FC236}">
                  <a16:creationId xmlns:a16="http://schemas.microsoft.com/office/drawing/2014/main" id="{89C60642-277C-7811-DB29-1838C309227C}"/>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51" name="Group 28">
            <a:extLst>
              <a:ext uri="{FF2B5EF4-FFF2-40B4-BE49-F238E27FC236}">
                <a16:creationId xmlns:a16="http://schemas.microsoft.com/office/drawing/2014/main" id="{F30CF5E9-1D1E-D040-9C07-BE2E3AF03404}"/>
              </a:ext>
            </a:extLst>
          </xdr:cNvPr>
          <xdr:cNvGrpSpPr>
            <a:grpSpLocks/>
          </xdr:cNvGrpSpPr>
        </xdr:nvGrpSpPr>
        <xdr:grpSpPr bwMode="auto">
          <a:xfrm>
            <a:off x="642" y="215"/>
            <a:ext cx="9" cy="2"/>
            <a:chOff x="579" y="215"/>
            <a:chExt cx="9" cy="2"/>
          </a:xfrm>
        </xdr:grpSpPr>
        <xdr:sp macro="" textlink="">
          <xdr:nvSpPr>
            <xdr:cNvPr id="1961" name="Line 29">
              <a:extLst>
                <a:ext uri="{FF2B5EF4-FFF2-40B4-BE49-F238E27FC236}">
                  <a16:creationId xmlns:a16="http://schemas.microsoft.com/office/drawing/2014/main" id="{967D47C5-E04B-325D-FFC6-16F53BD8B0D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2" name="Line 30">
              <a:extLst>
                <a:ext uri="{FF2B5EF4-FFF2-40B4-BE49-F238E27FC236}">
                  <a16:creationId xmlns:a16="http://schemas.microsoft.com/office/drawing/2014/main" id="{DA749A55-8269-232E-DBB3-ACFA665B3EB3}"/>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52" name="Group 31">
            <a:extLst>
              <a:ext uri="{FF2B5EF4-FFF2-40B4-BE49-F238E27FC236}">
                <a16:creationId xmlns:a16="http://schemas.microsoft.com/office/drawing/2014/main" id="{C8C14AB0-E88F-FB1F-2AA9-D424C045A5B0}"/>
              </a:ext>
            </a:extLst>
          </xdr:cNvPr>
          <xdr:cNvGrpSpPr>
            <a:grpSpLocks/>
          </xdr:cNvGrpSpPr>
        </xdr:nvGrpSpPr>
        <xdr:grpSpPr bwMode="auto">
          <a:xfrm>
            <a:off x="677" y="215"/>
            <a:ext cx="9" cy="2"/>
            <a:chOff x="616" y="215"/>
            <a:chExt cx="9" cy="2"/>
          </a:xfrm>
        </xdr:grpSpPr>
        <xdr:sp macro="" textlink="">
          <xdr:nvSpPr>
            <xdr:cNvPr id="1959" name="Line 32">
              <a:extLst>
                <a:ext uri="{FF2B5EF4-FFF2-40B4-BE49-F238E27FC236}">
                  <a16:creationId xmlns:a16="http://schemas.microsoft.com/office/drawing/2014/main" id="{11BAE827-4EE9-2A30-E68F-B571318FD3BE}"/>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0" name="Line 33">
              <a:extLst>
                <a:ext uri="{FF2B5EF4-FFF2-40B4-BE49-F238E27FC236}">
                  <a16:creationId xmlns:a16="http://schemas.microsoft.com/office/drawing/2014/main" id="{97F4B79E-4825-70F1-E5AE-1B6F7AC9CFB4}"/>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53" name="Group 34">
            <a:extLst>
              <a:ext uri="{FF2B5EF4-FFF2-40B4-BE49-F238E27FC236}">
                <a16:creationId xmlns:a16="http://schemas.microsoft.com/office/drawing/2014/main" id="{27258EF0-CAB1-F71A-8560-DCD948BA6B69}"/>
              </a:ext>
            </a:extLst>
          </xdr:cNvPr>
          <xdr:cNvGrpSpPr>
            <a:grpSpLocks/>
          </xdr:cNvGrpSpPr>
        </xdr:nvGrpSpPr>
        <xdr:grpSpPr bwMode="auto">
          <a:xfrm>
            <a:off x="870" y="215"/>
            <a:ext cx="4" cy="2"/>
            <a:chOff x="870" y="215"/>
            <a:chExt cx="4" cy="2"/>
          </a:xfrm>
        </xdr:grpSpPr>
        <xdr:sp macro="" textlink="">
          <xdr:nvSpPr>
            <xdr:cNvPr id="1957" name="Line 35">
              <a:extLst>
                <a:ext uri="{FF2B5EF4-FFF2-40B4-BE49-F238E27FC236}">
                  <a16:creationId xmlns:a16="http://schemas.microsoft.com/office/drawing/2014/main" id="{4BEC0B69-131A-DF13-B440-E8F9607B252F}"/>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8" name="Line 36">
              <a:extLst>
                <a:ext uri="{FF2B5EF4-FFF2-40B4-BE49-F238E27FC236}">
                  <a16:creationId xmlns:a16="http://schemas.microsoft.com/office/drawing/2014/main" id="{E4781761-9004-0AD2-6387-ABCD645F52FB}"/>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54" name="Group 37">
            <a:extLst>
              <a:ext uri="{FF2B5EF4-FFF2-40B4-BE49-F238E27FC236}">
                <a16:creationId xmlns:a16="http://schemas.microsoft.com/office/drawing/2014/main" id="{5DCC20AD-708E-A23C-CD60-2995C0738EDE}"/>
              </a:ext>
            </a:extLst>
          </xdr:cNvPr>
          <xdr:cNvGrpSpPr>
            <a:grpSpLocks/>
          </xdr:cNvGrpSpPr>
        </xdr:nvGrpSpPr>
        <xdr:grpSpPr bwMode="auto">
          <a:xfrm>
            <a:off x="818" y="215"/>
            <a:ext cx="4" cy="2"/>
            <a:chOff x="818" y="215"/>
            <a:chExt cx="4" cy="2"/>
          </a:xfrm>
        </xdr:grpSpPr>
        <xdr:sp macro="" textlink="">
          <xdr:nvSpPr>
            <xdr:cNvPr id="1955" name="Line 38">
              <a:extLst>
                <a:ext uri="{FF2B5EF4-FFF2-40B4-BE49-F238E27FC236}">
                  <a16:creationId xmlns:a16="http://schemas.microsoft.com/office/drawing/2014/main" id="{7A926714-0549-47C1-6CB8-A2D2B31E9CB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6" name="Line 39">
              <a:extLst>
                <a:ext uri="{FF2B5EF4-FFF2-40B4-BE49-F238E27FC236}">
                  <a16:creationId xmlns:a16="http://schemas.microsoft.com/office/drawing/2014/main" id="{489F105D-730F-B7D4-20AD-91922F5C6C2F}"/>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123824</xdr:colOff>
      <xdr:row>1215</xdr:row>
      <xdr:rowOff>96838</xdr:rowOff>
    </xdr:from>
    <xdr:to>
      <xdr:col>12</xdr:col>
      <xdr:colOff>569912</xdr:colOff>
      <xdr:row>1216</xdr:row>
      <xdr:rowOff>0</xdr:rowOff>
    </xdr:to>
    <xdr:grpSp>
      <xdr:nvGrpSpPr>
        <xdr:cNvPr id="1979" name="Group 3">
          <a:extLst>
            <a:ext uri="{FF2B5EF4-FFF2-40B4-BE49-F238E27FC236}">
              <a16:creationId xmlns:a16="http://schemas.microsoft.com/office/drawing/2014/main" id="{03920EBF-DA8D-43CC-8CD2-10D7245353D0}"/>
            </a:ext>
          </a:extLst>
        </xdr:cNvPr>
        <xdr:cNvGrpSpPr>
          <a:grpSpLocks/>
        </xdr:cNvGrpSpPr>
      </xdr:nvGrpSpPr>
      <xdr:grpSpPr bwMode="auto">
        <a:xfrm>
          <a:off x="3053714" y="178747738"/>
          <a:ext cx="5170488" cy="82232"/>
          <a:chOff x="346" y="215"/>
          <a:chExt cx="528" cy="2"/>
        </a:xfrm>
      </xdr:grpSpPr>
      <xdr:grpSp>
        <xdr:nvGrpSpPr>
          <xdr:cNvPr id="1980" name="Group 4">
            <a:extLst>
              <a:ext uri="{FF2B5EF4-FFF2-40B4-BE49-F238E27FC236}">
                <a16:creationId xmlns:a16="http://schemas.microsoft.com/office/drawing/2014/main" id="{E5FE23A4-4AFD-AF48-588B-8EE219F8B5E5}"/>
              </a:ext>
            </a:extLst>
          </xdr:cNvPr>
          <xdr:cNvGrpSpPr>
            <a:grpSpLocks/>
          </xdr:cNvGrpSpPr>
        </xdr:nvGrpSpPr>
        <xdr:grpSpPr bwMode="auto">
          <a:xfrm>
            <a:off x="406" y="215"/>
            <a:ext cx="35" cy="2"/>
            <a:chOff x="406" y="215"/>
            <a:chExt cx="35" cy="2"/>
          </a:xfrm>
        </xdr:grpSpPr>
        <xdr:sp macro="" textlink="">
          <xdr:nvSpPr>
            <xdr:cNvPr id="2014" name="Line 5">
              <a:extLst>
                <a:ext uri="{FF2B5EF4-FFF2-40B4-BE49-F238E27FC236}">
                  <a16:creationId xmlns:a16="http://schemas.microsoft.com/office/drawing/2014/main" id="{2FB962B4-1621-1EF7-3EF2-0E45A182876E}"/>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5" name="Line 6">
              <a:extLst>
                <a:ext uri="{FF2B5EF4-FFF2-40B4-BE49-F238E27FC236}">
                  <a16:creationId xmlns:a16="http://schemas.microsoft.com/office/drawing/2014/main" id="{E03C4856-30E0-0402-1D9C-EBB9FCA9117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1" name="Group 7">
            <a:extLst>
              <a:ext uri="{FF2B5EF4-FFF2-40B4-BE49-F238E27FC236}">
                <a16:creationId xmlns:a16="http://schemas.microsoft.com/office/drawing/2014/main" id="{26EAD2FA-09A4-7EEF-C993-8CDCA7F8D0CD}"/>
              </a:ext>
            </a:extLst>
          </xdr:cNvPr>
          <xdr:cNvGrpSpPr>
            <a:grpSpLocks/>
          </xdr:cNvGrpSpPr>
        </xdr:nvGrpSpPr>
        <xdr:grpSpPr bwMode="auto">
          <a:xfrm>
            <a:off x="346" y="215"/>
            <a:ext cx="26" cy="2"/>
            <a:chOff x="346" y="215"/>
            <a:chExt cx="26" cy="2"/>
          </a:xfrm>
        </xdr:grpSpPr>
        <xdr:sp macro="" textlink="">
          <xdr:nvSpPr>
            <xdr:cNvPr id="2012" name="Line 8">
              <a:extLst>
                <a:ext uri="{FF2B5EF4-FFF2-40B4-BE49-F238E27FC236}">
                  <a16:creationId xmlns:a16="http://schemas.microsoft.com/office/drawing/2014/main" id="{9E446425-1745-9EAF-53ED-176CB73AB85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3" name="Line 9">
              <a:extLst>
                <a:ext uri="{FF2B5EF4-FFF2-40B4-BE49-F238E27FC236}">
                  <a16:creationId xmlns:a16="http://schemas.microsoft.com/office/drawing/2014/main" id="{E32967A0-F515-C60E-5EE5-A3778FF7743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2" name="Group 10">
            <a:extLst>
              <a:ext uri="{FF2B5EF4-FFF2-40B4-BE49-F238E27FC236}">
                <a16:creationId xmlns:a16="http://schemas.microsoft.com/office/drawing/2014/main" id="{3AFF127C-8D30-3742-E94A-78035939F629}"/>
              </a:ext>
            </a:extLst>
          </xdr:cNvPr>
          <xdr:cNvGrpSpPr>
            <a:grpSpLocks/>
          </xdr:cNvGrpSpPr>
        </xdr:nvGrpSpPr>
        <xdr:grpSpPr bwMode="auto">
          <a:xfrm>
            <a:off x="525" y="215"/>
            <a:ext cx="35" cy="2"/>
            <a:chOff x="406" y="215"/>
            <a:chExt cx="35" cy="2"/>
          </a:xfrm>
        </xdr:grpSpPr>
        <xdr:sp macro="" textlink="">
          <xdr:nvSpPr>
            <xdr:cNvPr id="2010" name="Line 11">
              <a:extLst>
                <a:ext uri="{FF2B5EF4-FFF2-40B4-BE49-F238E27FC236}">
                  <a16:creationId xmlns:a16="http://schemas.microsoft.com/office/drawing/2014/main" id="{7724CE21-C040-C040-B1D0-AADD2DE465E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1" name="Line 12">
              <a:extLst>
                <a:ext uri="{FF2B5EF4-FFF2-40B4-BE49-F238E27FC236}">
                  <a16:creationId xmlns:a16="http://schemas.microsoft.com/office/drawing/2014/main" id="{CED3EBBF-24EE-A211-6D48-F445AEC9BEF9}"/>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3" name="Group 13">
            <a:extLst>
              <a:ext uri="{FF2B5EF4-FFF2-40B4-BE49-F238E27FC236}">
                <a16:creationId xmlns:a16="http://schemas.microsoft.com/office/drawing/2014/main" id="{1DE01A39-5CAA-04A1-1ED4-E48BC7559C58}"/>
              </a:ext>
            </a:extLst>
          </xdr:cNvPr>
          <xdr:cNvGrpSpPr>
            <a:grpSpLocks/>
          </xdr:cNvGrpSpPr>
        </xdr:nvGrpSpPr>
        <xdr:grpSpPr bwMode="auto">
          <a:xfrm>
            <a:off x="470" y="215"/>
            <a:ext cx="26" cy="2"/>
            <a:chOff x="346" y="215"/>
            <a:chExt cx="26" cy="2"/>
          </a:xfrm>
        </xdr:grpSpPr>
        <xdr:sp macro="" textlink="">
          <xdr:nvSpPr>
            <xdr:cNvPr id="2008" name="Line 14">
              <a:extLst>
                <a:ext uri="{FF2B5EF4-FFF2-40B4-BE49-F238E27FC236}">
                  <a16:creationId xmlns:a16="http://schemas.microsoft.com/office/drawing/2014/main" id="{2331CCE5-8BC0-BF41-7E9B-7EA827DD20E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9" name="Line 15">
              <a:extLst>
                <a:ext uri="{FF2B5EF4-FFF2-40B4-BE49-F238E27FC236}">
                  <a16:creationId xmlns:a16="http://schemas.microsoft.com/office/drawing/2014/main" id="{CF503265-975D-D107-749F-501F23063462}"/>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4" name="Group 16">
            <a:extLst>
              <a:ext uri="{FF2B5EF4-FFF2-40B4-BE49-F238E27FC236}">
                <a16:creationId xmlns:a16="http://schemas.microsoft.com/office/drawing/2014/main" id="{EEC23109-DBD6-A54B-D990-CFFC78AF7D82}"/>
              </a:ext>
            </a:extLst>
          </xdr:cNvPr>
          <xdr:cNvGrpSpPr>
            <a:grpSpLocks/>
          </xdr:cNvGrpSpPr>
        </xdr:nvGrpSpPr>
        <xdr:grpSpPr bwMode="auto">
          <a:xfrm>
            <a:off x="766" y="215"/>
            <a:ext cx="35" cy="2"/>
            <a:chOff x="406" y="215"/>
            <a:chExt cx="35" cy="2"/>
          </a:xfrm>
        </xdr:grpSpPr>
        <xdr:sp macro="" textlink="">
          <xdr:nvSpPr>
            <xdr:cNvPr id="2006" name="Line 17">
              <a:extLst>
                <a:ext uri="{FF2B5EF4-FFF2-40B4-BE49-F238E27FC236}">
                  <a16:creationId xmlns:a16="http://schemas.microsoft.com/office/drawing/2014/main" id="{BFCEF79F-AB96-7FA0-70FD-A50BCFB395A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7" name="Line 18">
              <a:extLst>
                <a:ext uri="{FF2B5EF4-FFF2-40B4-BE49-F238E27FC236}">
                  <a16:creationId xmlns:a16="http://schemas.microsoft.com/office/drawing/2014/main" id="{B14EB1DA-7444-2E30-DA70-9D908EB1DE5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5" name="Group 19">
            <a:extLst>
              <a:ext uri="{FF2B5EF4-FFF2-40B4-BE49-F238E27FC236}">
                <a16:creationId xmlns:a16="http://schemas.microsoft.com/office/drawing/2014/main" id="{E71265A9-A821-DFF6-15BD-E711253665E8}"/>
              </a:ext>
            </a:extLst>
          </xdr:cNvPr>
          <xdr:cNvGrpSpPr>
            <a:grpSpLocks/>
          </xdr:cNvGrpSpPr>
        </xdr:nvGrpSpPr>
        <xdr:grpSpPr bwMode="auto">
          <a:xfrm>
            <a:off x="718" y="215"/>
            <a:ext cx="26" cy="2"/>
            <a:chOff x="346" y="215"/>
            <a:chExt cx="26" cy="2"/>
          </a:xfrm>
        </xdr:grpSpPr>
        <xdr:sp macro="" textlink="">
          <xdr:nvSpPr>
            <xdr:cNvPr id="2004" name="Line 20">
              <a:extLst>
                <a:ext uri="{FF2B5EF4-FFF2-40B4-BE49-F238E27FC236}">
                  <a16:creationId xmlns:a16="http://schemas.microsoft.com/office/drawing/2014/main" id="{972D1B73-B154-0CF8-0015-001649EF38AA}"/>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5" name="Line 21">
              <a:extLst>
                <a:ext uri="{FF2B5EF4-FFF2-40B4-BE49-F238E27FC236}">
                  <a16:creationId xmlns:a16="http://schemas.microsoft.com/office/drawing/2014/main" id="{623FC960-5727-6B8F-1019-FD511E627254}"/>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6" name="Group 22">
            <a:extLst>
              <a:ext uri="{FF2B5EF4-FFF2-40B4-BE49-F238E27FC236}">
                <a16:creationId xmlns:a16="http://schemas.microsoft.com/office/drawing/2014/main" id="{41EF153E-4462-0C56-377F-A36A2037CCA4}"/>
              </a:ext>
            </a:extLst>
          </xdr:cNvPr>
          <xdr:cNvGrpSpPr>
            <a:grpSpLocks/>
          </xdr:cNvGrpSpPr>
        </xdr:nvGrpSpPr>
        <xdr:grpSpPr bwMode="auto">
          <a:xfrm>
            <a:off x="616" y="215"/>
            <a:ext cx="9" cy="2"/>
            <a:chOff x="616" y="215"/>
            <a:chExt cx="9" cy="2"/>
          </a:xfrm>
        </xdr:grpSpPr>
        <xdr:sp macro="" textlink="">
          <xdr:nvSpPr>
            <xdr:cNvPr id="2002" name="Line 23">
              <a:extLst>
                <a:ext uri="{FF2B5EF4-FFF2-40B4-BE49-F238E27FC236}">
                  <a16:creationId xmlns:a16="http://schemas.microsoft.com/office/drawing/2014/main" id="{EB773EEE-7AFE-48E4-C2F7-B5319712300D}"/>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3" name="Line 24">
              <a:extLst>
                <a:ext uri="{FF2B5EF4-FFF2-40B4-BE49-F238E27FC236}">
                  <a16:creationId xmlns:a16="http://schemas.microsoft.com/office/drawing/2014/main" id="{A4D08788-0CCC-1E65-3D02-12B246C886D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7" name="Group 25">
            <a:extLst>
              <a:ext uri="{FF2B5EF4-FFF2-40B4-BE49-F238E27FC236}">
                <a16:creationId xmlns:a16="http://schemas.microsoft.com/office/drawing/2014/main" id="{162C63C7-DE2D-EC50-AB60-B751503A71A3}"/>
              </a:ext>
            </a:extLst>
          </xdr:cNvPr>
          <xdr:cNvGrpSpPr>
            <a:grpSpLocks/>
          </xdr:cNvGrpSpPr>
        </xdr:nvGrpSpPr>
        <xdr:grpSpPr bwMode="auto">
          <a:xfrm>
            <a:off x="579" y="215"/>
            <a:ext cx="9" cy="2"/>
            <a:chOff x="579" y="215"/>
            <a:chExt cx="9" cy="2"/>
          </a:xfrm>
        </xdr:grpSpPr>
        <xdr:sp macro="" textlink="">
          <xdr:nvSpPr>
            <xdr:cNvPr id="2000" name="Line 26">
              <a:extLst>
                <a:ext uri="{FF2B5EF4-FFF2-40B4-BE49-F238E27FC236}">
                  <a16:creationId xmlns:a16="http://schemas.microsoft.com/office/drawing/2014/main" id="{6165873E-B105-8EA6-9960-000BD714DF61}"/>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1" name="Line 27">
              <a:extLst>
                <a:ext uri="{FF2B5EF4-FFF2-40B4-BE49-F238E27FC236}">
                  <a16:creationId xmlns:a16="http://schemas.microsoft.com/office/drawing/2014/main" id="{1F6C6BC9-BCF4-9995-4F5C-03B7A726E7DA}"/>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8" name="Group 28">
            <a:extLst>
              <a:ext uri="{FF2B5EF4-FFF2-40B4-BE49-F238E27FC236}">
                <a16:creationId xmlns:a16="http://schemas.microsoft.com/office/drawing/2014/main" id="{7B4737B2-801E-A869-0ED1-E989D25C6047}"/>
              </a:ext>
            </a:extLst>
          </xdr:cNvPr>
          <xdr:cNvGrpSpPr>
            <a:grpSpLocks/>
          </xdr:cNvGrpSpPr>
        </xdr:nvGrpSpPr>
        <xdr:grpSpPr bwMode="auto">
          <a:xfrm>
            <a:off x="642" y="215"/>
            <a:ext cx="9" cy="2"/>
            <a:chOff x="579" y="215"/>
            <a:chExt cx="9" cy="2"/>
          </a:xfrm>
        </xdr:grpSpPr>
        <xdr:sp macro="" textlink="">
          <xdr:nvSpPr>
            <xdr:cNvPr id="1998" name="Line 29">
              <a:extLst>
                <a:ext uri="{FF2B5EF4-FFF2-40B4-BE49-F238E27FC236}">
                  <a16:creationId xmlns:a16="http://schemas.microsoft.com/office/drawing/2014/main" id="{5DE80996-5717-6531-D6DD-65268FD043A0}"/>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99" name="Line 30">
              <a:extLst>
                <a:ext uri="{FF2B5EF4-FFF2-40B4-BE49-F238E27FC236}">
                  <a16:creationId xmlns:a16="http://schemas.microsoft.com/office/drawing/2014/main" id="{ADFE60C3-47DF-25BF-653F-0A7CB38C2B35}"/>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9" name="Group 31">
            <a:extLst>
              <a:ext uri="{FF2B5EF4-FFF2-40B4-BE49-F238E27FC236}">
                <a16:creationId xmlns:a16="http://schemas.microsoft.com/office/drawing/2014/main" id="{1AF7F268-7F41-B37B-778D-BEFFD3DE1B26}"/>
              </a:ext>
            </a:extLst>
          </xdr:cNvPr>
          <xdr:cNvGrpSpPr>
            <a:grpSpLocks/>
          </xdr:cNvGrpSpPr>
        </xdr:nvGrpSpPr>
        <xdr:grpSpPr bwMode="auto">
          <a:xfrm>
            <a:off x="677" y="215"/>
            <a:ext cx="9" cy="2"/>
            <a:chOff x="616" y="215"/>
            <a:chExt cx="9" cy="2"/>
          </a:xfrm>
        </xdr:grpSpPr>
        <xdr:sp macro="" textlink="">
          <xdr:nvSpPr>
            <xdr:cNvPr id="1996" name="Line 32">
              <a:extLst>
                <a:ext uri="{FF2B5EF4-FFF2-40B4-BE49-F238E27FC236}">
                  <a16:creationId xmlns:a16="http://schemas.microsoft.com/office/drawing/2014/main" id="{C4121A3B-D68B-A403-395D-F5FAC117C54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97" name="Line 33">
              <a:extLst>
                <a:ext uri="{FF2B5EF4-FFF2-40B4-BE49-F238E27FC236}">
                  <a16:creationId xmlns:a16="http://schemas.microsoft.com/office/drawing/2014/main" id="{BA1DDCFF-3F3F-DC2A-EEED-B1497640950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90" name="Group 34">
            <a:extLst>
              <a:ext uri="{FF2B5EF4-FFF2-40B4-BE49-F238E27FC236}">
                <a16:creationId xmlns:a16="http://schemas.microsoft.com/office/drawing/2014/main" id="{29B3A93A-E61F-D433-CE60-FBACD32ED944}"/>
              </a:ext>
            </a:extLst>
          </xdr:cNvPr>
          <xdr:cNvGrpSpPr>
            <a:grpSpLocks/>
          </xdr:cNvGrpSpPr>
        </xdr:nvGrpSpPr>
        <xdr:grpSpPr bwMode="auto">
          <a:xfrm>
            <a:off x="870" y="215"/>
            <a:ext cx="4" cy="2"/>
            <a:chOff x="870" y="215"/>
            <a:chExt cx="4" cy="2"/>
          </a:xfrm>
        </xdr:grpSpPr>
        <xdr:sp macro="" textlink="">
          <xdr:nvSpPr>
            <xdr:cNvPr id="1994" name="Line 35">
              <a:extLst>
                <a:ext uri="{FF2B5EF4-FFF2-40B4-BE49-F238E27FC236}">
                  <a16:creationId xmlns:a16="http://schemas.microsoft.com/office/drawing/2014/main" id="{EB7702FC-A63B-897B-26B3-A2EE3C6BE9D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95" name="Line 36">
              <a:extLst>
                <a:ext uri="{FF2B5EF4-FFF2-40B4-BE49-F238E27FC236}">
                  <a16:creationId xmlns:a16="http://schemas.microsoft.com/office/drawing/2014/main" id="{844D7537-C220-9D8D-06B1-E6268A998BE7}"/>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91" name="Group 37">
            <a:extLst>
              <a:ext uri="{FF2B5EF4-FFF2-40B4-BE49-F238E27FC236}">
                <a16:creationId xmlns:a16="http://schemas.microsoft.com/office/drawing/2014/main" id="{4F65C038-E379-9B58-5D0A-0EF13C77BDE4}"/>
              </a:ext>
            </a:extLst>
          </xdr:cNvPr>
          <xdr:cNvGrpSpPr>
            <a:grpSpLocks/>
          </xdr:cNvGrpSpPr>
        </xdr:nvGrpSpPr>
        <xdr:grpSpPr bwMode="auto">
          <a:xfrm>
            <a:off x="818" y="215"/>
            <a:ext cx="4" cy="2"/>
            <a:chOff x="818" y="215"/>
            <a:chExt cx="4" cy="2"/>
          </a:xfrm>
        </xdr:grpSpPr>
        <xdr:sp macro="" textlink="">
          <xdr:nvSpPr>
            <xdr:cNvPr id="1992" name="Line 38">
              <a:extLst>
                <a:ext uri="{FF2B5EF4-FFF2-40B4-BE49-F238E27FC236}">
                  <a16:creationId xmlns:a16="http://schemas.microsoft.com/office/drawing/2014/main" id="{BE8EDA4B-2A82-2A92-73E9-9DCE3AAAA4B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93" name="Line 39">
              <a:extLst>
                <a:ext uri="{FF2B5EF4-FFF2-40B4-BE49-F238E27FC236}">
                  <a16:creationId xmlns:a16="http://schemas.microsoft.com/office/drawing/2014/main" id="{AB9FEA4D-4152-A75B-4475-F5A3A0D70829}"/>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181841</xdr:colOff>
      <xdr:row>1274</xdr:row>
      <xdr:rowOff>96116</xdr:rowOff>
    </xdr:from>
    <xdr:to>
      <xdr:col>13</xdr:col>
      <xdr:colOff>432</xdr:colOff>
      <xdr:row>1275</xdr:row>
      <xdr:rowOff>48058</xdr:rowOff>
    </xdr:to>
    <xdr:grpSp>
      <xdr:nvGrpSpPr>
        <xdr:cNvPr id="2016" name="Group 3">
          <a:extLst>
            <a:ext uri="{FF2B5EF4-FFF2-40B4-BE49-F238E27FC236}">
              <a16:creationId xmlns:a16="http://schemas.microsoft.com/office/drawing/2014/main" id="{A9D032E3-D81E-459B-AE2F-43DCA7C6892C}"/>
            </a:ext>
          </a:extLst>
        </xdr:cNvPr>
        <xdr:cNvGrpSpPr>
          <a:grpSpLocks/>
        </xdr:cNvGrpSpPr>
      </xdr:nvGrpSpPr>
      <xdr:grpSpPr bwMode="auto">
        <a:xfrm>
          <a:off x="3111731" y="188371076"/>
          <a:ext cx="5133541" cy="131012"/>
          <a:chOff x="346" y="215"/>
          <a:chExt cx="528" cy="2"/>
        </a:xfrm>
      </xdr:grpSpPr>
      <xdr:grpSp>
        <xdr:nvGrpSpPr>
          <xdr:cNvPr id="2017" name="Group 4">
            <a:extLst>
              <a:ext uri="{FF2B5EF4-FFF2-40B4-BE49-F238E27FC236}">
                <a16:creationId xmlns:a16="http://schemas.microsoft.com/office/drawing/2014/main" id="{DAC3904D-3BD7-B7FA-DC03-582D2735B3FE}"/>
              </a:ext>
            </a:extLst>
          </xdr:cNvPr>
          <xdr:cNvGrpSpPr>
            <a:grpSpLocks/>
          </xdr:cNvGrpSpPr>
        </xdr:nvGrpSpPr>
        <xdr:grpSpPr bwMode="auto">
          <a:xfrm>
            <a:off x="406" y="215"/>
            <a:ext cx="35" cy="2"/>
            <a:chOff x="406" y="215"/>
            <a:chExt cx="35" cy="2"/>
          </a:xfrm>
        </xdr:grpSpPr>
        <xdr:sp macro="" textlink="">
          <xdr:nvSpPr>
            <xdr:cNvPr id="2051" name="Line 5">
              <a:extLst>
                <a:ext uri="{FF2B5EF4-FFF2-40B4-BE49-F238E27FC236}">
                  <a16:creationId xmlns:a16="http://schemas.microsoft.com/office/drawing/2014/main" id="{BB3B46C9-2854-F9E1-4748-FA1D91EC4FCD}"/>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2" name="Line 6">
              <a:extLst>
                <a:ext uri="{FF2B5EF4-FFF2-40B4-BE49-F238E27FC236}">
                  <a16:creationId xmlns:a16="http://schemas.microsoft.com/office/drawing/2014/main" id="{FA97F2A3-A419-C7FC-FD01-CF7ED0A2B2A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18" name="Group 7">
            <a:extLst>
              <a:ext uri="{FF2B5EF4-FFF2-40B4-BE49-F238E27FC236}">
                <a16:creationId xmlns:a16="http://schemas.microsoft.com/office/drawing/2014/main" id="{E5D92CAD-492B-4E34-6CD3-2CFC5B4C1979}"/>
              </a:ext>
            </a:extLst>
          </xdr:cNvPr>
          <xdr:cNvGrpSpPr>
            <a:grpSpLocks/>
          </xdr:cNvGrpSpPr>
        </xdr:nvGrpSpPr>
        <xdr:grpSpPr bwMode="auto">
          <a:xfrm>
            <a:off x="346" y="215"/>
            <a:ext cx="26" cy="2"/>
            <a:chOff x="346" y="215"/>
            <a:chExt cx="26" cy="2"/>
          </a:xfrm>
        </xdr:grpSpPr>
        <xdr:sp macro="" textlink="">
          <xdr:nvSpPr>
            <xdr:cNvPr id="2049" name="Line 8">
              <a:extLst>
                <a:ext uri="{FF2B5EF4-FFF2-40B4-BE49-F238E27FC236}">
                  <a16:creationId xmlns:a16="http://schemas.microsoft.com/office/drawing/2014/main" id="{0BFC6AD9-35D4-675E-12F7-FF98D76077C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0" name="Line 9">
              <a:extLst>
                <a:ext uri="{FF2B5EF4-FFF2-40B4-BE49-F238E27FC236}">
                  <a16:creationId xmlns:a16="http://schemas.microsoft.com/office/drawing/2014/main" id="{1CBCEE82-16BB-9513-C607-082D6DE1EB1B}"/>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19" name="Group 10">
            <a:extLst>
              <a:ext uri="{FF2B5EF4-FFF2-40B4-BE49-F238E27FC236}">
                <a16:creationId xmlns:a16="http://schemas.microsoft.com/office/drawing/2014/main" id="{4EDEC56C-FD84-EC9B-8CEC-60D87F5F1577}"/>
              </a:ext>
            </a:extLst>
          </xdr:cNvPr>
          <xdr:cNvGrpSpPr>
            <a:grpSpLocks/>
          </xdr:cNvGrpSpPr>
        </xdr:nvGrpSpPr>
        <xdr:grpSpPr bwMode="auto">
          <a:xfrm>
            <a:off x="525" y="215"/>
            <a:ext cx="35" cy="2"/>
            <a:chOff x="406" y="215"/>
            <a:chExt cx="35" cy="2"/>
          </a:xfrm>
        </xdr:grpSpPr>
        <xdr:sp macro="" textlink="">
          <xdr:nvSpPr>
            <xdr:cNvPr id="2047" name="Line 11">
              <a:extLst>
                <a:ext uri="{FF2B5EF4-FFF2-40B4-BE49-F238E27FC236}">
                  <a16:creationId xmlns:a16="http://schemas.microsoft.com/office/drawing/2014/main" id="{3EDA2D4B-5D9E-5B6C-E315-A1C3DE56210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8" name="Line 12">
              <a:extLst>
                <a:ext uri="{FF2B5EF4-FFF2-40B4-BE49-F238E27FC236}">
                  <a16:creationId xmlns:a16="http://schemas.microsoft.com/office/drawing/2014/main" id="{BD3D0FD0-306C-B73C-DC84-A0079A763A6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0" name="Group 13">
            <a:extLst>
              <a:ext uri="{FF2B5EF4-FFF2-40B4-BE49-F238E27FC236}">
                <a16:creationId xmlns:a16="http://schemas.microsoft.com/office/drawing/2014/main" id="{AFD64E41-3AB7-1D4F-7F51-EDD2CBA9FAEC}"/>
              </a:ext>
            </a:extLst>
          </xdr:cNvPr>
          <xdr:cNvGrpSpPr>
            <a:grpSpLocks/>
          </xdr:cNvGrpSpPr>
        </xdr:nvGrpSpPr>
        <xdr:grpSpPr bwMode="auto">
          <a:xfrm>
            <a:off x="470" y="215"/>
            <a:ext cx="26" cy="2"/>
            <a:chOff x="346" y="215"/>
            <a:chExt cx="26" cy="2"/>
          </a:xfrm>
        </xdr:grpSpPr>
        <xdr:sp macro="" textlink="">
          <xdr:nvSpPr>
            <xdr:cNvPr id="2045" name="Line 14">
              <a:extLst>
                <a:ext uri="{FF2B5EF4-FFF2-40B4-BE49-F238E27FC236}">
                  <a16:creationId xmlns:a16="http://schemas.microsoft.com/office/drawing/2014/main" id="{4ECC6A45-B605-260E-5F96-DEDCA59B38B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6" name="Line 15">
              <a:extLst>
                <a:ext uri="{FF2B5EF4-FFF2-40B4-BE49-F238E27FC236}">
                  <a16:creationId xmlns:a16="http://schemas.microsoft.com/office/drawing/2014/main" id="{0E66C1E1-3CE6-DC48-C95C-51CB3B488AC2}"/>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1" name="Group 16">
            <a:extLst>
              <a:ext uri="{FF2B5EF4-FFF2-40B4-BE49-F238E27FC236}">
                <a16:creationId xmlns:a16="http://schemas.microsoft.com/office/drawing/2014/main" id="{C94491F8-286D-9C60-D144-BE14CEB5B000}"/>
              </a:ext>
            </a:extLst>
          </xdr:cNvPr>
          <xdr:cNvGrpSpPr>
            <a:grpSpLocks/>
          </xdr:cNvGrpSpPr>
        </xdr:nvGrpSpPr>
        <xdr:grpSpPr bwMode="auto">
          <a:xfrm>
            <a:off x="766" y="215"/>
            <a:ext cx="35" cy="2"/>
            <a:chOff x="406" y="215"/>
            <a:chExt cx="35" cy="2"/>
          </a:xfrm>
        </xdr:grpSpPr>
        <xdr:sp macro="" textlink="">
          <xdr:nvSpPr>
            <xdr:cNvPr id="2043" name="Line 17">
              <a:extLst>
                <a:ext uri="{FF2B5EF4-FFF2-40B4-BE49-F238E27FC236}">
                  <a16:creationId xmlns:a16="http://schemas.microsoft.com/office/drawing/2014/main" id="{70D4ED25-FB88-5E29-43E9-13A8FE9220E8}"/>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4" name="Line 18">
              <a:extLst>
                <a:ext uri="{FF2B5EF4-FFF2-40B4-BE49-F238E27FC236}">
                  <a16:creationId xmlns:a16="http://schemas.microsoft.com/office/drawing/2014/main" id="{04764B14-EF53-5C35-34D8-5748802EC403}"/>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2" name="Group 19">
            <a:extLst>
              <a:ext uri="{FF2B5EF4-FFF2-40B4-BE49-F238E27FC236}">
                <a16:creationId xmlns:a16="http://schemas.microsoft.com/office/drawing/2014/main" id="{860CE366-E5FD-A3BD-93F2-49A6530FB291}"/>
              </a:ext>
            </a:extLst>
          </xdr:cNvPr>
          <xdr:cNvGrpSpPr>
            <a:grpSpLocks/>
          </xdr:cNvGrpSpPr>
        </xdr:nvGrpSpPr>
        <xdr:grpSpPr bwMode="auto">
          <a:xfrm>
            <a:off x="718" y="215"/>
            <a:ext cx="26" cy="2"/>
            <a:chOff x="346" y="215"/>
            <a:chExt cx="26" cy="2"/>
          </a:xfrm>
        </xdr:grpSpPr>
        <xdr:sp macro="" textlink="">
          <xdr:nvSpPr>
            <xdr:cNvPr id="2041" name="Line 20">
              <a:extLst>
                <a:ext uri="{FF2B5EF4-FFF2-40B4-BE49-F238E27FC236}">
                  <a16:creationId xmlns:a16="http://schemas.microsoft.com/office/drawing/2014/main" id="{750A98EA-2FC8-3DBD-6CB0-7F7DE3FC5FFA}"/>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2" name="Line 21">
              <a:extLst>
                <a:ext uri="{FF2B5EF4-FFF2-40B4-BE49-F238E27FC236}">
                  <a16:creationId xmlns:a16="http://schemas.microsoft.com/office/drawing/2014/main" id="{D2577EAC-1155-623E-97ED-BC9237F68EC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3" name="Group 22">
            <a:extLst>
              <a:ext uri="{FF2B5EF4-FFF2-40B4-BE49-F238E27FC236}">
                <a16:creationId xmlns:a16="http://schemas.microsoft.com/office/drawing/2014/main" id="{D2904CF4-D8BA-652E-74A9-2E677C7A8087}"/>
              </a:ext>
            </a:extLst>
          </xdr:cNvPr>
          <xdr:cNvGrpSpPr>
            <a:grpSpLocks/>
          </xdr:cNvGrpSpPr>
        </xdr:nvGrpSpPr>
        <xdr:grpSpPr bwMode="auto">
          <a:xfrm>
            <a:off x="616" y="215"/>
            <a:ext cx="9" cy="2"/>
            <a:chOff x="616" y="215"/>
            <a:chExt cx="9" cy="2"/>
          </a:xfrm>
        </xdr:grpSpPr>
        <xdr:sp macro="" textlink="">
          <xdr:nvSpPr>
            <xdr:cNvPr id="2039" name="Line 23">
              <a:extLst>
                <a:ext uri="{FF2B5EF4-FFF2-40B4-BE49-F238E27FC236}">
                  <a16:creationId xmlns:a16="http://schemas.microsoft.com/office/drawing/2014/main" id="{9D399D14-0A7F-2601-86C2-428955E9FD6B}"/>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40" name="Line 24">
              <a:extLst>
                <a:ext uri="{FF2B5EF4-FFF2-40B4-BE49-F238E27FC236}">
                  <a16:creationId xmlns:a16="http://schemas.microsoft.com/office/drawing/2014/main" id="{FE81AC1F-1177-6AA5-397E-98E9528D8590}"/>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4" name="Group 25">
            <a:extLst>
              <a:ext uri="{FF2B5EF4-FFF2-40B4-BE49-F238E27FC236}">
                <a16:creationId xmlns:a16="http://schemas.microsoft.com/office/drawing/2014/main" id="{9954C721-F1CE-9D2D-B133-75BF6B2C5D94}"/>
              </a:ext>
            </a:extLst>
          </xdr:cNvPr>
          <xdr:cNvGrpSpPr>
            <a:grpSpLocks/>
          </xdr:cNvGrpSpPr>
        </xdr:nvGrpSpPr>
        <xdr:grpSpPr bwMode="auto">
          <a:xfrm>
            <a:off x="579" y="215"/>
            <a:ext cx="9" cy="2"/>
            <a:chOff x="579" y="215"/>
            <a:chExt cx="9" cy="2"/>
          </a:xfrm>
        </xdr:grpSpPr>
        <xdr:sp macro="" textlink="">
          <xdr:nvSpPr>
            <xdr:cNvPr id="2037" name="Line 26">
              <a:extLst>
                <a:ext uri="{FF2B5EF4-FFF2-40B4-BE49-F238E27FC236}">
                  <a16:creationId xmlns:a16="http://schemas.microsoft.com/office/drawing/2014/main" id="{111715C5-4B6A-936A-2666-20EE6E459C8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8" name="Line 27">
              <a:extLst>
                <a:ext uri="{FF2B5EF4-FFF2-40B4-BE49-F238E27FC236}">
                  <a16:creationId xmlns:a16="http://schemas.microsoft.com/office/drawing/2014/main" id="{E34004A4-EADC-75AE-F8F4-D7DE9C45BC4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5" name="Group 28">
            <a:extLst>
              <a:ext uri="{FF2B5EF4-FFF2-40B4-BE49-F238E27FC236}">
                <a16:creationId xmlns:a16="http://schemas.microsoft.com/office/drawing/2014/main" id="{9EC6DF1B-033F-FB8B-A8A5-3D6E9DF6A34C}"/>
              </a:ext>
            </a:extLst>
          </xdr:cNvPr>
          <xdr:cNvGrpSpPr>
            <a:grpSpLocks/>
          </xdr:cNvGrpSpPr>
        </xdr:nvGrpSpPr>
        <xdr:grpSpPr bwMode="auto">
          <a:xfrm>
            <a:off x="642" y="215"/>
            <a:ext cx="9" cy="2"/>
            <a:chOff x="579" y="215"/>
            <a:chExt cx="9" cy="2"/>
          </a:xfrm>
        </xdr:grpSpPr>
        <xdr:sp macro="" textlink="">
          <xdr:nvSpPr>
            <xdr:cNvPr id="2035" name="Line 29">
              <a:extLst>
                <a:ext uri="{FF2B5EF4-FFF2-40B4-BE49-F238E27FC236}">
                  <a16:creationId xmlns:a16="http://schemas.microsoft.com/office/drawing/2014/main" id="{59F08DAF-8884-BE19-2CE9-B97C9958AD3F}"/>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6" name="Line 30">
              <a:extLst>
                <a:ext uri="{FF2B5EF4-FFF2-40B4-BE49-F238E27FC236}">
                  <a16:creationId xmlns:a16="http://schemas.microsoft.com/office/drawing/2014/main" id="{9CEFD149-7F78-46BD-0733-4E161080706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6" name="Group 31">
            <a:extLst>
              <a:ext uri="{FF2B5EF4-FFF2-40B4-BE49-F238E27FC236}">
                <a16:creationId xmlns:a16="http://schemas.microsoft.com/office/drawing/2014/main" id="{E251A0B8-116E-E17C-F9BE-9269465DC324}"/>
              </a:ext>
            </a:extLst>
          </xdr:cNvPr>
          <xdr:cNvGrpSpPr>
            <a:grpSpLocks/>
          </xdr:cNvGrpSpPr>
        </xdr:nvGrpSpPr>
        <xdr:grpSpPr bwMode="auto">
          <a:xfrm>
            <a:off x="677" y="215"/>
            <a:ext cx="9" cy="2"/>
            <a:chOff x="616" y="215"/>
            <a:chExt cx="9" cy="2"/>
          </a:xfrm>
        </xdr:grpSpPr>
        <xdr:sp macro="" textlink="">
          <xdr:nvSpPr>
            <xdr:cNvPr id="2033" name="Line 32">
              <a:extLst>
                <a:ext uri="{FF2B5EF4-FFF2-40B4-BE49-F238E27FC236}">
                  <a16:creationId xmlns:a16="http://schemas.microsoft.com/office/drawing/2014/main" id="{6A6B81BD-D1DF-8412-9FAA-CFF840B8F2E0}"/>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4" name="Line 33">
              <a:extLst>
                <a:ext uri="{FF2B5EF4-FFF2-40B4-BE49-F238E27FC236}">
                  <a16:creationId xmlns:a16="http://schemas.microsoft.com/office/drawing/2014/main" id="{C1000AFE-1ED3-D1EB-AFBC-FA88ADBBE6C9}"/>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7" name="Group 34">
            <a:extLst>
              <a:ext uri="{FF2B5EF4-FFF2-40B4-BE49-F238E27FC236}">
                <a16:creationId xmlns:a16="http://schemas.microsoft.com/office/drawing/2014/main" id="{ECC73188-98EC-D948-FE80-144A489CF013}"/>
              </a:ext>
            </a:extLst>
          </xdr:cNvPr>
          <xdr:cNvGrpSpPr>
            <a:grpSpLocks/>
          </xdr:cNvGrpSpPr>
        </xdr:nvGrpSpPr>
        <xdr:grpSpPr bwMode="auto">
          <a:xfrm>
            <a:off x="870" y="215"/>
            <a:ext cx="4" cy="2"/>
            <a:chOff x="870" y="215"/>
            <a:chExt cx="4" cy="2"/>
          </a:xfrm>
        </xdr:grpSpPr>
        <xdr:sp macro="" textlink="">
          <xdr:nvSpPr>
            <xdr:cNvPr id="2031" name="Line 35">
              <a:extLst>
                <a:ext uri="{FF2B5EF4-FFF2-40B4-BE49-F238E27FC236}">
                  <a16:creationId xmlns:a16="http://schemas.microsoft.com/office/drawing/2014/main" id="{2D9E2F2F-8FEC-D243-64D2-B937BFD6850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2" name="Line 36">
              <a:extLst>
                <a:ext uri="{FF2B5EF4-FFF2-40B4-BE49-F238E27FC236}">
                  <a16:creationId xmlns:a16="http://schemas.microsoft.com/office/drawing/2014/main" id="{F93A8546-C38B-4947-EA47-47A5075E3DD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28" name="Group 37">
            <a:extLst>
              <a:ext uri="{FF2B5EF4-FFF2-40B4-BE49-F238E27FC236}">
                <a16:creationId xmlns:a16="http://schemas.microsoft.com/office/drawing/2014/main" id="{80AB7E66-BD3E-DA6A-DD82-3817662EA5DF}"/>
              </a:ext>
            </a:extLst>
          </xdr:cNvPr>
          <xdr:cNvGrpSpPr>
            <a:grpSpLocks/>
          </xdr:cNvGrpSpPr>
        </xdr:nvGrpSpPr>
        <xdr:grpSpPr bwMode="auto">
          <a:xfrm>
            <a:off x="818" y="215"/>
            <a:ext cx="4" cy="2"/>
            <a:chOff x="818" y="215"/>
            <a:chExt cx="4" cy="2"/>
          </a:xfrm>
        </xdr:grpSpPr>
        <xdr:sp macro="" textlink="">
          <xdr:nvSpPr>
            <xdr:cNvPr id="2029" name="Line 38">
              <a:extLst>
                <a:ext uri="{FF2B5EF4-FFF2-40B4-BE49-F238E27FC236}">
                  <a16:creationId xmlns:a16="http://schemas.microsoft.com/office/drawing/2014/main" id="{9A51B5E5-3429-B3D3-FDBC-3F662594A8A6}"/>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0" name="Line 39">
              <a:extLst>
                <a:ext uri="{FF2B5EF4-FFF2-40B4-BE49-F238E27FC236}">
                  <a16:creationId xmlns:a16="http://schemas.microsoft.com/office/drawing/2014/main" id="{1F0E2D17-4C4A-7A52-611D-617D327820B0}"/>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123824</xdr:colOff>
      <xdr:row>1392</xdr:row>
      <xdr:rowOff>47770</xdr:rowOff>
    </xdr:from>
    <xdr:to>
      <xdr:col>12</xdr:col>
      <xdr:colOff>571499</xdr:colOff>
      <xdr:row>1392</xdr:row>
      <xdr:rowOff>94962</xdr:rowOff>
    </xdr:to>
    <xdr:grpSp>
      <xdr:nvGrpSpPr>
        <xdr:cNvPr id="2053" name="Group 3">
          <a:extLst>
            <a:ext uri="{FF2B5EF4-FFF2-40B4-BE49-F238E27FC236}">
              <a16:creationId xmlns:a16="http://schemas.microsoft.com/office/drawing/2014/main" id="{079F7C4F-FAEC-483D-A705-8EAFEC50FF9B}"/>
            </a:ext>
          </a:extLst>
        </xdr:cNvPr>
        <xdr:cNvGrpSpPr>
          <a:grpSpLocks/>
        </xdr:cNvGrpSpPr>
      </xdr:nvGrpSpPr>
      <xdr:grpSpPr bwMode="auto">
        <a:xfrm>
          <a:off x="3053714" y="207708010"/>
          <a:ext cx="5172075" cy="47192"/>
          <a:chOff x="346" y="215"/>
          <a:chExt cx="528" cy="2"/>
        </a:xfrm>
      </xdr:grpSpPr>
      <xdr:grpSp>
        <xdr:nvGrpSpPr>
          <xdr:cNvPr id="2054" name="Group 4">
            <a:extLst>
              <a:ext uri="{FF2B5EF4-FFF2-40B4-BE49-F238E27FC236}">
                <a16:creationId xmlns:a16="http://schemas.microsoft.com/office/drawing/2014/main" id="{F58A3153-CDB1-ED24-E55E-7833E179E306}"/>
              </a:ext>
            </a:extLst>
          </xdr:cNvPr>
          <xdr:cNvGrpSpPr>
            <a:grpSpLocks/>
          </xdr:cNvGrpSpPr>
        </xdr:nvGrpSpPr>
        <xdr:grpSpPr bwMode="auto">
          <a:xfrm>
            <a:off x="406" y="215"/>
            <a:ext cx="35" cy="2"/>
            <a:chOff x="406" y="215"/>
            <a:chExt cx="35" cy="2"/>
          </a:xfrm>
        </xdr:grpSpPr>
        <xdr:sp macro="" textlink="">
          <xdr:nvSpPr>
            <xdr:cNvPr id="2088" name="Line 5">
              <a:extLst>
                <a:ext uri="{FF2B5EF4-FFF2-40B4-BE49-F238E27FC236}">
                  <a16:creationId xmlns:a16="http://schemas.microsoft.com/office/drawing/2014/main" id="{06333109-F7FA-CC09-F549-5F05AC82115D}"/>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9" name="Line 6">
              <a:extLst>
                <a:ext uri="{FF2B5EF4-FFF2-40B4-BE49-F238E27FC236}">
                  <a16:creationId xmlns:a16="http://schemas.microsoft.com/office/drawing/2014/main" id="{4B50B2A3-B3DC-8DA9-4AAE-31216D6D5BD2}"/>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55" name="Group 7">
            <a:extLst>
              <a:ext uri="{FF2B5EF4-FFF2-40B4-BE49-F238E27FC236}">
                <a16:creationId xmlns:a16="http://schemas.microsoft.com/office/drawing/2014/main" id="{9D1707E0-ECD0-351F-B433-1BD47917FB05}"/>
              </a:ext>
            </a:extLst>
          </xdr:cNvPr>
          <xdr:cNvGrpSpPr>
            <a:grpSpLocks/>
          </xdr:cNvGrpSpPr>
        </xdr:nvGrpSpPr>
        <xdr:grpSpPr bwMode="auto">
          <a:xfrm>
            <a:off x="346" y="215"/>
            <a:ext cx="26" cy="2"/>
            <a:chOff x="346" y="215"/>
            <a:chExt cx="26" cy="2"/>
          </a:xfrm>
        </xdr:grpSpPr>
        <xdr:sp macro="" textlink="">
          <xdr:nvSpPr>
            <xdr:cNvPr id="2086" name="Line 8">
              <a:extLst>
                <a:ext uri="{FF2B5EF4-FFF2-40B4-BE49-F238E27FC236}">
                  <a16:creationId xmlns:a16="http://schemas.microsoft.com/office/drawing/2014/main" id="{3259A19D-508C-327A-55EE-78BD116199C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7" name="Line 9">
              <a:extLst>
                <a:ext uri="{FF2B5EF4-FFF2-40B4-BE49-F238E27FC236}">
                  <a16:creationId xmlns:a16="http://schemas.microsoft.com/office/drawing/2014/main" id="{2EF4C166-DCA6-009D-C551-A8BC428F867A}"/>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56" name="Group 10">
            <a:extLst>
              <a:ext uri="{FF2B5EF4-FFF2-40B4-BE49-F238E27FC236}">
                <a16:creationId xmlns:a16="http://schemas.microsoft.com/office/drawing/2014/main" id="{1DE78F98-015A-0857-CBB7-3FFEC18B8735}"/>
              </a:ext>
            </a:extLst>
          </xdr:cNvPr>
          <xdr:cNvGrpSpPr>
            <a:grpSpLocks/>
          </xdr:cNvGrpSpPr>
        </xdr:nvGrpSpPr>
        <xdr:grpSpPr bwMode="auto">
          <a:xfrm>
            <a:off x="525" y="215"/>
            <a:ext cx="35" cy="2"/>
            <a:chOff x="406" y="215"/>
            <a:chExt cx="35" cy="2"/>
          </a:xfrm>
        </xdr:grpSpPr>
        <xdr:sp macro="" textlink="">
          <xdr:nvSpPr>
            <xdr:cNvPr id="2084" name="Line 11">
              <a:extLst>
                <a:ext uri="{FF2B5EF4-FFF2-40B4-BE49-F238E27FC236}">
                  <a16:creationId xmlns:a16="http://schemas.microsoft.com/office/drawing/2014/main" id="{C6BE1A0E-2AED-C263-C766-BA9ED24105D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5" name="Line 12">
              <a:extLst>
                <a:ext uri="{FF2B5EF4-FFF2-40B4-BE49-F238E27FC236}">
                  <a16:creationId xmlns:a16="http://schemas.microsoft.com/office/drawing/2014/main" id="{C6C17C46-2921-365F-9C95-6D66799DBD23}"/>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57" name="Group 13">
            <a:extLst>
              <a:ext uri="{FF2B5EF4-FFF2-40B4-BE49-F238E27FC236}">
                <a16:creationId xmlns:a16="http://schemas.microsoft.com/office/drawing/2014/main" id="{7D6DD395-4D85-DCF3-CD56-B2463510570F}"/>
              </a:ext>
            </a:extLst>
          </xdr:cNvPr>
          <xdr:cNvGrpSpPr>
            <a:grpSpLocks/>
          </xdr:cNvGrpSpPr>
        </xdr:nvGrpSpPr>
        <xdr:grpSpPr bwMode="auto">
          <a:xfrm>
            <a:off x="470" y="215"/>
            <a:ext cx="26" cy="2"/>
            <a:chOff x="346" y="215"/>
            <a:chExt cx="26" cy="2"/>
          </a:xfrm>
        </xdr:grpSpPr>
        <xdr:sp macro="" textlink="">
          <xdr:nvSpPr>
            <xdr:cNvPr id="2082" name="Line 14">
              <a:extLst>
                <a:ext uri="{FF2B5EF4-FFF2-40B4-BE49-F238E27FC236}">
                  <a16:creationId xmlns:a16="http://schemas.microsoft.com/office/drawing/2014/main" id="{2ACA6073-0E7C-E73A-87E0-8AAC9448D5BB}"/>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3" name="Line 15">
              <a:extLst>
                <a:ext uri="{FF2B5EF4-FFF2-40B4-BE49-F238E27FC236}">
                  <a16:creationId xmlns:a16="http://schemas.microsoft.com/office/drawing/2014/main" id="{A9B9B3C1-1703-913C-EC33-E7572FD060C0}"/>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58" name="Group 16">
            <a:extLst>
              <a:ext uri="{FF2B5EF4-FFF2-40B4-BE49-F238E27FC236}">
                <a16:creationId xmlns:a16="http://schemas.microsoft.com/office/drawing/2014/main" id="{8411EDFA-A45B-D25F-51C7-92A1CB7FFD53}"/>
              </a:ext>
            </a:extLst>
          </xdr:cNvPr>
          <xdr:cNvGrpSpPr>
            <a:grpSpLocks/>
          </xdr:cNvGrpSpPr>
        </xdr:nvGrpSpPr>
        <xdr:grpSpPr bwMode="auto">
          <a:xfrm>
            <a:off x="766" y="215"/>
            <a:ext cx="35" cy="2"/>
            <a:chOff x="406" y="215"/>
            <a:chExt cx="35" cy="2"/>
          </a:xfrm>
        </xdr:grpSpPr>
        <xdr:sp macro="" textlink="">
          <xdr:nvSpPr>
            <xdr:cNvPr id="2080" name="Line 17">
              <a:extLst>
                <a:ext uri="{FF2B5EF4-FFF2-40B4-BE49-F238E27FC236}">
                  <a16:creationId xmlns:a16="http://schemas.microsoft.com/office/drawing/2014/main" id="{6E6EF0DC-86FF-9C28-C038-1ED451EA69B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1" name="Line 18">
              <a:extLst>
                <a:ext uri="{FF2B5EF4-FFF2-40B4-BE49-F238E27FC236}">
                  <a16:creationId xmlns:a16="http://schemas.microsoft.com/office/drawing/2014/main" id="{105E869A-C3D2-F2FF-ACA9-F40A6C328978}"/>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59" name="Group 19">
            <a:extLst>
              <a:ext uri="{FF2B5EF4-FFF2-40B4-BE49-F238E27FC236}">
                <a16:creationId xmlns:a16="http://schemas.microsoft.com/office/drawing/2014/main" id="{541F034B-3749-E778-3E90-6F422DC379CE}"/>
              </a:ext>
            </a:extLst>
          </xdr:cNvPr>
          <xdr:cNvGrpSpPr>
            <a:grpSpLocks/>
          </xdr:cNvGrpSpPr>
        </xdr:nvGrpSpPr>
        <xdr:grpSpPr bwMode="auto">
          <a:xfrm>
            <a:off x="718" y="215"/>
            <a:ext cx="26" cy="2"/>
            <a:chOff x="346" y="215"/>
            <a:chExt cx="26" cy="2"/>
          </a:xfrm>
        </xdr:grpSpPr>
        <xdr:sp macro="" textlink="">
          <xdr:nvSpPr>
            <xdr:cNvPr id="2078" name="Line 20">
              <a:extLst>
                <a:ext uri="{FF2B5EF4-FFF2-40B4-BE49-F238E27FC236}">
                  <a16:creationId xmlns:a16="http://schemas.microsoft.com/office/drawing/2014/main" id="{A46D5C33-BF74-8C3A-87F3-348003640B21}"/>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9" name="Line 21">
              <a:extLst>
                <a:ext uri="{FF2B5EF4-FFF2-40B4-BE49-F238E27FC236}">
                  <a16:creationId xmlns:a16="http://schemas.microsoft.com/office/drawing/2014/main" id="{506906D9-E9AC-C6A3-2F34-56532AA7DCA5}"/>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60" name="Group 22">
            <a:extLst>
              <a:ext uri="{FF2B5EF4-FFF2-40B4-BE49-F238E27FC236}">
                <a16:creationId xmlns:a16="http://schemas.microsoft.com/office/drawing/2014/main" id="{E83D942C-0A91-9741-4A76-3F8CECF70C25}"/>
              </a:ext>
            </a:extLst>
          </xdr:cNvPr>
          <xdr:cNvGrpSpPr>
            <a:grpSpLocks/>
          </xdr:cNvGrpSpPr>
        </xdr:nvGrpSpPr>
        <xdr:grpSpPr bwMode="auto">
          <a:xfrm>
            <a:off x="616" y="215"/>
            <a:ext cx="9" cy="2"/>
            <a:chOff x="616" y="215"/>
            <a:chExt cx="9" cy="2"/>
          </a:xfrm>
        </xdr:grpSpPr>
        <xdr:sp macro="" textlink="">
          <xdr:nvSpPr>
            <xdr:cNvPr id="2076" name="Line 23">
              <a:extLst>
                <a:ext uri="{FF2B5EF4-FFF2-40B4-BE49-F238E27FC236}">
                  <a16:creationId xmlns:a16="http://schemas.microsoft.com/office/drawing/2014/main" id="{60FF2349-AF07-BF34-0F61-31074FED49D0}"/>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7" name="Line 24">
              <a:extLst>
                <a:ext uri="{FF2B5EF4-FFF2-40B4-BE49-F238E27FC236}">
                  <a16:creationId xmlns:a16="http://schemas.microsoft.com/office/drawing/2014/main" id="{8CA6FF31-DED2-3715-8185-7F6F2D55D21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61" name="Group 25">
            <a:extLst>
              <a:ext uri="{FF2B5EF4-FFF2-40B4-BE49-F238E27FC236}">
                <a16:creationId xmlns:a16="http://schemas.microsoft.com/office/drawing/2014/main" id="{785D54D5-F6D7-DF7B-9CFE-8360070F00EF}"/>
              </a:ext>
            </a:extLst>
          </xdr:cNvPr>
          <xdr:cNvGrpSpPr>
            <a:grpSpLocks/>
          </xdr:cNvGrpSpPr>
        </xdr:nvGrpSpPr>
        <xdr:grpSpPr bwMode="auto">
          <a:xfrm>
            <a:off x="579" y="215"/>
            <a:ext cx="9" cy="2"/>
            <a:chOff x="579" y="215"/>
            <a:chExt cx="9" cy="2"/>
          </a:xfrm>
        </xdr:grpSpPr>
        <xdr:sp macro="" textlink="">
          <xdr:nvSpPr>
            <xdr:cNvPr id="2074" name="Line 26">
              <a:extLst>
                <a:ext uri="{FF2B5EF4-FFF2-40B4-BE49-F238E27FC236}">
                  <a16:creationId xmlns:a16="http://schemas.microsoft.com/office/drawing/2014/main" id="{14E77849-B497-CE8D-D585-44A94360EEF7}"/>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5" name="Line 27">
              <a:extLst>
                <a:ext uri="{FF2B5EF4-FFF2-40B4-BE49-F238E27FC236}">
                  <a16:creationId xmlns:a16="http://schemas.microsoft.com/office/drawing/2014/main" id="{AB1747F0-F37B-C65F-B7E0-6367D26AA6D5}"/>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62" name="Group 28">
            <a:extLst>
              <a:ext uri="{FF2B5EF4-FFF2-40B4-BE49-F238E27FC236}">
                <a16:creationId xmlns:a16="http://schemas.microsoft.com/office/drawing/2014/main" id="{13766FE2-4133-B57F-CEB7-23F953632B32}"/>
              </a:ext>
            </a:extLst>
          </xdr:cNvPr>
          <xdr:cNvGrpSpPr>
            <a:grpSpLocks/>
          </xdr:cNvGrpSpPr>
        </xdr:nvGrpSpPr>
        <xdr:grpSpPr bwMode="auto">
          <a:xfrm>
            <a:off x="642" y="215"/>
            <a:ext cx="9" cy="2"/>
            <a:chOff x="579" y="215"/>
            <a:chExt cx="9" cy="2"/>
          </a:xfrm>
        </xdr:grpSpPr>
        <xdr:sp macro="" textlink="">
          <xdr:nvSpPr>
            <xdr:cNvPr id="2072" name="Line 29">
              <a:extLst>
                <a:ext uri="{FF2B5EF4-FFF2-40B4-BE49-F238E27FC236}">
                  <a16:creationId xmlns:a16="http://schemas.microsoft.com/office/drawing/2014/main" id="{CC2C15E5-AE74-BC43-673F-470FE6F9687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3" name="Line 30">
              <a:extLst>
                <a:ext uri="{FF2B5EF4-FFF2-40B4-BE49-F238E27FC236}">
                  <a16:creationId xmlns:a16="http://schemas.microsoft.com/office/drawing/2014/main" id="{2E88651D-EC92-770D-848A-AAA297C67ED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63" name="Group 31">
            <a:extLst>
              <a:ext uri="{FF2B5EF4-FFF2-40B4-BE49-F238E27FC236}">
                <a16:creationId xmlns:a16="http://schemas.microsoft.com/office/drawing/2014/main" id="{D9844697-5D88-F125-EF24-C18EC8CA6D28}"/>
              </a:ext>
            </a:extLst>
          </xdr:cNvPr>
          <xdr:cNvGrpSpPr>
            <a:grpSpLocks/>
          </xdr:cNvGrpSpPr>
        </xdr:nvGrpSpPr>
        <xdr:grpSpPr bwMode="auto">
          <a:xfrm>
            <a:off x="677" y="215"/>
            <a:ext cx="9" cy="2"/>
            <a:chOff x="616" y="215"/>
            <a:chExt cx="9" cy="2"/>
          </a:xfrm>
        </xdr:grpSpPr>
        <xdr:sp macro="" textlink="">
          <xdr:nvSpPr>
            <xdr:cNvPr id="2070" name="Line 32">
              <a:extLst>
                <a:ext uri="{FF2B5EF4-FFF2-40B4-BE49-F238E27FC236}">
                  <a16:creationId xmlns:a16="http://schemas.microsoft.com/office/drawing/2014/main" id="{A4D90A3F-EA23-9886-C091-8505B873204B}"/>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1" name="Line 33">
              <a:extLst>
                <a:ext uri="{FF2B5EF4-FFF2-40B4-BE49-F238E27FC236}">
                  <a16:creationId xmlns:a16="http://schemas.microsoft.com/office/drawing/2014/main" id="{D5B51BE5-0B2F-C233-E2A9-B12808375D20}"/>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64" name="Group 34">
            <a:extLst>
              <a:ext uri="{FF2B5EF4-FFF2-40B4-BE49-F238E27FC236}">
                <a16:creationId xmlns:a16="http://schemas.microsoft.com/office/drawing/2014/main" id="{C0AC7103-F3AA-2C01-1C12-3FAF7D5B1911}"/>
              </a:ext>
            </a:extLst>
          </xdr:cNvPr>
          <xdr:cNvGrpSpPr>
            <a:grpSpLocks/>
          </xdr:cNvGrpSpPr>
        </xdr:nvGrpSpPr>
        <xdr:grpSpPr bwMode="auto">
          <a:xfrm>
            <a:off x="870" y="215"/>
            <a:ext cx="4" cy="2"/>
            <a:chOff x="870" y="215"/>
            <a:chExt cx="4" cy="2"/>
          </a:xfrm>
        </xdr:grpSpPr>
        <xdr:sp macro="" textlink="">
          <xdr:nvSpPr>
            <xdr:cNvPr id="2068" name="Line 35">
              <a:extLst>
                <a:ext uri="{FF2B5EF4-FFF2-40B4-BE49-F238E27FC236}">
                  <a16:creationId xmlns:a16="http://schemas.microsoft.com/office/drawing/2014/main" id="{967DD922-5771-74AB-18A9-FC10210347D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9" name="Line 36">
              <a:extLst>
                <a:ext uri="{FF2B5EF4-FFF2-40B4-BE49-F238E27FC236}">
                  <a16:creationId xmlns:a16="http://schemas.microsoft.com/office/drawing/2014/main" id="{F3A884BD-07F3-4413-01C1-A462023A8A99}"/>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65" name="Group 37">
            <a:extLst>
              <a:ext uri="{FF2B5EF4-FFF2-40B4-BE49-F238E27FC236}">
                <a16:creationId xmlns:a16="http://schemas.microsoft.com/office/drawing/2014/main" id="{C1AECC84-7D21-DCBC-65CB-3BE1D0DD03D2}"/>
              </a:ext>
            </a:extLst>
          </xdr:cNvPr>
          <xdr:cNvGrpSpPr>
            <a:grpSpLocks/>
          </xdr:cNvGrpSpPr>
        </xdr:nvGrpSpPr>
        <xdr:grpSpPr bwMode="auto">
          <a:xfrm>
            <a:off x="818" y="215"/>
            <a:ext cx="4" cy="2"/>
            <a:chOff x="818" y="215"/>
            <a:chExt cx="4" cy="2"/>
          </a:xfrm>
        </xdr:grpSpPr>
        <xdr:sp macro="" textlink="">
          <xdr:nvSpPr>
            <xdr:cNvPr id="2066" name="Line 38">
              <a:extLst>
                <a:ext uri="{FF2B5EF4-FFF2-40B4-BE49-F238E27FC236}">
                  <a16:creationId xmlns:a16="http://schemas.microsoft.com/office/drawing/2014/main" id="{BA6715A0-463C-6174-8ABC-B25A87D1380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7" name="Line 39">
              <a:extLst>
                <a:ext uri="{FF2B5EF4-FFF2-40B4-BE49-F238E27FC236}">
                  <a16:creationId xmlns:a16="http://schemas.microsoft.com/office/drawing/2014/main" id="{A1ABB517-982E-5432-6227-1F51C722A0A1}"/>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161192</xdr:colOff>
      <xdr:row>631</xdr:row>
      <xdr:rowOff>56050</xdr:rowOff>
    </xdr:from>
    <xdr:to>
      <xdr:col>11</xdr:col>
      <xdr:colOff>570520</xdr:colOff>
      <xdr:row>632</xdr:row>
      <xdr:rowOff>2077</xdr:rowOff>
    </xdr:to>
    <xdr:grpSp>
      <xdr:nvGrpSpPr>
        <xdr:cNvPr id="2090" name="Group 2089">
          <a:extLst>
            <a:ext uri="{FF2B5EF4-FFF2-40B4-BE49-F238E27FC236}">
              <a16:creationId xmlns:a16="http://schemas.microsoft.com/office/drawing/2014/main" id="{A7C8197E-3A73-4A79-9EAE-804973662B17}"/>
            </a:ext>
          </a:extLst>
        </xdr:cNvPr>
        <xdr:cNvGrpSpPr/>
      </xdr:nvGrpSpPr>
      <xdr:grpSpPr>
        <a:xfrm>
          <a:off x="3091082" y="87175510"/>
          <a:ext cx="4543178" cy="125097"/>
          <a:chOff x="3179884" y="40913538"/>
          <a:chExt cx="4707546" cy="60327"/>
        </a:xfrm>
      </xdr:grpSpPr>
      <xdr:grpSp>
        <xdr:nvGrpSpPr>
          <xdr:cNvPr id="2091" name="Group 4">
            <a:extLst>
              <a:ext uri="{FF2B5EF4-FFF2-40B4-BE49-F238E27FC236}">
                <a16:creationId xmlns:a16="http://schemas.microsoft.com/office/drawing/2014/main" id="{50B12922-4685-150B-8EDF-353B44A34DA4}"/>
              </a:ext>
            </a:extLst>
          </xdr:cNvPr>
          <xdr:cNvGrpSpPr>
            <a:grpSpLocks/>
          </xdr:cNvGrpSpPr>
        </xdr:nvGrpSpPr>
        <xdr:grpSpPr bwMode="auto">
          <a:xfrm>
            <a:off x="3822239" y="40913539"/>
            <a:ext cx="348603" cy="53975"/>
            <a:chOff x="406" y="215"/>
            <a:chExt cx="35" cy="2"/>
          </a:xfrm>
        </xdr:grpSpPr>
        <xdr:sp macro="" textlink="">
          <xdr:nvSpPr>
            <xdr:cNvPr id="2125" name="Line 5">
              <a:extLst>
                <a:ext uri="{FF2B5EF4-FFF2-40B4-BE49-F238E27FC236}">
                  <a16:creationId xmlns:a16="http://schemas.microsoft.com/office/drawing/2014/main" id="{F12BFD22-2D4B-5AC9-3524-6D39CC4BE75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6" name="Line 6">
              <a:extLst>
                <a:ext uri="{FF2B5EF4-FFF2-40B4-BE49-F238E27FC236}">
                  <a16:creationId xmlns:a16="http://schemas.microsoft.com/office/drawing/2014/main" id="{991C9CA6-76AD-F920-1DCC-B4B5B605D77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92" name="Group 7">
            <a:extLst>
              <a:ext uri="{FF2B5EF4-FFF2-40B4-BE49-F238E27FC236}">
                <a16:creationId xmlns:a16="http://schemas.microsoft.com/office/drawing/2014/main" id="{78C5B549-824F-3AC0-09C3-B5C369DC9146}"/>
              </a:ext>
            </a:extLst>
          </xdr:cNvPr>
          <xdr:cNvGrpSpPr>
            <a:grpSpLocks/>
          </xdr:cNvGrpSpPr>
        </xdr:nvGrpSpPr>
        <xdr:grpSpPr bwMode="auto">
          <a:xfrm>
            <a:off x="3179884" y="40913538"/>
            <a:ext cx="258962" cy="53975"/>
            <a:chOff x="346" y="215"/>
            <a:chExt cx="26" cy="2"/>
          </a:xfrm>
        </xdr:grpSpPr>
        <xdr:sp macro="" textlink="">
          <xdr:nvSpPr>
            <xdr:cNvPr id="2123" name="Line 8">
              <a:extLst>
                <a:ext uri="{FF2B5EF4-FFF2-40B4-BE49-F238E27FC236}">
                  <a16:creationId xmlns:a16="http://schemas.microsoft.com/office/drawing/2014/main" id="{628FCE21-BAA0-5BC0-AD4C-2EDBE2230235}"/>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4" name="Line 9">
              <a:extLst>
                <a:ext uri="{FF2B5EF4-FFF2-40B4-BE49-F238E27FC236}">
                  <a16:creationId xmlns:a16="http://schemas.microsoft.com/office/drawing/2014/main" id="{2C74E3FB-7227-D669-E6B7-65295CBA3DCD}"/>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93" name="Group 10">
            <a:extLst>
              <a:ext uri="{FF2B5EF4-FFF2-40B4-BE49-F238E27FC236}">
                <a16:creationId xmlns:a16="http://schemas.microsoft.com/office/drawing/2014/main" id="{F0123774-BDEB-93C6-DD6E-9E60CD3162AE}"/>
              </a:ext>
            </a:extLst>
          </xdr:cNvPr>
          <xdr:cNvGrpSpPr>
            <a:grpSpLocks/>
          </xdr:cNvGrpSpPr>
        </xdr:nvGrpSpPr>
        <xdr:grpSpPr bwMode="auto">
          <a:xfrm>
            <a:off x="5005510" y="40913539"/>
            <a:ext cx="348603" cy="53975"/>
            <a:chOff x="406" y="215"/>
            <a:chExt cx="35" cy="2"/>
          </a:xfrm>
        </xdr:grpSpPr>
        <xdr:sp macro="" textlink="">
          <xdr:nvSpPr>
            <xdr:cNvPr id="2121" name="Line 11">
              <a:extLst>
                <a:ext uri="{FF2B5EF4-FFF2-40B4-BE49-F238E27FC236}">
                  <a16:creationId xmlns:a16="http://schemas.microsoft.com/office/drawing/2014/main" id="{927CC876-BDED-8847-21EC-96DF9B39E48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2" name="Line 12">
              <a:extLst>
                <a:ext uri="{FF2B5EF4-FFF2-40B4-BE49-F238E27FC236}">
                  <a16:creationId xmlns:a16="http://schemas.microsoft.com/office/drawing/2014/main" id="{902C65ED-88A3-7E1B-D4F9-4493B9CF8CA0}"/>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94" name="Group 13">
            <a:extLst>
              <a:ext uri="{FF2B5EF4-FFF2-40B4-BE49-F238E27FC236}">
                <a16:creationId xmlns:a16="http://schemas.microsoft.com/office/drawing/2014/main" id="{48B086D7-99AC-11D6-DA24-AB853CC7B5D5}"/>
              </a:ext>
            </a:extLst>
          </xdr:cNvPr>
          <xdr:cNvGrpSpPr>
            <a:grpSpLocks/>
          </xdr:cNvGrpSpPr>
        </xdr:nvGrpSpPr>
        <xdr:grpSpPr bwMode="auto">
          <a:xfrm>
            <a:off x="4418503" y="40913539"/>
            <a:ext cx="258962" cy="53975"/>
            <a:chOff x="346" y="215"/>
            <a:chExt cx="26" cy="2"/>
          </a:xfrm>
        </xdr:grpSpPr>
        <xdr:sp macro="" textlink="">
          <xdr:nvSpPr>
            <xdr:cNvPr id="2119" name="Line 14">
              <a:extLst>
                <a:ext uri="{FF2B5EF4-FFF2-40B4-BE49-F238E27FC236}">
                  <a16:creationId xmlns:a16="http://schemas.microsoft.com/office/drawing/2014/main" id="{5BE740DC-64D9-5462-8C96-DFC0FAE28E7C}"/>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0" name="Line 15">
              <a:extLst>
                <a:ext uri="{FF2B5EF4-FFF2-40B4-BE49-F238E27FC236}">
                  <a16:creationId xmlns:a16="http://schemas.microsoft.com/office/drawing/2014/main" id="{C50F6504-F94F-7A1B-877D-792984BB2C1C}"/>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95" name="Group 22">
            <a:extLst>
              <a:ext uri="{FF2B5EF4-FFF2-40B4-BE49-F238E27FC236}">
                <a16:creationId xmlns:a16="http://schemas.microsoft.com/office/drawing/2014/main" id="{B65F10A8-637D-947C-747E-D07A73192F2C}"/>
              </a:ext>
            </a:extLst>
          </xdr:cNvPr>
          <xdr:cNvGrpSpPr>
            <a:grpSpLocks/>
          </xdr:cNvGrpSpPr>
        </xdr:nvGrpSpPr>
        <xdr:grpSpPr bwMode="auto">
          <a:xfrm>
            <a:off x="5913862" y="40913539"/>
            <a:ext cx="89641" cy="53975"/>
            <a:chOff x="616" y="215"/>
            <a:chExt cx="9" cy="2"/>
          </a:xfrm>
        </xdr:grpSpPr>
        <xdr:sp macro="" textlink="">
          <xdr:nvSpPr>
            <xdr:cNvPr id="2117" name="Line 23">
              <a:extLst>
                <a:ext uri="{FF2B5EF4-FFF2-40B4-BE49-F238E27FC236}">
                  <a16:creationId xmlns:a16="http://schemas.microsoft.com/office/drawing/2014/main" id="{B29D43DB-D748-BFBF-0A6B-E4C969E7B028}"/>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8" name="Line 24">
              <a:extLst>
                <a:ext uri="{FF2B5EF4-FFF2-40B4-BE49-F238E27FC236}">
                  <a16:creationId xmlns:a16="http://schemas.microsoft.com/office/drawing/2014/main" id="{76EF2E2F-46FF-BF34-FE66-C85588920A18}"/>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96" name="Group 25">
            <a:extLst>
              <a:ext uri="{FF2B5EF4-FFF2-40B4-BE49-F238E27FC236}">
                <a16:creationId xmlns:a16="http://schemas.microsoft.com/office/drawing/2014/main" id="{686444BB-5BC4-67EA-D678-54EE06AABC59}"/>
              </a:ext>
            </a:extLst>
          </xdr:cNvPr>
          <xdr:cNvGrpSpPr>
            <a:grpSpLocks/>
          </xdr:cNvGrpSpPr>
        </xdr:nvGrpSpPr>
        <xdr:grpSpPr bwMode="auto">
          <a:xfrm>
            <a:off x="5517419" y="40913540"/>
            <a:ext cx="89641" cy="53975"/>
            <a:chOff x="579" y="215"/>
            <a:chExt cx="9" cy="2"/>
          </a:xfrm>
        </xdr:grpSpPr>
        <xdr:sp macro="" textlink="">
          <xdr:nvSpPr>
            <xdr:cNvPr id="2115" name="Line 26">
              <a:extLst>
                <a:ext uri="{FF2B5EF4-FFF2-40B4-BE49-F238E27FC236}">
                  <a16:creationId xmlns:a16="http://schemas.microsoft.com/office/drawing/2014/main" id="{B7C970D7-6C62-3E71-B0DB-B0EB2C47F81D}"/>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6" name="Line 27">
              <a:extLst>
                <a:ext uri="{FF2B5EF4-FFF2-40B4-BE49-F238E27FC236}">
                  <a16:creationId xmlns:a16="http://schemas.microsoft.com/office/drawing/2014/main" id="{CF62082C-A504-004B-A911-658C83233BB9}"/>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97" name="Group 28">
            <a:extLst>
              <a:ext uri="{FF2B5EF4-FFF2-40B4-BE49-F238E27FC236}">
                <a16:creationId xmlns:a16="http://schemas.microsoft.com/office/drawing/2014/main" id="{02C13CA6-555F-EF1B-7128-712F54440370}"/>
              </a:ext>
            </a:extLst>
          </xdr:cNvPr>
          <xdr:cNvGrpSpPr>
            <a:grpSpLocks/>
          </xdr:cNvGrpSpPr>
        </xdr:nvGrpSpPr>
        <xdr:grpSpPr bwMode="auto">
          <a:xfrm>
            <a:off x="6122527" y="40913539"/>
            <a:ext cx="89641" cy="53975"/>
            <a:chOff x="579" y="215"/>
            <a:chExt cx="9" cy="2"/>
          </a:xfrm>
        </xdr:grpSpPr>
        <xdr:sp macro="" textlink="">
          <xdr:nvSpPr>
            <xdr:cNvPr id="2113" name="Line 29">
              <a:extLst>
                <a:ext uri="{FF2B5EF4-FFF2-40B4-BE49-F238E27FC236}">
                  <a16:creationId xmlns:a16="http://schemas.microsoft.com/office/drawing/2014/main" id="{D91C40BD-BA94-F800-3DF3-23331D8B816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4" name="Line 30">
              <a:extLst>
                <a:ext uri="{FF2B5EF4-FFF2-40B4-BE49-F238E27FC236}">
                  <a16:creationId xmlns:a16="http://schemas.microsoft.com/office/drawing/2014/main" id="{F2B842FD-442E-AB8B-1F03-ECE3759DAED1}"/>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98" name="Group 31">
            <a:extLst>
              <a:ext uri="{FF2B5EF4-FFF2-40B4-BE49-F238E27FC236}">
                <a16:creationId xmlns:a16="http://schemas.microsoft.com/office/drawing/2014/main" id="{420739FE-1EA3-08E7-AFDA-C632FB2C3709}"/>
              </a:ext>
            </a:extLst>
          </xdr:cNvPr>
          <xdr:cNvGrpSpPr>
            <a:grpSpLocks/>
          </xdr:cNvGrpSpPr>
        </xdr:nvGrpSpPr>
        <xdr:grpSpPr bwMode="auto">
          <a:xfrm>
            <a:off x="6519844" y="40919889"/>
            <a:ext cx="89641" cy="53975"/>
            <a:chOff x="616" y="215"/>
            <a:chExt cx="9" cy="2"/>
          </a:xfrm>
        </xdr:grpSpPr>
        <xdr:sp macro="" textlink="">
          <xdr:nvSpPr>
            <xdr:cNvPr id="2111" name="Line 32">
              <a:extLst>
                <a:ext uri="{FF2B5EF4-FFF2-40B4-BE49-F238E27FC236}">
                  <a16:creationId xmlns:a16="http://schemas.microsoft.com/office/drawing/2014/main" id="{0E9145F0-4BE0-D3A0-A616-B71E8F1C327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2" name="Line 33">
              <a:extLst>
                <a:ext uri="{FF2B5EF4-FFF2-40B4-BE49-F238E27FC236}">
                  <a16:creationId xmlns:a16="http://schemas.microsoft.com/office/drawing/2014/main" id="{C7086D7F-3014-A0A5-77C4-CA39EE66505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099" name="Group 34">
            <a:extLst>
              <a:ext uri="{FF2B5EF4-FFF2-40B4-BE49-F238E27FC236}">
                <a16:creationId xmlns:a16="http://schemas.microsoft.com/office/drawing/2014/main" id="{12C49E06-FB97-8427-D7EF-B8773FA4309A}"/>
              </a:ext>
            </a:extLst>
          </xdr:cNvPr>
          <xdr:cNvGrpSpPr>
            <a:grpSpLocks/>
          </xdr:cNvGrpSpPr>
        </xdr:nvGrpSpPr>
        <xdr:grpSpPr bwMode="auto">
          <a:xfrm>
            <a:off x="7108800" y="40913539"/>
            <a:ext cx="39840" cy="53975"/>
            <a:chOff x="870" y="215"/>
            <a:chExt cx="4" cy="2"/>
          </a:xfrm>
        </xdr:grpSpPr>
        <xdr:sp macro="" textlink="">
          <xdr:nvSpPr>
            <xdr:cNvPr id="2109" name="Line 35">
              <a:extLst>
                <a:ext uri="{FF2B5EF4-FFF2-40B4-BE49-F238E27FC236}">
                  <a16:creationId xmlns:a16="http://schemas.microsoft.com/office/drawing/2014/main" id="{BD2A61BB-B16A-A7E0-581F-0033BB8238C6}"/>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0" name="Line 36">
              <a:extLst>
                <a:ext uri="{FF2B5EF4-FFF2-40B4-BE49-F238E27FC236}">
                  <a16:creationId xmlns:a16="http://schemas.microsoft.com/office/drawing/2014/main" id="{CE6C27F0-537C-30E9-023B-1D1CD93082E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00" name="Group 37">
            <a:extLst>
              <a:ext uri="{FF2B5EF4-FFF2-40B4-BE49-F238E27FC236}">
                <a16:creationId xmlns:a16="http://schemas.microsoft.com/office/drawing/2014/main" id="{18BAA5ED-2F27-7A26-1586-2868C864F03B}"/>
              </a:ext>
            </a:extLst>
          </xdr:cNvPr>
          <xdr:cNvGrpSpPr>
            <a:grpSpLocks/>
          </xdr:cNvGrpSpPr>
        </xdr:nvGrpSpPr>
        <xdr:grpSpPr bwMode="auto">
          <a:xfrm>
            <a:off x="6792631" y="40913539"/>
            <a:ext cx="39840" cy="53975"/>
            <a:chOff x="818" y="215"/>
            <a:chExt cx="4" cy="2"/>
          </a:xfrm>
        </xdr:grpSpPr>
        <xdr:sp macro="" textlink="">
          <xdr:nvSpPr>
            <xdr:cNvPr id="2107" name="Line 38">
              <a:extLst>
                <a:ext uri="{FF2B5EF4-FFF2-40B4-BE49-F238E27FC236}">
                  <a16:creationId xmlns:a16="http://schemas.microsoft.com/office/drawing/2014/main" id="{5DC6501F-38C7-ACCD-54B5-C4DF439DE791}"/>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8" name="Line 39">
              <a:extLst>
                <a:ext uri="{FF2B5EF4-FFF2-40B4-BE49-F238E27FC236}">
                  <a16:creationId xmlns:a16="http://schemas.microsoft.com/office/drawing/2014/main" id="{C8B79BF8-FE49-6E67-4B62-2E7911097849}"/>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01" name="Group 37">
            <a:extLst>
              <a:ext uri="{FF2B5EF4-FFF2-40B4-BE49-F238E27FC236}">
                <a16:creationId xmlns:a16="http://schemas.microsoft.com/office/drawing/2014/main" id="{7CCA57AD-91F7-7639-3C88-59A522B4D040}"/>
              </a:ext>
            </a:extLst>
          </xdr:cNvPr>
          <xdr:cNvGrpSpPr>
            <a:grpSpLocks/>
          </xdr:cNvGrpSpPr>
        </xdr:nvGrpSpPr>
        <xdr:grpSpPr bwMode="auto">
          <a:xfrm>
            <a:off x="7272780" y="40913539"/>
            <a:ext cx="39840" cy="53975"/>
            <a:chOff x="818" y="215"/>
            <a:chExt cx="4" cy="2"/>
          </a:xfrm>
        </xdr:grpSpPr>
        <xdr:sp macro="" textlink="">
          <xdr:nvSpPr>
            <xdr:cNvPr id="2105" name="Line 38">
              <a:extLst>
                <a:ext uri="{FF2B5EF4-FFF2-40B4-BE49-F238E27FC236}">
                  <a16:creationId xmlns:a16="http://schemas.microsoft.com/office/drawing/2014/main" id="{8DCCBD14-5FFD-E4F6-7764-56B6525038A2}"/>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6" name="Line 39">
              <a:extLst>
                <a:ext uri="{FF2B5EF4-FFF2-40B4-BE49-F238E27FC236}">
                  <a16:creationId xmlns:a16="http://schemas.microsoft.com/office/drawing/2014/main" id="{7DC1ED50-385E-9A72-D89D-668A0D4A9B6F}"/>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02" name="Group 34">
            <a:extLst>
              <a:ext uri="{FF2B5EF4-FFF2-40B4-BE49-F238E27FC236}">
                <a16:creationId xmlns:a16="http://schemas.microsoft.com/office/drawing/2014/main" id="{D52726E7-20C4-0E83-C193-562B9F6A5E65}"/>
              </a:ext>
            </a:extLst>
          </xdr:cNvPr>
          <xdr:cNvGrpSpPr>
            <a:grpSpLocks/>
          </xdr:cNvGrpSpPr>
        </xdr:nvGrpSpPr>
        <xdr:grpSpPr bwMode="auto">
          <a:xfrm>
            <a:off x="7847590" y="40919890"/>
            <a:ext cx="39840" cy="53975"/>
            <a:chOff x="870" y="215"/>
            <a:chExt cx="4" cy="2"/>
          </a:xfrm>
        </xdr:grpSpPr>
        <xdr:sp macro="" textlink="">
          <xdr:nvSpPr>
            <xdr:cNvPr id="2103" name="Line 35">
              <a:extLst>
                <a:ext uri="{FF2B5EF4-FFF2-40B4-BE49-F238E27FC236}">
                  <a16:creationId xmlns:a16="http://schemas.microsoft.com/office/drawing/2014/main" id="{F94D672F-F47A-22C4-8EF0-8F680C22725B}"/>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4" name="Line 36">
              <a:extLst>
                <a:ext uri="{FF2B5EF4-FFF2-40B4-BE49-F238E27FC236}">
                  <a16:creationId xmlns:a16="http://schemas.microsoft.com/office/drawing/2014/main" id="{E62FE970-B526-25CB-6804-D89BA65A45A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161195</xdr:colOff>
      <xdr:row>688</xdr:row>
      <xdr:rowOff>58616</xdr:rowOff>
    </xdr:from>
    <xdr:to>
      <xdr:col>11</xdr:col>
      <xdr:colOff>570523</xdr:colOff>
      <xdr:row>688</xdr:row>
      <xdr:rowOff>123705</xdr:rowOff>
    </xdr:to>
    <xdr:grpSp>
      <xdr:nvGrpSpPr>
        <xdr:cNvPr id="2127" name="Group 2126">
          <a:extLst>
            <a:ext uri="{FF2B5EF4-FFF2-40B4-BE49-F238E27FC236}">
              <a16:creationId xmlns:a16="http://schemas.microsoft.com/office/drawing/2014/main" id="{3A848688-A41F-4D46-AD83-1D969D75F97B}"/>
            </a:ext>
          </a:extLst>
        </xdr:cNvPr>
        <xdr:cNvGrpSpPr/>
      </xdr:nvGrpSpPr>
      <xdr:grpSpPr>
        <a:xfrm>
          <a:off x="3091085" y="95678186"/>
          <a:ext cx="4543178" cy="65089"/>
          <a:chOff x="3179884" y="40913538"/>
          <a:chExt cx="4707546" cy="60327"/>
        </a:xfrm>
      </xdr:grpSpPr>
      <xdr:grpSp>
        <xdr:nvGrpSpPr>
          <xdr:cNvPr id="2128" name="Group 4">
            <a:extLst>
              <a:ext uri="{FF2B5EF4-FFF2-40B4-BE49-F238E27FC236}">
                <a16:creationId xmlns:a16="http://schemas.microsoft.com/office/drawing/2014/main" id="{9EC724FD-DAC5-84F6-7C85-069E4DDB50F4}"/>
              </a:ext>
            </a:extLst>
          </xdr:cNvPr>
          <xdr:cNvGrpSpPr>
            <a:grpSpLocks/>
          </xdr:cNvGrpSpPr>
        </xdr:nvGrpSpPr>
        <xdr:grpSpPr bwMode="auto">
          <a:xfrm>
            <a:off x="3822239" y="40913539"/>
            <a:ext cx="348603" cy="53975"/>
            <a:chOff x="406" y="215"/>
            <a:chExt cx="35" cy="2"/>
          </a:xfrm>
        </xdr:grpSpPr>
        <xdr:sp macro="" textlink="">
          <xdr:nvSpPr>
            <xdr:cNvPr id="2162" name="Line 5">
              <a:extLst>
                <a:ext uri="{FF2B5EF4-FFF2-40B4-BE49-F238E27FC236}">
                  <a16:creationId xmlns:a16="http://schemas.microsoft.com/office/drawing/2014/main" id="{F635BD3C-2FDA-AAB1-3FE9-AB6C144777A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3" name="Line 6">
              <a:extLst>
                <a:ext uri="{FF2B5EF4-FFF2-40B4-BE49-F238E27FC236}">
                  <a16:creationId xmlns:a16="http://schemas.microsoft.com/office/drawing/2014/main" id="{E73F33ED-8460-1757-0775-C7D039E4B57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29" name="Group 7">
            <a:extLst>
              <a:ext uri="{FF2B5EF4-FFF2-40B4-BE49-F238E27FC236}">
                <a16:creationId xmlns:a16="http://schemas.microsoft.com/office/drawing/2014/main" id="{98F0422C-11A3-76F4-1A9D-1257ED3DDB02}"/>
              </a:ext>
            </a:extLst>
          </xdr:cNvPr>
          <xdr:cNvGrpSpPr>
            <a:grpSpLocks/>
          </xdr:cNvGrpSpPr>
        </xdr:nvGrpSpPr>
        <xdr:grpSpPr bwMode="auto">
          <a:xfrm>
            <a:off x="3179884" y="40913538"/>
            <a:ext cx="258962" cy="53975"/>
            <a:chOff x="346" y="215"/>
            <a:chExt cx="26" cy="2"/>
          </a:xfrm>
        </xdr:grpSpPr>
        <xdr:sp macro="" textlink="">
          <xdr:nvSpPr>
            <xdr:cNvPr id="2160" name="Line 8">
              <a:extLst>
                <a:ext uri="{FF2B5EF4-FFF2-40B4-BE49-F238E27FC236}">
                  <a16:creationId xmlns:a16="http://schemas.microsoft.com/office/drawing/2014/main" id="{E53B062E-37EC-0745-C80E-ADBE91BB6331}"/>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1" name="Line 9">
              <a:extLst>
                <a:ext uri="{FF2B5EF4-FFF2-40B4-BE49-F238E27FC236}">
                  <a16:creationId xmlns:a16="http://schemas.microsoft.com/office/drawing/2014/main" id="{F8DBA695-0E4A-BBF1-A02A-B61D503E143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0" name="Group 10">
            <a:extLst>
              <a:ext uri="{FF2B5EF4-FFF2-40B4-BE49-F238E27FC236}">
                <a16:creationId xmlns:a16="http://schemas.microsoft.com/office/drawing/2014/main" id="{36E76A22-403C-B999-FF19-89B7656063F8}"/>
              </a:ext>
            </a:extLst>
          </xdr:cNvPr>
          <xdr:cNvGrpSpPr>
            <a:grpSpLocks/>
          </xdr:cNvGrpSpPr>
        </xdr:nvGrpSpPr>
        <xdr:grpSpPr bwMode="auto">
          <a:xfrm>
            <a:off x="5005510" y="40913539"/>
            <a:ext cx="348603" cy="53975"/>
            <a:chOff x="406" y="215"/>
            <a:chExt cx="35" cy="2"/>
          </a:xfrm>
        </xdr:grpSpPr>
        <xdr:sp macro="" textlink="">
          <xdr:nvSpPr>
            <xdr:cNvPr id="2158" name="Line 11">
              <a:extLst>
                <a:ext uri="{FF2B5EF4-FFF2-40B4-BE49-F238E27FC236}">
                  <a16:creationId xmlns:a16="http://schemas.microsoft.com/office/drawing/2014/main" id="{9CB60EAF-6D6B-12D9-9E3C-76B1653F7D9F}"/>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9" name="Line 12">
              <a:extLst>
                <a:ext uri="{FF2B5EF4-FFF2-40B4-BE49-F238E27FC236}">
                  <a16:creationId xmlns:a16="http://schemas.microsoft.com/office/drawing/2014/main" id="{BB18AEA9-DAC5-662F-62E0-A9A6999491A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1" name="Group 13">
            <a:extLst>
              <a:ext uri="{FF2B5EF4-FFF2-40B4-BE49-F238E27FC236}">
                <a16:creationId xmlns:a16="http://schemas.microsoft.com/office/drawing/2014/main" id="{6C51F8E6-9D3F-0647-62E8-4BDFCC16D6C7}"/>
              </a:ext>
            </a:extLst>
          </xdr:cNvPr>
          <xdr:cNvGrpSpPr>
            <a:grpSpLocks/>
          </xdr:cNvGrpSpPr>
        </xdr:nvGrpSpPr>
        <xdr:grpSpPr bwMode="auto">
          <a:xfrm>
            <a:off x="4418503" y="40913539"/>
            <a:ext cx="258962" cy="53975"/>
            <a:chOff x="346" y="215"/>
            <a:chExt cx="26" cy="2"/>
          </a:xfrm>
        </xdr:grpSpPr>
        <xdr:sp macro="" textlink="">
          <xdr:nvSpPr>
            <xdr:cNvPr id="2156" name="Line 14">
              <a:extLst>
                <a:ext uri="{FF2B5EF4-FFF2-40B4-BE49-F238E27FC236}">
                  <a16:creationId xmlns:a16="http://schemas.microsoft.com/office/drawing/2014/main" id="{E5010550-1DA9-D891-58F2-4A671A7598B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7" name="Line 15">
              <a:extLst>
                <a:ext uri="{FF2B5EF4-FFF2-40B4-BE49-F238E27FC236}">
                  <a16:creationId xmlns:a16="http://schemas.microsoft.com/office/drawing/2014/main" id="{2AF4692C-6AC6-C704-C620-5C7FDC4E4A7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2" name="Group 22">
            <a:extLst>
              <a:ext uri="{FF2B5EF4-FFF2-40B4-BE49-F238E27FC236}">
                <a16:creationId xmlns:a16="http://schemas.microsoft.com/office/drawing/2014/main" id="{E0F0EFB3-39B5-71DC-01C3-65B194B906F1}"/>
              </a:ext>
            </a:extLst>
          </xdr:cNvPr>
          <xdr:cNvGrpSpPr>
            <a:grpSpLocks/>
          </xdr:cNvGrpSpPr>
        </xdr:nvGrpSpPr>
        <xdr:grpSpPr bwMode="auto">
          <a:xfrm>
            <a:off x="5913862" y="40913539"/>
            <a:ext cx="89641" cy="53975"/>
            <a:chOff x="616" y="215"/>
            <a:chExt cx="9" cy="2"/>
          </a:xfrm>
        </xdr:grpSpPr>
        <xdr:sp macro="" textlink="">
          <xdr:nvSpPr>
            <xdr:cNvPr id="2154" name="Line 23">
              <a:extLst>
                <a:ext uri="{FF2B5EF4-FFF2-40B4-BE49-F238E27FC236}">
                  <a16:creationId xmlns:a16="http://schemas.microsoft.com/office/drawing/2014/main" id="{E1B577B9-D172-6712-44B4-E70201548005}"/>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5" name="Line 24">
              <a:extLst>
                <a:ext uri="{FF2B5EF4-FFF2-40B4-BE49-F238E27FC236}">
                  <a16:creationId xmlns:a16="http://schemas.microsoft.com/office/drawing/2014/main" id="{B1DE7B8C-72A4-9150-61AC-BA59D136DAF6}"/>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3" name="Group 25">
            <a:extLst>
              <a:ext uri="{FF2B5EF4-FFF2-40B4-BE49-F238E27FC236}">
                <a16:creationId xmlns:a16="http://schemas.microsoft.com/office/drawing/2014/main" id="{E464D033-1E7C-B1F9-CC34-206DD5DFC3C1}"/>
              </a:ext>
            </a:extLst>
          </xdr:cNvPr>
          <xdr:cNvGrpSpPr>
            <a:grpSpLocks/>
          </xdr:cNvGrpSpPr>
        </xdr:nvGrpSpPr>
        <xdr:grpSpPr bwMode="auto">
          <a:xfrm>
            <a:off x="5517419" y="40913540"/>
            <a:ext cx="89641" cy="53975"/>
            <a:chOff x="579" y="215"/>
            <a:chExt cx="9" cy="2"/>
          </a:xfrm>
        </xdr:grpSpPr>
        <xdr:sp macro="" textlink="">
          <xdr:nvSpPr>
            <xdr:cNvPr id="2152" name="Line 26">
              <a:extLst>
                <a:ext uri="{FF2B5EF4-FFF2-40B4-BE49-F238E27FC236}">
                  <a16:creationId xmlns:a16="http://schemas.microsoft.com/office/drawing/2014/main" id="{365606D9-E10F-8386-27E9-57FC928257DF}"/>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3" name="Line 27">
              <a:extLst>
                <a:ext uri="{FF2B5EF4-FFF2-40B4-BE49-F238E27FC236}">
                  <a16:creationId xmlns:a16="http://schemas.microsoft.com/office/drawing/2014/main" id="{13FB75A5-7A79-C1FC-257C-7284BB697D36}"/>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4" name="Group 28">
            <a:extLst>
              <a:ext uri="{FF2B5EF4-FFF2-40B4-BE49-F238E27FC236}">
                <a16:creationId xmlns:a16="http://schemas.microsoft.com/office/drawing/2014/main" id="{33B1FEED-5693-508A-A246-8E7FE1ECA0A3}"/>
              </a:ext>
            </a:extLst>
          </xdr:cNvPr>
          <xdr:cNvGrpSpPr>
            <a:grpSpLocks/>
          </xdr:cNvGrpSpPr>
        </xdr:nvGrpSpPr>
        <xdr:grpSpPr bwMode="auto">
          <a:xfrm>
            <a:off x="6122527" y="40913539"/>
            <a:ext cx="89641" cy="53975"/>
            <a:chOff x="579" y="215"/>
            <a:chExt cx="9" cy="2"/>
          </a:xfrm>
        </xdr:grpSpPr>
        <xdr:sp macro="" textlink="">
          <xdr:nvSpPr>
            <xdr:cNvPr id="2150" name="Line 29">
              <a:extLst>
                <a:ext uri="{FF2B5EF4-FFF2-40B4-BE49-F238E27FC236}">
                  <a16:creationId xmlns:a16="http://schemas.microsoft.com/office/drawing/2014/main" id="{4B690E52-7261-F195-EF1D-E8D6DD61AC7D}"/>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1" name="Line 30">
              <a:extLst>
                <a:ext uri="{FF2B5EF4-FFF2-40B4-BE49-F238E27FC236}">
                  <a16:creationId xmlns:a16="http://schemas.microsoft.com/office/drawing/2014/main" id="{EE2CF087-7E9C-11D0-BD05-3FB566CC6EDC}"/>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5" name="Group 31">
            <a:extLst>
              <a:ext uri="{FF2B5EF4-FFF2-40B4-BE49-F238E27FC236}">
                <a16:creationId xmlns:a16="http://schemas.microsoft.com/office/drawing/2014/main" id="{127EE58A-16FF-5FCC-C22B-90A9F0C6D4EB}"/>
              </a:ext>
            </a:extLst>
          </xdr:cNvPr>
          <xdr:cNvGrpSpPr>
            <a:grpSpLocks/>
          </xdr:cNvGrpSpPr>
        </xdr:nvGrpSpPr>
        <xdr:grpSpPr bwMode="auto">
          <a:xfrm>
            <a:off x="6519844" y="40919889"/>
            <a:ext cx="89641" cy="53975"/>
            <a:chOff x="616" y="215"/>
            <a:chExt cx="9" cy="2"/>
          </a:xfrm>
        </xdr:grpSpPr>
        <xdr:sp macro="" textlink="">
          <xdr:nvSpPr>
            <xdr:cNvPr id="2148" name="Line 32">
              <a:extLst>
                <a:ext uri="{FF2B5EF4-FFF2-40B4-BE49-F238E27FC236}">
                  <a16:creationId xmlns:a16="http://schemas.microsoft.com/office/drawing/2014/main" id="{33962B82-253B-45D2-9E67-501D813A4D45}"/>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9" name="Line 33">
              <a:extLst>
                <a:ext uri="{FF2B5EF4-FFF2-40B4-BE49-F238E27FC236}">
                  <a16:creationId xmlns:a16="http://schemas.microsoft.com/office/drawing/2014/main" id="{B9798A3C-06DE-B5C4-8195-08BE7971ECC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6" name="Group 34">
            <a:extLst>
              <a:ext uri="{FF2B5EF4-FFF2-40B4-BE49-F238E27FC236}">
                <a16:creationId xmlns:a16="http://schemas.microsoft.com/office/drawing/2014/main" id="{C497AF10-6708-6992-558D-34869E48789E}"/>
              </a:ext>
            </a:extLst>
          </xdr:cNvPr>
          <xdr:cNvGrpSpPr>
            <a:grpSpLocks/>
          </xdr:cNvGrpSpPr>
        </xdr:nvGrpSpPr>
        <xdr:grpSpPr bwMode="auto">
          <a:xfrm>
            <a:off x="7108800" y="40913539"/>
            <a:ext cx="39840" cy="53975"/>
            <a:chOff x="870" y="215"/>
            <a:chExt cx="4" cy="2"/>
          </a:xfrm>
        </xdr:grpSpPr>
        <xdr:sp macro="" textlink="">
          <xdr:nvSpPr>
            <xdr:cNvPr id="2146" name="Line 35">
              <a:extLst>
                <a:ext uri="{FF2B5EF4-FFF2-40B4-BE49-F238E27FC236}">
                  <a16:creationId xmlns:a16="http://schemas.microsoft.com/office/drawing/2014/main" id="{7CBE1562-E7C2-C902-1BB0-0AA76F855DF1}"/>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7" name="Line 36">
              <a:extLst>
                <a:ext uri="{FF2B5EF4-FFF2-40B4-BE49-F238E27FC236}">
                  <a16:creationId xmlns:a16="http://schemas.microsoft.com/office/drawing/2014/main" id="{724EBAB7-3F25-CA40-3604-143AD97AFA55}"/>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7" name="Group 37">
            <a:extLst>
              <a:ext uri="{FF2B5EF4-FFF2-40B4-BE49-F238E27FC236}">
                <a16:creationId xmlns:a16="http://schemas.microsoft.com/office/drawing/2014/main" id="{0F19A96B-B1C2-1E75-C9C1-D9D7ED5534E0}"/>
              </a:ext>
            </a:extLst>
          </xdr:cNvPr>
          <xdr:cNvGrpSpPr>
            <a:grpSpLocks/>
          </xdr:cNvGrpSpPr>
        </xdr:nvGrpSpPr>
        <xdr:grpSpPr bwMode="auto">
          <a:xfrm>
            <a:off x="6792631" y="40913539"/>
            <a:ext cx="39840" cy="53975"/>
            <a:chOff x="818" y="215"/>
            <a:chExt cx="4" cy="2"/>
          </a:xfrm>
        </xdr:grpSpPr>
        <xdr:sp macro="" textlink="">
          <xdr:nvSpPr>
            <xdr:cNvPr id="2144" name="Line 38">
              <a:extLst>
                <a:ext uri="{FF2B5EF4-FFF2-40B4-BE49-F238E27FC236}">
                  <a16:creationId xmlns:a16="http://schemas.microsoft.com/office/drawing/2014/main" id="{5DA1983C-C84C-65E8-3E6B-18DF22398BA5}"/>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5" name="Line 39">
              <a:extLst>
                <a:ext uri="{FF2B5EF4-FFF2-40B4-BE49-F238E27FC236}">
                  <a16:creationId xmlns:a16="http://schemas.microsoft.com/office/drawing/2014/main" id="{F8B5BF20-B47E-25BC-A0F2-78D1B45AD73F}"/>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8" name="Group 37">
            <a:extLst>
              <a:ext uri="{FF2B5EF4-FFF2-40B4-BE49-F238E27FC236}">
                <a16:creationId xmlns:a16="http://schemas.microsoft.com/office/drawing/2014/main" id="{5CAB42DA-94B0-C85B-05F9-3AEBF938DBC5}"/>
              </a:ext>
            </a:extLst>
          </xdr:cNvPr>
          <xdr:cNvGrpSpPr>
            <a:grpSpLocks/>
          </xdr:cNvGrpSpPr>
        </xdr:nvGrpSpPr>
        <xdr:grpSpPr bwMode="auto">
          <a:xfrm>
            <a:off x="7272780" y="40913539"/>
            <a:ext cx="39840" cy="53975"/>
            <a:chOff x="818" y="215"/>
            <a:chExt cx="4" cy="2"/>
          </a:xfrm>
        </xdr:grpSpPr>
        <xdr:sp macro="" textlink="">
          <xdr:nvSpPr>
            <xdr:cNvPr id="2142" name="Line 38">
              <a:extLst>
                <a:ext uri="{FF2B5EF4-FFF2-40B4-BE49-F238E27FC236}">
                  <a16:creationId xmlns:a16="http://schemas.microsoft.com/office/drawing/2014/main" id="{92ED1376-11AC-B082-BEB2-AD6B0D70F0A5}"/>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3" name="Line 39">
              <a:extLst>
                <a:ext uri="{FF2B5EF4-FFF2-40B4-BE49-F238E27FC236}">
                  <a16:creationId xmlns:a16="http://schemas.microsoft.com/office/drawing/2014/main" id="{DB30CE72-275D-B120-2024-3DD92588F3A0}"/>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39" name="Group 34">
            <a:extLst>
              <a:ext uri="{FF2B5EF4-FFF2-40B4-BE49-F238E27FC236}">
                <a16:creationId xmlns:a16="http://schemas.microsoft.com/office/drawing/2014/main" id="{CA759DA5-2EBF-D5CD-D065-5FBBFC652D8C}"/>
              </a:ext>
            </a:extLst>
          </xdr:cNvPr>
          <xdr:cNvGrpSpPr>
            <a:grpSpLocks/>
          </xdr:cNvGrpSpPr>
        </xdr:nvGrpSpPr>
        <xdr:grpSpPr bwMode="auto">
          <a:xfrm>
            <a:off x="7847590" y="40919890"/>
            <a:ext cx="39840" cy="53975"/>
            <a:chOff x="870" y="215"/>
            <a:chExt cx="4" cy="2"/>
          </a:xfrm>
        </xdr:grpSpPr>
        <xdr:sp macro="" textlink="">
          <xdr:nvSpPr>
            <xdr:cNvPr id="2140" name="Line 35">
              <a:extLst>
                <a:ext uri="{FF2B5EF4-FFF2-40B4-BE49-F238E27FC236}">
                  <a16:creationId xmlns:a16="http://schemas.microsoft.com/office/drawing/2014/main" id="{69529A03-5889-BBFA-2602-27C0D895F7EF}"/>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1" name="Line 36">
              <a:extLst>
                <a:ext uri="{FF2B5EF4-FFF2-40B4-BE49-F238E27FC236}">
                  <a16:creationId xmlns:a16="http://schemas.microsoft.com/office/drawing/2014/main" id="{E6B8D434-B958-FFC4-167B-8F120219DC0D}"/>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161193</xdr:colOff>
      <xdr:row>745</xdr:row>
      <xdr:rowOff>65943</xdr:rowOff>
    </xdr:from>
    <xdr:to>
      <xdr:col>11</xdr:col>
      <xdr:colOff>570521</xdr:colOff>
      <xdr:row>746</xdr:row>
      <xdr:rowOff>1712</xdr:rowOff>
    </xdr:to>
    <xdr:grpSp>
      <xdr:nvGrpSpPr>
        <xdr:cNvPr id="2164" name="Group 2163">
          <a:extLst>
            <a:ext uri="{FF2B5EF4-FFF2-40B4-BE49-F238E27FC236}">
              <a16:creationId xmlns:a16="http://schemas.microsoft.com/office/drawing/2014/main" id="{CDD58ABE-2781-4CE6-84C7-E95962B26105}"/>
            </a:ext>
          </a:extLst>
        </xdr:cNvPr>
        <xdr:cNvGrpSpPr/>
      </xdr:nvGrpSpPr>
      <xdr:grpSpPr>
        <a:xfrm>
          <a:off x="3091083" y="104299923"/>
          <a:ext cx="4543178" cy="80549"/>
          <a:chOff x="3179884" y="40913538"/>
          <a:chExt cx="4707546" cy="60327"/>
        </a:xfrm>
      </xdr:grpSpPr>
      <xdr:grpSp>
        <xdr:nvGrpSpPr>
          <xdr:cNvPr id="2165" name="Group 4">
            <a:extLst>
              <a:ext uri="{FF2B5EF4-FFF2-40B4-BE49-F238E27FC236}">
                <a16:creationId xmlns:a16="http://schemas.microsoft.com/office/drawing/2014/main" id="{97E8A2C8-511E-6C5E-AABC-F1FEA2996F3F}"/>
              </a:ext>
            </a:extLst>
          </xdr:cNvPr>
          <xdr:cNvGrpSpPr>
            <a:grpSpLocks/>
          </xdr:cNvGrpSpPr>
        </xdr:nvGrpSpPr>
        <xdr:grpSpPr bwMode="auto">
          <a:xfrm>
            <a:off x="3822239" y="40913539"/>
            <a:ext cx="348603" cy="53975"/>
            <a:chOff x="406" y="215"/>
            <a:chExt cx="35" cy="2"/>
          </a:xfrm>
        </xdr:grpSpPr>
        <xdr:sp macro="" textlink="">
          <xdr:nvSpPr>
            <xdr:cNvPr id="2199" name="Line 5">
              <a:extLst>
                <a:ext uri="{FF2B5EF4-FFF2-40B4-BE49-F238E27FC236}">
                  <a16:creationId xmlns:a16="http://schemas.microsoft.com/office/drawing/2014/main" id="{A3A9C64D-C68B-0E47-0577-BC3BCAB2AD3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0" name="Line 6">
              <a:extLst>
                <a:ext uri="{FF2B5EF4-FFF2-40B4-BE49-F238E27FC236}">
                  <a16:creationId xmlns:a16="http://schemas.microsoft.com/office/drawing/2014/main" id="{D9AA123E-DF7D-0450-C58C-52A84180F672}"/>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6" name="Group 7">
            <a:extLst>
              <a:ext uri="{FF2B5EF4-FFF2-40B4-BE49-F238E27FC236}">
                <a16:creationId xmlns:a16="http://schemas.microsoft.com/office/drawing/2014/main" id="{8254B941-665A-C5AB-33EF-6A37F26190E4}"/>
              </a:ext>
            </a:extLst>
          </xdr:cNvPr>
          <xdr:cNvGrpSpPr>
            <a:grpSpLocks/>
          </xdr:cNvGrpSpPr>
        </xdr:nvGrpSpPr>
        <xdr:grpSpPr bwMode="auto">
          <a:xfrm>
            <a:off x="3179884" y="40913538"/>
            <a:ext cx="258962" cy="53975"/>
            <a:chOff x="346" y="215"/>
            <a:chExt cx="26" cy="2"/>
          </a:xfrm>
        </xdr:grpSpPr>
        <xdr:sp macro="" textlink="">
          <xdr:nvSpPr>
            <xdr:cNvPr id="2197" name="Line 8">
              <a:extLst>
                <a:ext uri="{FF2B5EF4-FFF2-40B4-BE49-F238E27FC236}">
                  <a16:creationId xmlns:a16="http://schemas.microsoft.com/office/drawing/2014/main" id="{B885B0D4-356F-614E-E176-FC3FF3A0A10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8" name="Line 9">
              <a:extLst>
                <a:ext uri="{FF2B5EF4-FFF2-40B4-BE49-F238E27FC236}">
                  <a16:creationId xmlns:a16="http://schemas.microsoft.com/office/drawing/2014/main" id="{4D953316-0374-E525-DE3D-1DCC7C9BEC0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7" name="Group 10">
            <a:extLst>
              <a:ext uri="{FF2B5EF4-FFF2-40B4-BE49-F238E27FC236}">
                <a16:creationId xmlns:a16="http://schemas.microsoft.com/office/drawing/2014/main" id="{A796E3FD-B000-1492-DBB2-C62818C237E8}"/>
              </a:ext>
            </a:extLst>
          </xdr:cNvPr>
          <xdr:cNvGrpSpPr>
            <a:grpSpLocks/>
          </xdr:cNvGrpSpPr>
        </xdr:nvGrpSpPr>
        <xdr:grpSpPr bwMode="auto">
          <a:xfrm>
            <a:off x="5005510" y="40913539"/>
            <a:ext cx="348603" cy="53975"/>
            <a:chOff x="406" y="215"/>
            <a:chExt cx="35" cy="2"/>
          </a:xfrm>
        </xdr:grpSpPr>
        <xdr:sp macro="" textlink="">
          <xdr:nvSpPr>
            <xdr:cNvPr id="2195" name="Line 11">
              <a:extLst>
                <a:ext uri="{FF2B5EF4-FFF2-40B4-BE49-F238E27FC236}">
                  <a16:creationId xmlns:a16="http://schemas.microsoft.com/office/drawing/2014/main" id="{1AA4C4B5-1D83-BC6F-AC40-B75715086CF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6" name="Line 12">
              <a:extLst>
                <a:ext uri="{FF2B5EF4-FFF2-40B4-BE49-F238E27FC236}">
                  <a16:creationId xmlns:a16="http://schemas.microsoft.com/office/drawing/2014/main" id="{D37687AA-A4A9-AFB8-7833-1927FDB6EC7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8" name="Group 13">
            <a:extLst>
              <a:ext uri="{FF2B5EF4-FFF2-40B4-BE49-F238E27FC236}">
                <a16:creationId xmlns:a16="http://schemas.microsoft.com/office/drawing/2014/main" id="{FADC0B98-E870-CDEE-BF23-3289A587F92B}"/>
              </a:ext>
            </a:extLst>
          </xdr:cNvPr>
          <xdr:cNvGrpSpPr>
            <a:grpSpLocks/>
          </xdr:cNvGrpSpPr>
        </xdr:nvGrpSpPr>
        <xdr:grpSpPr bwMode="auto">
          <a:xfrm>
            <a:off x="4418503" y="40913539"/>
            <a:ext cx="258962" cy="53975"/>
            <a:chOff x="346" y="215"/>
            <a:chExt cx="26" cy="2"/>
          </a:xfrm>
        </xdr:grpSpPr>
        <xdr:sp macro="" textlink="">
          <xdr:nvSpPr>
            <xdr:cNvPr id="2193" name="Line 14">
              <a:extLst>
                <a:ext uri="{FF2B5EF4-FFF2-40B4-BE49-F238E27FC236}">
                  <a16:creationId xmlns:a16="http://schemas.microsoft.com/office/drawing/2014/main" id="{8E94E919-A989-4755-299C-B6E5465CD55B}"/>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4" name="Line 15">
              <a:extLst>
                <a:ext uri="{FF2B5EF4-FFF2-40B4-BE49-F238E27FC236}">
                  <a16:creationId xmlns:a16="http://schemas.microsoft.com/office/drawing/2014/main" id="{155C940D-B1D6-01A6-B148-820315A4D808}"/>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9" name="Group 22">
            <a:extLst>
              <a:ext uri="{FF2B5EF4-FFF2-40B4-BE49-F238E27FC236}">
                <a16:creationId xmlns:a16="http://schemas.microsoft.com/office/drawing/2014/main" id="{B866F37A-06EE-8D2C-8548-E8403A7E146C}"/>
              </a:ext>
            </a:extLst>
          </xdr:cNvPr>
          <xdr:cNvGrpSpPr>
            <a:grpSpLocks/>
          </xdr:cNvGrpSpPr>
        </xdr:nvGrpSpPr>
        <xdr:grpSpPr bwMode="auto">
          <a:xfrm>
            <a:off x="5913862" y="40913539"/>
            <a:ext cx="89641" cy="53975"/>
            <a:chOff x="616" y="215"/>
            <a:chExt cx="9" cy="2"/>
          </a:xfrm>
        </xdr:grpSpPr>
        <xdr:sp macro="" textlink="">
          <xdr:nvSpPr>
            <xdr:cNvPr id="2191" name="Line 23">
              <a:extLst>
                <a:ext uri="{FF2B5EF4-FFF2-40B4-BE49-F238E27FC236}">
                  <a16:creationId xmlns:a16="http://schemas.microsoft.com/office/drawing/2014/main" id="{6B31060F-4A32-68A4-6E0E-859F8EA37EB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2" name="Line 24">
              <a:extLst>
                <a:ext uri="{FF2B5EF4-FFF2-40B4-BE49-F238E27FC236}">
                  <a16:creationId xmlns:a16="http://schemas.microsoft.com/office/drawing/2014/main" id="{8787C1EF-A9EA-594D-AC3C-900D5AD85133}"/>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0" name="Group 25">
            <a:extLst>
              <a:ext uri="{FF2B5EF4-FFF2-40B4-BE49-F238E27FC236}">
                <a16:creationId xmlns:a16="http://schemas.microsoft.com/office/drawing/2014/main" id="{0CF9B26A-D2B5-D5D8-0735-186CA6142A26}"/>
              </a:ext>
            </a:extLst>
          </xdr:cNvPr>
          <xdr:cNvGrpSpPr>
            <a:grpSpLocks/>
          </xdr:cNvGrpSpPr>
        </xdr:nvGrpSpPr>
        <xdr:grpSpPr bwMode="auto">
          <a:xfrm>
            <a:off x="5517419" y="40913540"/>
            <a:ext cx="89641" cy="53975"/>
            <a:chOff x="579" y="215"/>
            <a:chExt cx="9" cy="2"/>
          </a:xfrm>
        </xdr:grpSpPr>
        <xdr:sp macro="" textlink="">
          <xdr:nvSpPr>
            <xdr:cNvPr id="2189" name="Line 26">
              <a:extLst>
                <a:ext uri="{FF2B5EF4-FFF2-40B4-BE49-F238E27FC236}">
                  <a16:creationId xmlns:a16="http://schemas.microsoft.com/office/drawing/2014/main" id="{E6E83E71-F4B7-0290-2285-EFFA7F233976}"/>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0" name="Line 27">
              <a:extLst>
                <a:ext uri="{FF2B5EF4-FFF2-40B4-BE49-F238E27FC236}">
                  <a16:creationId xmlns:a16="http://schemas.microsoft.com/office/drawing/2014/main" id="{A26FD26F-D1EE-31BD-FD15-C62B1905DFA5}"/>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1" name="Group 28">
            <a:extLst>
              <a:ext uri="{FF2B5EF4-FFF2-40B4-BE49-F238E27FC236}">
                <a16:creationId xmlns:a16="http://schemas.microsoft.com/office/drawing/2014/main" id="{E0740FF2-CAD3-0496-BF50-3F51860B03D2}"/>
              </a:ext>
            </a:extLst>
          </xdr:cNvPr>
          <xdr:cNvGrpSpPr>
            <a:grpSpLocks/>
          </xdr:cNvGrpSpPr>
        </xdr:nvGrpSpPr>
        <xdr:grpSpPr bwMode="auto">
          <a:xfrm>
            <a:off x="6122527" y="40913539"/>
            <a:ext cx="89641" cy="53975"/>
            <a:chOff x="579" y="215"/>
            <a:chExt cx="9" cy="2"/>
          </a:xfrm>
        </xdr:grpSpPr>
        <xdr:sp macro="" textlink="">
          <xdr:nvSpPr>
            <xdr:cNvPr id="2187" name="Line 29">
              <a:extLst>
                <a:ext uri="{FF2B5EF4-FFF2-40B4-BE49-F238E27FC236}">
                  <a16:creationId xmlns:a16="http://schemas.microsoft.com/office/drawing/2014/main" id="{32091A24-2447-E647-08F7-2BA92B11A1E7}"/>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8" name="Line 30">
              <a:extLst>
                <a:ext uri="{FF2B5EF4-FFF2-40B4-BE49-F238E27FC236}">
                  <a16:creationId xmlns:a16="http://schemas.microsoft.com/office/drawing/2014/main" id="{1FDF1673-3501-8873-C822-F220DC5CBD62}"/>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2" name="Group 31">
            <a:extLst>
              <a:ext uri="{FF2B5EF4-FFF2-40B4-BE49-F238E27FC236}">
                <a16:creationId xmlns:a16="http://schemas.microsoft.com/office/drawing/2014/main" id="{37C06ED7-8535-7B0D-8AAC-9B436F8A9302}"/>
              </a:ext>
            </a:extLst>
          </xdr:cNvPr>
          <xdr:cNvGrpSpPr>
            <a:grpSpLocks/>
          </xdr:cNvGrpSpPr>
        </xdr:nvGrpSpPr>
        <xdr:grpSpPr bwMode="auto">
          <a:xfrm>
            <a:off x="6519844" y="40919889"/>
            <a:ext cx="89641" cy="53975"/>
            <a:chOff x="616" y="215"/>
            <a:chExt cx="9" cy="2"/>
          </a:xfrm>
        </xdr:grpSpPr>
        <xdr:sp macro="" textlink="">
          <xdr:nvSpPr>
            <xdr:cNvPr id="2185" name="Line 32">
              <a:extLst>
                <a:ext uri="{FF2B5EF4-FFF2-40B4-BE49-F238E27FC236}">
                  <a16:creationId xmlns:a16="http://schemas.microsoft.com/office/drawing/2014/main" id="{F8AC01FF-8142-93C0-5AE9-20310FB62B9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6" name="Line 33">
              <a:extLst>
                <a:ext uri="{FF2B5EF4-FFF2-40B4-BE49-F238E27FC236}">
                  <a16:creationId xmlns:a16="http://schemas.microsoft.com/office/drawing/2014/main" id="{FD71B4F7-5E45-130E-9899-0EB17485C70D}"/>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3" name="Group 34">
            <a:extLst>
              <a:ext uri="{FF2B5EF4-FFF2-40B4-BE49-F238E27FC236}">
                <a16:creationId xmlns:a16="http://schemas.microsoft.com/office/drawing/2014/main" id="{F94B64F0-2DDC-3A8F-748C-14D26E40C430}"/>
              </a:ext>
            </a:extLst>
          </xdr:cNvPr>
          <xdr:cNvGrpSpPr>
            <a:grpSpLocks/>
          </xdr:cNvGrpSpPr>
        </xdr:nvGrpSpPr>
        <xdr:grpSpPr bwMode="auto">
          <a:xfrm>
            <a:off x="7108800" y="40913539"/>
            <a:ext cx="39840" cy="53975"/>
            <a:chOff x="870" y="215"/>
            <a:chExt cx="4" cy="2"/>
          </a:xfrm>
        </xdr:grpSpPr>
        <xdr:sp macro="" textlink="">
          <xdr:nvSpPr>
            <xdr:cNvPr id="2183" name="Line 35">
              <a:extLst>
                <a:ext uri="{FF2B5EF4-FFF2-40B4-BE49-F238E27FC236}">
                  <a16:creationId xmlns:a16="http://schemas.microsoft.com/office/drawing/2014/main" id="{013873BA-4F0E-72B5-CF4F-6C680BB99EFD}"/>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4" name="Line 36">
              <a:extLst>
                <a:ext uri="{FF2B5EF4-FFF2-40B4-BE49-F238E27FC236}">
                  <a16:creationId xmlns:a16="http://schemas.microsoft.com/office/drawing/2014/main" id="{D9108A64-0A9D-A76A-C5A1-EDF54894A24F}"/>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4" name="Group 37">
            <a:extLst>
              <a:ext uri="{FF2B5EF4-FFF2-40B4-BE49-F238E27FC236}">
                <a16:creationId xmlns:a16="http://schemas.microsoft.com/office/drawing/2014/main" id="{996F1535-6DB7-50F3-10D3-3D37F53799E6}"/>
              </a:ext>
            </a:extLst>
          </xdr:cNvPr>
          <xdr:cNvGrpSpPr>
            <a:grpSpLocks/>
          </xdr:cNvGrpSpPr>
        </xdr:nvGrpSpPr>
        <xdr:grpSpPr bwMode="auto">
          <a:xfrm>
            <a:off x="6792631" y="40913539"/>
            <a:ext cx="39840" cy="53975"/>
            <a:chOff x="818" y="215"/>
            <a:chExt cx="4" cy="2"/>
          </a:xfrm>
        </xdr:grpSpPr>
        <xdr:sp macro="" textlink="">
          <xdr:nvSpPr>
            <xdr:cNvPr id="2181" name="Line 38">
              <a:extLst>
                <a:ext uri="{FF2B5EF4-FFF2-40B4-BE49-F238E27FC236}">
                  <a16:creationId xmlns:a16="http://schemas.microsoft.com/office/drawing/2014/main" id="{67F0C547-39CF-FF3C-7541-E9AA276DDECB}"/>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2" name="Line 39">
              <a:extLst>
                <a:ext uri="{FF2B5EF4-FFF2-40B4-BE49-F238E27FC236}">
                  <a16:creationId xmlns:a16="http://schemas.microsoft.com/office/drawing/2014/main" id="{4C9F569E-0FAB-7999-355C-9F179F773177}"/>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5" name="Group 37">
            <a:extLst>
              <a:ext uri="{FF2B5EF4-FFF2-40B4-BE49-F238E27FC236}">
                <a16:creationId xmlns:a16="http://schemas.microsoft.com/office/drawing/2014/main" id="{A87E63CD-B8B6-DFAE-1F2C-DDEC2C46316C}"/>
              </a:ext>
            </a:extLst>
          </xdr:cNvPr>
          <xdr:cNvGrpSpPr>
            <a:grpSpLocks/>
          </xdr:cNvGrpSpPr>
        </xdr:nvGrpSpPr>
        <xdr:grpSpPr bwMode="auto">
          <a:xfrm>
            <a:off x="7272780" y="40913539"/>
            <a:ext cx="39840" cy="53975"/>
            <a:chOff x="818" y="215"/>
            <a:chExt cx="4" cy="2"/>
          </a:xfrm>
        </xdr:grpSpPr>
        <xdr:sp macro="" textlink="">
          <xdr:nvSpPr>
            <xdr:cNvPr id="2179" name="Line 38">
              <a:extLst>
                <a:ext uri="{FF2B5EF4-FFF2-40B4-BE49-F238E27FC236}">
                  <a16:creationId xmlns:a16="http://schemas.microsoft.com/office/drawing/2014/main" id="{4AA1A9E5-DD72-0E25-283D-F5D874D90FAA}"/>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0" name="Line 39">
              <a:extLst>
                <a:ext uri="{FF2B5EF4-FFF2-40B4-BE49-F238E27FC236}">
                  <a16:creationId xmlns:a16="http://schemas.microsoft.com/office/drawing/2014/main" id="{38E37984-72A4-B078-08C0-282394C18DD6}"/>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6" name="Group 34">
            <a:extLst>
              <a:ext uri="{FF2B5EF4-FFF2-40B4-BE49-F238E27FC236}">
                <a16:creationId xmlns:a16="http://schemas.microsoft.com/office/drawing/2014/main" id="{DAA09DD9-3133-04B0-9A4A-0266D37112CF}"/>
              </a:ext>
            </a:extLst>
          </xdr:cNvPr>
          <xdr:cNvGrpSpPr>
            <a:grpSpLocks/>
          </xdr:cNvGrpSpPr>
        </xdr:nvGrpSpPr>
        <xdr:grpSpPr bwMode="auto">
          <a:xfrm>
            <a:off x="7847590" y="40919890"/>
            <a:ext cx="39840" cy="53975"/>
            <a:chOff x="870" y="215"/>
            <a:chExt cx="4" cy="2"/>
          </a:xfrm>
        </xdr:grpSpPr>
        <xdr:sp macro="" textlink="">
          <xdr:nvSpPr>
            <xdr:cNvPr id="2177" name="Line 35">
              <a:extLst>
                <a:ext uri="{FF2B5EF4-FFF2-40B4-BE49-F238E27FC236}">
                  <a16:creationId xmlns:a16="http://schemas.microsoft.com/office/drawing/2014/main" id="{A2D98AE4-4267-6058-5579-D9C55B4351F4}"/>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8" name="Line 36">
              <a:extLst>
                <a:ext uri="{FF2B5EF4-FFF2-40B4-BE49-F238E27FC236}">
                  <a16:creationId xmlns:a16="http://schemas.microsoft.com/office/drawing/2014/main" id="{9BAF6C21-DAE8-0FF1-5DF1-B99813EC5850}"/>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153865</xdr:colOff>
      <xdr:row>802</xdr:row>
      <xdr:rowOff>58615</xdr:rowOff>
    </xdr:from>
    <xdr:to>
      <xdr:col>12</xdr:col>
      <xdr:colOff>1218</xdr:colOff>
      <xdr:row>802</xdr:row>
      <xdr:rowOff>123704</xdr:rowOff>
    </xdr:to>
    <xdr:grpSp>
      <xdr:nvGrpSpPr>
        <xdr:cNvPr id="2201" name="Group 2200">
          <a:extLst>
            <a:ext uri="{FF2B5EF4-FFF2-40B4-BE49-F238E27FC236}">
              <a16:creationId xmlns:a16="http://schemas.microsoft.com/office/drawing/2014/main" id="{FEF5056D-F33F-4D5F-91FF-1B48E0FB9F22}"/>
            </a:ext>
          </a:extLst>
        </xdr:cNvPr>
        <xdr:cNvGrpSpPr/>
      </xdr:nvGrpSpPr>
      <xdr:grpSpPr>
        <a:xfrm>
          <a:off x="3083755" y="112750795"/>
          <a:ext cx="4571753" cy="65089"/>
          <a:chOff x="3179884" y="40913538"/>
          <a:chExt cx="4707546" cy="60327"/>
        </a:xfrm>
      </xdr:grpSpPr>
      <xdr:grpSp>
        <xdr:nvGrpSpPr>
          <xdr:cNvPr id="2202" name="Group 4">
            <a:extLst>
              <a:ext uri="{FF2B5EF4-FFF2-40B4-BE49-F238E27FC236}">
                <a16:creationId xmlns:a16="http://schemas.microsoft.com/office/drawing/2014/main" id="{51703782-00D6-FC11-B98A-462E204EADC8}"/>
              </a:ext>
            </a:extLst>
          </xdr:cNvPr>
          <xdr:cNvGrpSpPr>
            <a:grpSpLocks/>
          </xdr:cNvGrpSpPr>
        </xdr:nvGrpSpPr>
        <xdr:grpSpPr bwMode="auto">
          <a:xfrm>
            <a:off x="3822239" y="40913539"/>
            <a:ext cx="348603" cy="53975"/>
            <a:chOff x="406" y="215"/>
            <a:chExt cx="35" cy="2"/>
          </a:xfrm>
        </xdr:grpSpPr>
        <xdr:sp macro="" textlink="">
          <xdr:nvSpPr>
            <xdr:cNvPr id="2236" name="Line 5">
              <a:extLst>
                <a:ext uri="{FF2B5EF4-FFF2-40B4-BE49-F238E27FC236}">
                  <a16:creationId xmlns:a16="http://schemas.microsoft.com/office/drawing/2014/main" id="{EBBE9DBB-7049-13AB-524E-A7FDA91CFD48}"/>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7" name="Line 6">
              <a:extLst>
                <a:ext uri="{FF2B5EF4-FFF2-40B4-BE49-F238E27FC236}">
                  <a16:creationId xmlns:a16="http://schemas.microsoft.com/office/drawing/2014/main" id="{A578A9BA-A5EA-6529-4F45-0657F0DE7C86}"/>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03" name="Group 7">
            <a:extLst>
              <a:ext uri="{FF2B5EF4-FFF2-40B4-BE49-F238E27FC236}">
                <a16:creationId xmlns:a16="http://schemas.microsoft.com/office/drawing/2014/main" id="{531912D5-7C80-6182-A940-6BB4E4EF4A28}"/>
              </a:ext>
            </a:extLst>
          </xdr:cNvPr>
          <xdr:cNvGrpSpPr>
            <a:grpSpLocks/>
          </xdr:cNvGrpSpPr>
        </xdr:nvGrpSpPr>
        <xdr:grpSpPr bwMode="auto">
          <a:xfrm>
            <a:off x="3179884" y="40913538"/>
            <a:ext cx="258962" cy="53975"/>
            <a:chOff x="346" y="215"/>
            <a:chExt cx="26" cy="2"/>
          </a:xfrm>
        </xdr:grpSpPr>
        <xdr:sp macro="" textlink="">
          <xdr:nvSpPr>
            <xdr:cNvPr id="2234" name="Line 8">
              <a:extLst>
                <a:ext uri="{FF2B5EF4-FFF2-40B4-BE49-F238E27FC236}">
                  <a16:creationId xmlns:a16="http://schemas.microsoft.com/office/drawing/2014/main" id="{D6981BA6-A503-4D9A-436F-E07F66DFAF52}"/>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5" name="Line 9">
              <a:extLst>
                <a:ext uri="{FF2B5EF4-FFF2-40B4-BE49-F238E27FC236}">
                  <a16:creationId xmlns:a16="http://schemas.microsoft.com/office/drawing/2014/main" id="{2A24489F-545B-5B31-FC7B-043C05E1DF5A}"/>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04" name="Group 10">
            <a:extLst>
              <a:ext uri="{FF2B5EF4-FFF2-40B4-BE49-F238E27FC236}">
                <a16:creationId xmlns:a16="http://schemas.microsoft.com/office/drawing/2014/main" id="{380E6467-46B2-9F4F-7509-BCEFB743E549}"/>
              </a:ext>
            </a:extLst>
          </xdr:cNvPr>
          <xdr:cNvGrpSpPr>
            <a:grpSpLocks/>
          </xdr:cNvGrpSpPr>
        </xdr:nvGrpSpPr>
        <xdr:grpSpPr bwMode="auto">
          <a:xfrm>
            <a:off x="5005510" y="40913539"/>
            <a:ext cx="348603" cy="53975"/>
            <a:chOff x="406" y="215"/>
            <a:chExt cx="35" cy="2"/>
          </a:xfrm>
        </xdr:grpSpPr>
        <xdr:sp macro="" textlink="">
          <xdr:nvSpPr>
            <xdr:cNvPr id="2232" name="Line 11">
              <a:extLst>
                <a:ext uri="{FF2B5EF4-FFF2-40B4-BE49-F238E27FC236}">
                  <a16:creationId xmlns:a16="http://schemas.microsoft.com/office/drawing/2014/main" id="{5AC708CA-D5F2-44D7-6C14-3A1EFB372C78}"/>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3" name="Line 12">
              <a:extLst>
                <a:ext uri="{FF2B5EF4-FFF2-40B4-BE49-F238E27FC236}">
                  <a16:creationId xmlns:a16="http://schemas.microsoft.com/office/drawing/2014/main" id="{EA4947F4-8DD4-8EE7-B42E-743550DB754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05" name="Group 13">
            <a:extLst>
              <a:ext uri="{FF2B5EF4-FFF2-40B4-BE49-F238E27FC236}">
                <a16:creationId xmlns:a16="http://schemas.microsoft.com/office/drawing/2014/main" id="{C7203234-A880-C69C-BBA2-D939B31EEDBF}"/>
              </a:ext>
            </a:extLst>
          </xdr:cNvPr>
          <xdr:cNvGrpSpPr>
            <a:grpSpLocks/>
          </xdr:cNvGrpSpPr>
        </xdr:nvGrpSpPr>
        <xdr:grpSpPr bwMode="auto">
          <a:xfrm>
            <a:off x="4418503" y="40913539"/>
            <a:ext cx="258962" cy="53975"/>
            <a:chOff x="346" y="215"/>
            <a:chExt cx="26" cy="2"/>
          </a:xfrm>
        </xdr:grpSpPr>
        <xdr:sp macro="" textlink="">
          <xdr:nvSpPr>
            <xdr:cNvPr id="2230" name="Line 14">
              <a:extLst>
                <a:ext uri="{FF2B5EF4-FFF2-40B4-BE49-F238E27FC236}">
                  <a16:creationId xmlns:a16="http://schemas.microsoft.com/office/drawing/2014/main" id="{0262D3C2-63DF-3910-7AC3-8770754F942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1" name="Line 15">
              <a:extLst>
                <a:ext uri="{FF2B5EF4-FFF2-40B4-BE49-F238E27FC236}">
                  <a16:creationId xmlns:a16="http://schemas.microsoft.com/office/drawing/2014/main" id="{2A47F909-DE1A-80F6-021F-CFCCCF0DEA29}"/>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06" name="Group 22">
            <a:extLst>
              <a:ext uri="{FF2B5EF4-FFF2-40B4-BE49-F238E27FC236}">
                <a16:creationId xmlns:a16="http://schemas.microsoft.com/office/drawing/2014/main" id="{17653B7E-DCB9-AE74-00E2-163AEF50A0F6}"/>
              </a:ext>
            </a:extLst>
          </xdr:cNvPr>
          <xdr:cNvGrpSpPr>
            <a:grpSpLocks/>
          </xdr:cNvGrpSpPr>
        </xdr:nvGrpSpPr>
        <xdr:grpSpPr bwMode="auto">
          <a:xfrm>
            <a:off x="5913862" y="40913539"/>
            <a:ext cx="89641" cy="53975"/>
            <a:chOff x="616" y="215"/>
            <a:chExt cx="9" cy="2"/>
          </a:xfrm>
        </xdr:grpSpPr>
        <xdr:sp macro="" textlink="">
          <xdr:nvSpPr>
            <xdr:cNvPr id="2228" name="Line 23">
              <a:extLst>
                <a:ext uri="{FF2B5EF4-FFF2-40B4-BE49-F238E27FC236}">
                  <a16:creationId xmlns:a16="http://schemas.microsoft.com/office/drawing/2014/main" id="{DC494DD1-32DA-3FD0-B203-F212B3348076}"/>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9" name="Line 24">
              <a:extLst>
                <a:ext uri="{FF2B5EF4-FFF2-40B4-BE49-F238E27FC236}">
                  <a16:creationId xmlns:a16="http://schemas.microsoft.com/office/drawing/2014/main" id="{F832B0A2-1037-E7BE-0FA4-C593B931538F}"/>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07" name="Group 25">
            <a:extLst>
              <a:ext uri="{FF2B5EF4-FFF2-40B4-BE49-F238E27FC236}">
                <a16:creationId xmlns:a16="http://schemas.microsoft.com/office/drawing/2014/main" id="{4BCFF29D-2934-4A81-0ED4-9C1A40D51EA7}"/>
              </a:ext>
            </a:extLst>
          </xdr:cNvPr>
          <xdr:cNvGrpSpPr>
            <a:grpSpLocks/>
          </xdr:cNvGrpSpPr>
        </xdr:nvGrpSpPr>
        <xdr:grpSpPr bwMode="auto">
          <a:xfrm>
            <a:off x="5517419" y="40913540"/>
            <a:ext cx="89641" cy="53975"/>
            <a:chOff x="579" y="215"/>
            <a:chExt cx="9" cy="2"/>
          </a:xfrm>
        </xdr:grpSpPr>
        <xdr:sp macro="" textlink="">
          <xdr:nvSpPr>
            <xdr:cNvPr id="2226" name="Line 26">
              <a:extLst>
                <a:ext uri="{FF2B5EF4-FFF2-40B4-BE49-F238E27FC236}">
                  <a16:creationId xmlns:a16="http://schemas.microsoft.com/office/drawing/2014/main" id="{4BF5E87E-801C-8DF0-68EB-D8C8711331E1}"/>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7" name="Line 27">
              <a:extLst>
                <a:ext uri="{FF2B5EF4-FFF2-40B4-BE49-F238E27FC236}">
                  <a16:creationId xmlns:a16="http://schemas.microsoft.com/office/drawing/2014/main" id="{B37DC0E0-C7F2-9D92-D07A-240235FF2BBB}"/>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08" name="Group 28">
            <a:extLst>
              <a:ext uri="{FF2B5EF4-FFF2-40B4-BE49-F238E27FC236}">
                <a16:creationId xmlns:a16="http://schemas.microsoft.com/office/drawing/2014/main" id="{F215D503-10C2-DD89-7FE8-DAFCE02D035C}"/>
              </a:ext>
            </a:extLst>
          </xdr:cNvPr>
          <xdr:cNvGrpSpPr>
            <a:grpSpLocks/>
          </xdr:cNvGrpSpPr>
        </xdr:nvGrpSpPr>
        <xdr:grpSpPr bwMode="auto">
          <a:xfrm>
            <a:off x="6122527" y="40913539"/>
            <a:ext cx="89641" cy="53975"/>
            <a:chOff x="579" y="215"/>
            <a:chExt cx="9" cy="2"/>
          </a:xfrm>
        </xdr:grpSpPr>
        <xdr:sp macro="" textlink="">
          <xdr:nvSpPr>
            <xdr:cNvPr id="2224" name="Line 29">
              <a:extLst>
                <a:ext uri="{FF2B5EF4-FFF2-40B4-BE49-F238E27FC236}">
                  <a16:creationId xmlns:a16="http://schemas.microsoft.com/office/drawing/2014/main" id="{8C7654FE-96C4-80D8-3E1E-772BA2928574}"/>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5" name="Line 30">
              <a:extLst>
                <a:ext uri="{FF2B5EF4-FFF2-40B4-BE49-F238E27FC236}">
                  <a16:creationId xmlns:a16="http://schemas.microsoft.com/office/drawing/2014/main" id="{99625CAB-F562-FFD5-BA83-C87F66C424D7}"/>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09" name="Group 31">
            <a:extLst>
              <a:ext uri="{FF2B5EF4-FFF2-40B4-BE49-F238E27FC236}">
                <a16:creationId xmlns:a16="http://schemas.microsoft.com/office/drawing/2014/main" id="{FC3DE25A-146B-74B4-4290-2EE55F539B9A}"/>
              </a:ext>
            </a:extLst>
          </xdr:cNvPr>
          <xdr:cNvGrpSpPr>
            <a:grpSpLocks/>
          </xdr:cNvGrpSpPr>
        </xdr:nvGrpSpPr>
        <xdr:grpSpPr bwMode="auto">
          <a:xfrm>
            <a:off x="6519844" y="40919889"/>
            <a:ext cx="89641" cy="53975"/>
            <a:chOff x="616" y="215"/>
            <a:chExt cx="9" cy="2"/>
          </a:xfrm>
        </xdr:grpSpPr>
        <xdr:sp macro="" textlink="">
          <xdr:nvSpPr>
            <xdr:cNvPr id="2222" name="Line 32">
              <a:extLst>
                <a:ext uri="{FF2B5EF4-FFF2-40B4-BE49-F238E27FC236}">
                  <a16:creationId xmlns:a16="http://schemas.microsoft.com/office/drawing/2014/main" id="{AD5CCBF6-0F6D-EAF7-9727-F455ED7341D0}"/>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3" name="Line 33">
              <a:extLst>
                <a:ext uri="{FF2B5EF4-FFF2-40B4-BE49-F238E27FC236}">
                  <a16:creationId xmlns:a16="http://schemas.microsoft.com/office/drawing/2014/main" id="{3D3E896E-E91C-1D86-F5AA-B1F0DE5E838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10" name="Group 34">
            <a:extLst>
              <a:ext uri="{FF2B5EF4-FFF2-40B4-BE49-F238E27FC236}">
                <a16:creationId xmlns:a16="http://schemas.microsoft.com/office/drawing/2014/main" id="{43805F0F-CE6B-163F-A608-485B36EA0D7E}"/>
              </a:ext>
            </a:extLst>
          </xdr:cNvPr>
          <xdr:cNvGrpSpPr>
            <a:grpSpLocks/>
          </xdr:cNvGrpSpPr>
        </xdr:nvGrpSpPr>
        <xdr:grpSpPr bwMode="auto">
          <a:xfrm>
            <a:off x="7108800" y="40913539"/>
            <a:ext cx="39840" cy="53975"/>
            <a:chOff x="870" y="215"/>
            <a:chExt cx="4" cy="2"/>
          </a:xfrm>
        </xdr:grpSpPr>
        <xdr:sp macro="" textlink="">
          <xdr:nvSpPr>
            <xdr:cNvPr id="2220" name="Line 35">
              <a:extLst>
                <a:ext uri="{FF2B5EF4-FFF2-40B4-BE49-F238E27FC236}">
                  <a16:creationId xmlns:a16="http://schemas.microsoft.com/office/drawing/2014/main" id="{2F18DFE0-2141-7F82-2841-DE60A6AFFAF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21" name="Line 36">
              <a:extLst>
                <a:ext uri="{FF2B5EF4-FFF2-40B4-BE49-F238E27FC236}">
                  <a16:creationId xmlns:a16="http://schemas.microsoft.com/office/drawing/2014/main" id="{32A89A89-2476-B7F5-DEF0-0FBDBB379900}"/>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11" name="Group 37">
            <a:extLst>
              <a:ext uri="{FF2B5EF4-FFF2-40B4-BE49-F238E27FC236}">
                <a16:creationId xmlns:a16="http://schemas.microsoft.com/office/drawing/2014/main" id="{3AE5F785-2345-7CA6-B0FC-42E83649DD80}"/>
              </a:ext>
            </a:extLst>
          </xdr:cNvPr>
          <xdr:cNvGrpSpPr>
            <a:grpSpLocks/>
          </xdr:cNvGrpSpPr>
        </xdr:nvGrpSpPr>
        <xdr:grpSpPr bwMode="auto">
          <a:xfrm>
            <a:off x="6792631" y="40913539"/>
            <a:ext cx="39840" cy="53975"/>
            <a:chOff x="818" y="215"/>
            <a:chExt cx="4" cy="2"/>
          </a:xfrm>
        </xdr:grpSpPr>
        <xdr:sp macro="" textlink="">
          <xdr:nvSpPr>
            <xdr:cNvPr id="2218" name="Line 38">
              <a:extLst>
                <a:ext uri="{FF2B5EF4-FFF2-40B4-BE49-F238E27FC236}">
                  <a16:creationId xmlns:a16="http://schemas.microsoft.com/office/drawing/2014/main" id="{45045817-F500-E343-E03C-D7D7D6A22A55}"/>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9" name="Line 39">
              <a:extLst>
                <a:ext uri="{FF2B5EF4-FFF2-40B4-BE49-F238E27FC236}">
                  <a16:creationId xmlns:a16="http://schemas.microsoft.com/office/drawing/2014/main" id="{ABF6352A-8AF5-021B-DC92-E8DC3BEAE87D}"/>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12" name="Group 37">
            <a:extLst>
              <a:ext uri="{FF2B5EF4-FFF2-40B4-BE49-F238E27FC236}">
                <a16:creationId xmlns:a16="http://schemas.microsoft.com/office/drawing/2014/main" id="{60311D04-5E54-7166-207B-76DE04724C01}"/>
              </a:ext>
            </a:extLst>
          </xdr:cNvPr>
          <xdr:cNvGrpSpPr>
            <a:grpSpLocks/>
          </xdr:cNvGrpSpPr>
        </xdr:nvGrpSpPr>
        <xdr:grpSpPr bwMode="auto">
          <a:xfrm>
            <a:off x="7272780" y="40913539"/>
            <a:ext cx="39840" cy="53975"/>
            <a:chOff x="818" y="215"/>
            <a:chExt cx="4" cy="2"/>
          </a:xfrm>
        </xdr:grpSpPr>
        <xdr:sp macro="" textlink="">
          <xdr:nvSpPr>
            <xdr:cNvPr id="2216" name="Line 38">
              <a:extLst>
                <a:ext uri="{FF2B5EF4-FFF2-40B4-BE49-F238E27FC236}">
                  <a16:creationId xmlns:a16="http://schemas.microsoft.com/office/drawing/2014/main" id="{3DC76CEE-15AA-7E12-DA8F-848165960842}"/>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7" name="Line 39">
              <a:extLst>
                <a:ext uri="{FF2B5EF4-FFF2-40B4-BE49-F238E27FC236}">
                  <a16:creationId xmlns:a16="http://schemas.microsoft.com/office/drawing/2014/main" id="{E3B1ECA5-8CC5-0269-9DC7-FA46DF5D8C49}"/>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13" name="Group 34">
            <a:extLst>
              <a:ext uri="{FF2B5EF4-FFF2-40B4-BE49-F238E27FC236}">
                <a16:creationId xmlns:a16="http://schemas.microsoft.com/office/drawing/2014/main" id="{5AFB9559-6452-37A8-F3FE-E1BC9CCA20A7}"/>
              </a:ext>
            </a:extLst>
          </xdr:cNvPr>
          <xdr:cNvGrpSpPr>
            <a:grpSpLocks/>
          </xdr:cNvGrpSpPr>
        </xdr:nvGrpSpPr>
        <xdr:grpSpPr bwMode="auto">
          <a:xfrm>
            <a:off x="7847590" y="40919890"/>
            <a:ext cx="39840" cy="53975"/>
            <a:chOff x="870" y="215"/>
            <a:chExt cx="4" cy="2"/>
          </a:xfrm>
        </xdr:grpSpPr>
        <xdr:sp macro="" textlink="">
          <xdr:nvSpPr>
            <xdr:cNvPr id="2214" name="Line 35">
              <a:extLst>
                <a:ext uri="{FF2B5EF4-FFF2-40B4-BE49-F238E27FC236}">
                  <a16:creationId xmlns:a16="http://schemas.microsoft.com/office/drawing/2014/main" id="{AD601E4A-D596-63E2-2386-C4C2EDA2AAF7}"/>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5" name="Line 36">
              <a:extLst>
                <a:ext uri="{FF2B5EF4-FFF2-40B4-BE49-F238E27FC236}">
                  <a16:creationId xmlns:a16="http://schemas.microsoft.com/office/drawing/2014/main" id="{7A40752B-F815-D334-D0DB-0D98619A2F1C}"/>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181840</xdr:colOff>
      <xdr:row>1333</xdr:row>
      <xdr:rowOff>103909</xdr:rowOff>
    </xdr:from>
    <xdr:to>
      <xdr:col>12</xdr:col>
      <xdr:colOff>562840</xdr:colOff>
      <xdr:row>1333</xdr:row>
      <xdr:rowOff>151101</xdr:rowOff>
    </xdr:to>
    <xdr:grpSp>
      <xdr:nvGrpSpPr>
        <xdr:cNvPr id="2238" name="Group 3">
          <a:extLst>
            <a:ext uri="{FF2B5EF4-FFF2-40B4-BE49-F238E27FC236}">
              <a16:creationId xmlns:a16="http://schemas.microsoft.com/office/drawing/2014/main" id="{1CF01D5A-32AD-420B-A760-7D6875CCA89D}"/>
            </a:ext>
          </a:extLst>
        </xdr:cNvPr>
        <xdr:cNvGrpSpPr>
          <a:grpSpLocks/>
        </xdr:cNvGrpSpPr>
      </xdr:nvGrpSpPr>
      <xdr:grpSpPr bwMode="auto">
        <a:xfrm>
          <a:off x="3111730" y="198018169"/>
          <a:ext cx="5105400" cy="47192"/>
          <a:chOff x="346" y="215"/>
          <a:chExt cx="528" cy="2"/>
        </a:xfrm>
      </xdr:grpSpPr>
      <xdr:grpSp>
        <xdr:nvGrpSpPr>
          <xdr:cNvPr id="2239" name="Group 4">
            <a:extLst>
              <a:ext uri="{FF2B5EF4-FFF2-40B4-BE49-F238E27FC236}">
                <a16:creationId xmlns:a16="http://schemas.microsoft.com/office/drawing/2014/main" id="{B9B5D885-6277-AB51-FF2D-2CB616D83F2E}"/>
              </a:ext>
            </a:extLst>
          </xdr:cNvPr>
          <xdr:cNvGrpSpPr>
            <a:grpSpLocks/>
          </xdr:cNvGrpSpPr>
        </xdr:nvGrpSpPr>
        <xdr:grpSpPr bwMode="auto">
          <a:xfrm>
            <a:off x="406" y="215"/>
            <a:ext cx="35" cy="2"/>
            <a:chOff x="406" y="215"/>
            <a:chExt cx="35" cy="2"/>
          </a:xfrm>
        </xdr:grpSpPr>
        <xdr:sp macro="" textlink="">
          <xdr:nvSpPr>
            <xdr:cNvPr id="2273" name="Line 5">
              <a:extLst>
                <a:ext uri="{FF2B5EF4-FFF2-40B4-BE49-F238E27FC236}">
                  <a16:creationId xmlns:a16="http://schemas.microsoft.com/office/drawing/2014/main" id="{3D355B1C-FCEB-579B-06F9-51F02291C88F}"/>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4" name="Line 6">
              <a:extLst>
                <a:ext uri="{FF2B5EF4-FFF2-40B4-BE49-F238E27FC236}">
                  <a16:creationId xmlns:a16="http://schemas.microsoft.com/office/drawing/2014/main" id="{321C983D-CF30-116A-CF1F-DF5A6E2E78E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0" name="Group 7">
            <a:extLst>
              <a:ext uri="{FF2B5EF4-FFF2-40B4-BE49-F238E27FC236}">
                <a16:creationId xmlns:a16="http://schemas.microsoft.com/office/drawing/2014/main" id="{643671F4-6D9C-1FF7-8750-AB9959076016}"/>
              </a:ext>
            </a:extLst>
          </xdr:cNvPr>
          <xdr:cNvGrpSpPr>
            <a:grpSpLocks/>
          </xdr:cNvGrpSpPr>
        </xdr:nvGrpSpPr>
        <xdr:grpSpPr bwMode="auto">
          <a:xfrm>
            <a:off x="346" y="215"/>
            <a:ext cx="26" cy="2"/>
            <a:chOff x="346" y="215"/>
            <a:chExt cx="26" cy="2"/>
          </a:xfrm>
        </xdr:grpSpPr>
        <xdr:sp macro="" textlink="">
          <xdr:nvSpPr>
            <xdr:cNvPr id="2271" name="Line 8">
              <a:extLst>
                <a:ext uri="{FF2B5EF4-FFF2-40B4-BE49-F238E27FC236}">
                  <a16:creationId xmlns:a16="http://schemas.microsoft.com/office/drawing/2014/main" id="{43901E7F-1A52-4E21-535D-20F28AC4064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2" name="Line 9">
              <a:extLst>
                <a:ext uri="{FF2B5EF4-FFF2-40B4-BE49-F238E27FC236}">
                  <a16:creationId xmlns:a16="http://schemas.microsoft.com/office/drawing/2014/main" id="{06F8D153-64A2-A61C-7271-22EA48BAFB38}"/>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1" name="Group 10">
            <a:extLst>
              <a:ext uri="{FF2B5EF4-FFF2-40B4-BE49-F238E27FC236}">
                <a16:creationId xmlns:a16="http://schemas.microsoft.com/office/drawing/2014/main" id="{15DFDFFC-3AD2-D760-B5E3-951D1F802BB1}"/>
              </a:ext>
            </a:extLst>
          </xdr:cNvPr>
          <xdr:cNvGrpSpPr>
            <a:grpSpLocks/>
          </xdr:cNvGrpSpPr>
        </xdr:nvGrpSpPr>
        <xdr:grpSpPr bwMode="auto">
          <a:xfrm>
            <a:off x="525" y="215"/>
            <a:ext cx="35" cy="2"/>
            <a:chOff x="406" y="215"/>
            <a:chExt cx="35" cy="2"/>
          </a:xfrm>
        </xdr:grpSpPr>
        <xdr:sp macro="" textlink="">
          <xdr:nvSpPr>
            <xdr:cNvPr id="2269" name="Line 11">
              <a:extLst>
                <a:ext uri="{FF2B5EF4-FFF2-40B4-BE49-F238E27FC236}">
                  <a16:creationId xmlns:a16="http://schemas.microsoft.com/office/drawing/2014/main" id="{C7DB5038-FDD6-C76C-937D-F7C90A4C462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0" name="Line 12">
              <a:extLst>
                <a:ext uri="{FF2B5EF4-FFF2-40B4-BE49-F238E27FC236}">
                  <a16:creationId xmlns:a16="http://schemas.microsoft.com/office/drawing/2014/main" id="{02DF64F5-749E-8006-37BD-E7D1FBBFDA3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2" name="Group 13">
            <a:extLst>
              <a:ext uri="{FF2B5EF4-FFF2-40B4-BE49-F238E27FC236}">
                <a16:creationId xmlns:a16="http://schemas.microsoft.com/office/drawing/2014/main" id="{CC456C33-7C40-337B-3045-F8EE4D735861}"/>
              </a:ext>
            </a:extLst>
          </xdr:cNvPr>
          <xdr:cNvGrpSpPr>
            <a:grpSpLocks/>
          </xdr:cNvGrpSpPr>
        </xdr:nvGrpSpPr>
        <xdr:grpSpPr bwMode="auto">
          <a:xfrm>
            <a:off x="470" y="215"/>
            <a:ext cx="26" cy="2"/>
            <a:chOff x="346" y="215"/>
            <a:chExt cx="26" cy="2"/>
          </a:xfrm>
        </xdr:grpSpPr>
        <xdr:sp macro="" textlink="">
          <xdr:nvSpPr>
            <xdr:cNvPr id="2267" name="Line 14">
              <a:extLst>
                <a:ext uri="{FF2B5EF4-FFF2-40B4-BE49-F238E27FC236}">
                  <a16:creationId xmlns:a16="http://schemas.microsoft.com/office/drawing/2014/main" id="{12A9552C-D5F2-4421-EE4A-C9F4F4C30FDD}"/>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8" name="Line 15">
              <a:extLst>
                <a:ext uri="{FF2B5EF4-FFF2-40B4-BE49-F238E27FC236}">
                  <a16:creationId xmlns:a16="http://schemas.microsoft.com/office/drawing/2014/main" id="{6C6DA8E4-D225-603E-6CBD-82B218B0D06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3" name="Group 16">
            <a:extLst>
              <a:ext uri="{FF2B5EF4-FFF2-40B4-BE49-F238E27FC236}">
                <a16:creationId xmlns:a16="http://schemas.microsoft.com/office/drawing/2014/main" id="{AFFD481A-1171-4049-B489-6333C4C1200B}"/>
              </a:ext>
            </a:extLst>
          </xdr:cNvPr>
          <xdr:cNvGrpSpPr>
            <a:grpSpLocks/>
          </xdr:cNvGrpSpPr>
        </xdr:nvGrpSpPr>
        <xdr:grpSpPr bwMode="auto">
          <a:xfrm>
            <a:off x="766" y="215"/>
            <a:ext cx="35" cy="2"/>
            <a:chOff x="406" y="215"/>
            <a:chExt cx="35" cy="2"/>
          </a:xfrm>
        </xdr:grpSpPr>
        <xdr:sp macro="" textlink="">
          <xdr:nvSpPr>
            <xdr:cNvPr id="2265" name="Line 17">
              <a:extLst>
                <a:ext uri="{FF2B5EF4-FFF2-40B4-BE49-F238E27FC236}">
                  <a16:creationId xmlns:a16="http://schemas.microsoft.com/office/drawing/2014/main" id="{63C386EC-095E-C5E3-CFBA-4C8F8A61FACB}"/>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6" name="Line 18">
              <a:extLst>
                <a:ext uri="{FF2B5EF4-FFF2-40B4-BE49-F238E27FC236}">
                  <a16:creationId xmlns:a16="http://schemas.microsoft.com/office/drawing/2014/main" id="{2A26CC6E-B6FB-3ADE-DBDF-54887B519429}"/>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4" name="Group 19">
            <a:extLst>
              <a:ext uri="{FF2B5EF4-FFF2-40B4-BE49-F238E27FC236}">
                <a16:creationId xmlns:a16="http://schemas.microsoft.com/office/drawing/2014/main" id="{7CA2FAC0-04F8-5355-DBCB-3B11D0982F83}"/>
              </a:ext>
            </a:extLst>
          </xdr:cNvPr>
          <xdr:cNvGrpSpPr>
            <a:grpSpLocks/>
          </xdr:cNvGrpSpPr>
        </xdr:nvGrpSpPr>
        <xdr:grpSpPr bwMode="auto">
          <a:xfrm>
            <a:off x="718" y="215"/>
            <a:ext cx="26" cy="2"/>
            <a:chOff x="346" y="215"/>
            <a:chExt cx="26" cy="2"/>
          </a:xfrm>
        </xdr:grpSpPr>
        <xdr:sp macro="" textlink="">
          <xdr:nvSpPr>
            <xdr:cNvPr id="2263" name="Line 20">
              <a:extLst>
                <a:ext uri="{FF2B5EF4-FFF2-40B4-BE49-F238E27FC236}">
                  <a16:creationId xmlns:a16="http://schemas.microsoft.com/office/drawing/2014/main" id="{BBC4AE8B-DE6A-C22B-9273-0A935572F1F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4" name="Line 21">
              <a:extLst>
                <a:ext uri="{FF2B5EF4-FFF2-40B4-BE49-F238E27FC236}">
                  <a16:creationId xmlns:a16="http://schemas.microsoft.com/office/drawing/2014/main" id="{488B490A-3312-6FD4-B51D-1847C31468E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5" name="Group 22">
            <a:extLst>
              <a:ext uri="{FF2B5EF4-FFF2-40B4-BE49-F238E27FC236}">
                <a16:creationId xmlns:a16="http://schemas.microsoft.com/office/drawing/2014/main" id="{50CB4ED0-E591-2431-3E98-61C856ABD322}"/>
              </a:ext>
            </a:extLst>
          </xdr:cNvPr>
          <xdr:cNvGrpSpPr>
            <a:grpSpLocks/>
          </xdr:cNvGrpSpPr>
        </xdr:nvGrpSpPr>
        <xdr:grpSpPr bwMode="auto">
          <a:xfrm>
            <a:off x="616" y="215"/>
            <a:ext cx="9" cy="2"/>
            <a:chOff x="616" y="215"/>
            <a:chExt cx="9" cy="2"/>
          </a:xfrm>
        </xdr:grpSpPr>
        <xdr:sp macro="" textlink="">
          <xdr:nvSpPr>
            <xdr:cNvPr id="2261" name="Line 23">
              <a:extLst>
                <a:ext uri="{FF2B5EF4-FFF2-40B4-BE49-F238E27FC236}">
                  <a16:creationId xmlns:a16="http://schemas.microsoft.com/office/drawing/2014/main" id="{31C2432E-C6F4-3281-BC42-4AC7DE87C55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2" name="Line 24">
              <a:extLst>
                <a:ext uri="{FF2B5EF4-FFF2-40B4-BE49-F238E27FC236}">
                  <a16:creationId xmlns:a16="http://schemas.microsoft.com/office/drawing/2014/main" id="{B3B2D894-F5C8-A997-2E6C-5F535324B8BB}"/>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6" name="Group 25">
            <a:extLst>
              <a:ext uri="{FF2B5EF4-FFF2-40B4-BE49-F238E27FC236}">
                <a16:creationId xmlns:a16="http://schemas.microsoft.com/office/drawing/2014/main" id="{14218141-43EC-6F26-7E69-0786314ABD9C}"/>
              </a:ext>
            </a:extLst>
          </xdr:cNvPr>
          <xdr:cNvGrpSpPr>
            <a:grpSpLocks/>
          </xdr:cNvGrpSpPr>
        </xdr:nvGrpSpPr>
        <xdr:grpSpPr bwMode="auto">
          <a:xfrm>
            <a:off x="579" y="215"/>
            <a:ext cx="9" cy="2"/>
            <a:chOff x="579" y="215"/>
            <a:chExt cx="9" cy="2"/>
          </a:xfrm>
        </xdr:grpSpPr>
        <xdr:sp macro="" textlink="">
          <xdr:nvSpPr>
            <xdr:cNvPr id="2259" name="Line 26">
              <a:extLst>
                <a:ext uri="{FF2B5EF4-FFF2-40B4-BE49-F238E27FC236}">
                  <a16:creationId xmlns:a16="http://schemas.microsoft.com/office/drawing/2014/main" id="{2DF107F7-9D3D-F1ED-41AA-4C67C1B91E0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0" name="Line 27">
              <a:extLst>
                <a:ext uri="{FF2B5EF4-FFF2-40B4-BE49-F238E27FC236}">
                  <a16:creationId xmlns:a16="http://schemas.microsoft.com/office/drawing/2014/main" id="{A40871CF-6795-AF7C-FA8F-07E47106F3E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7" name="Group 28">
            <a:extLst>
              <a:ext uri="{FF2B5EF4-FFF2-40B4-BE49-F238E27FC236}">
                <a16:creationId xmlns:a16="http://schemas.microsoft.com/office/drawing/2014/main" id="{DF674646-2DEC-30BA-D911-EB23AFC9BB05}"/>
              </a:ext>
            </a:extLst>
          </xdr:cNvPr>
          <xdr:cNvGrpSpPr>
            <a:grpSpLocks/>
          </xdr:cNvGrpSpPr>
        </xdr:nvGrpSpPr>
        <xdr:grpSpPr bwMode="auto">
          <a:xfrm>
            <a:off x="642" y="215"/>
            <a:ext cx="9" cy="2"/>
            <a:chOff x="579" y="215"/>
            <a:chExt cx="9" cy="2"/>
          </a:xfrm>
        </xdr:grpSpPr>
        <xdr:sp macro="" textlink="">
          <xdr:nvSpPr>
            <xdr:cNvPr id="2257" name="Line 29">
              <a:extLst>
                <a:ext uri="{FF2B5EF4-FFF2-40B4-BE49-F238E27FC236}">
                  <a16:creationId xmlns:a16="http://schemas.microsoft.com/office/drawing/2014/main" id="{F5DDFC52-57A5-3D1F-0089-97F91470D1E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8" name="Line 30">
              <a:extLst>
                <a:ext uri="{FF2B5EF4-FFF2-40B4-BE49-F238E27FC236}">
                  <a16:creationId xmlns:a16="http://schemas.microsoft.com/office/drawing/2014/main" id="{0D025598-A87B-F9D0-0F7B-71BF52F751F3}"/>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8" name="Group 31">
            <a:extLst>
              <a:ext uri="{FF2B5EF4-FFF2-40B4-BE49-F238E27FC236}">
                <a16:creationId xmlns:a16="http://schemas.microsoft.com/office/drawing/2014/main" id="{BECD991B-2874-CBE7-9EAA-167CAED77C61}"/>
              </a:ext>
            </a:extLst>
          </xdr:cNvPr>
          <xdr:cNvGrpSpPr>
            <a:grpSpLocks/>
          </xdr:cNvGrpSpPr>
        </xdr:nvGrpSpPr>
        <xdr:grpSpPr bwMode="auto">
          <a:xfrm>
            <a:off x="677" y="215"/>
            <a:ext cx="9" cy="2"/>
            <a:chOff x="616" y="215"/>
            <a:chExt cx="9" cy="2"/>
          </a:xfrm>
        </xdr:grpSpPr>
        <xdr:sp macro="" textlink="">
          <xdr:nvSpPr>
            <xdr:cNvPr id="2255" name="Line 32">
              <a:extLst>
                <a:ext uri="{FF2B5EF4-FFF2-40B4-BE49-F238E27FC236}">
                  <a16:creationId xmlns:a16="http://schemas.microsoft.com/office/drawing/2014/main" id="{A521CB68-29CB-DFEA-1DC4-591BDD135CAB}"/>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6" name="Line 33">
              <a:extLst>
                <a:ext uri="{FF2B5EF4-FFF2-40B4-BE49-F238E27FC236}">
                  <a16:creationId xmlns:a16="http://schemas.microsoft.com/office/drawing/2014/main" id="{F30C0307-2507-55A2-2703-1B2B14D06354}"/>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49" name="Group 34">
            <a:extLst>
              <a:ext uri="{FF2B5EF4-FFF2-40B4-BE49-F238E27FC236}">
                <a16:creationId xmlns:a16="http://schemas.microsoft.com/office/drawing/2014/main" id="{CC4994A2-F8E7-2863-61D8-BFCF58196154}"/>
              </a:ext>
            </a:extLst>
          </xdr:cNvPr>
          <xdr:cNvGrpSpPr>
            <a:grpSpLocks/>
          </xdr:cNvGrpSpPr>
        </xdr:nvGrpSpPr>
        <xdr:grpSpPr bwMode="auto">
          <a:xfrm>
            <a:off x="870" y="215"/>
            <a:ext cx="4" cy="2"/>
            <a:chOff x="870" y="215"/>
            <a:chExt cx="4" cy="2"/>
          </a:xfrm>
        </xdr:grpSpPr>
        <xdr:sp macro="" textlink="">
          <xdr:nvSpPr>
            <xdr:cNvPr id="2253" name="Line 35">
              <a:extLst>
                <a:ext uri="{FF2B5EF4-FFF2-40B4-BE49-F238E27FC236}">
                  <a16:creationId xmlns:a16="http://schemas.microsoft.com/office/drawing/2014/main" id="{67B4433C-5027-B175-CA95-DB4D9BE199A1}"/>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4" name="Line 36">
              <a:extLst>
                <a:ext uri="{FF2B5EF4-FFF2-40B4-BE49-F238E27FC236}">
                  <a16:creationId xmlns:a16="http://schemas.microsoft.com/office/drawing/2014/main" id="{7C2F3FE0-F120-A599-862B-40F08A12665B}"/>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50" name="Group 37">
            <a:extLst>
              <a:ext uri="{FF2B5EF4-FFF2-40B4-BE49-F238E27FC236}">
                <a16:creationId xmlns:a16="http://schemas.microsoft.com/office/drawing/2014/main" id="{7B633374-89DA-1917-151F-61F044DFB584}"/>
              </a:ext>
            </a:extLst>
          </xdr:cNvPr>
          <xdr:cNvGrpSpPr>
            <a:grpSpLocks/>
          </xdr:cNvGrpSpPr>
        </xdr:nvGrpSpPr>
        <xdr:grpSpPr bwMode="auto">
          <a:xfrm>
            <a:off x="818" y="215"/>
            <a:ext cx="4" cy="2"/>
            <a:chOff x="818" y="215"/>
            <a:chExt cx="4" cy="2"/>
          </a:xfrm>
        </xdr:grpSpPr>
        <xdr:sp macro="" textlink="">
          <xdr:nvSpPr>
            <xdr:cNvPr id="2251" name="Line 38">
              <a:extLst>
                <a:ext uri="{FF2B5EF4-FFF2-40B4-BE49-F238E27FC236}">
                  <a16:creationId xmlns:a16="http://schemas.microsoft.com/office/drawing/2014/main" id="{09B4017C-E8CF-E3C0-6FD3-04D33AD5A820}"/>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2" name="Line 39">
              <a:extLst>
                <a:ext uri="{FF2B5EF4-FFF2-40B4-BE49-F238E27FC236}">
                  <a16:creationId xmlns:a16="http://schemas.microsoft.com/office/drawing/2014/main" id="{44015D76-FD5E-E5C1-79AD-844ADC229D90}"/>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230</xdr:row>
      <xdr:rowOff>36512</xdr:rowOff>
    </xdr:from>
    <xdr:to>
      <xdr:col>12</xdr:col>
      <xdr:colOff>26740</xdr:colOff>
      <xdr:row>230</xdr:row>
      <xdr:rowOff>96839</xdr:rowOff>
    </xdr:to>
    <xdr:grpSp>
      <xdr:nvGrpSpPr>
        <xdr:cNvPr id="2275" name="Group 2274">
          <a:extLst>
            <a:ext uri="{FF2B5EF4-FFF2-40B4-BE49-F238E27FC236}">
              <a16:creationId xmlns:a16="http://schemas.microsoft.com/office/drawing/2014/main" id="{A81F71BE-019E-44AA-8C5C-6CA17B1BD1BC}"/>
            </a:ext>
          </a:extLst>
        </xdr:cNvPr>
        <xdr:cNvGrpSpPr/>
      </xdr:nvGrpSpPr>
      <xdr:grpSpPr>
        <a:xfrm>
          <a:off x="3120390" y="32010032"/>
          <a:ext cx="4560640" cy="60327"/>
          <a:chOff x="3179884" y="40913538"/>
          <a:chExt cx="4707546" cy="60327"/>
        </a:xfrm>
      </xdr:grpSpPr>
      <xdr:grpSp>
        <xdr:nvGrpSpPr>
          <xdr:cNvPr id="2276" name="Group 4">
            <a:extLst>
              <a:ext uri="{FF2B5EF4-FFF2-40B4-BE49-F238E27FC236}">
                <a16:creationId xmlns:a16="http://schemas.microsoft.com/office/drawing/2014/main" id="{783E86CF-1F3F-8FD2-F9AA-A65B93979604}"/>
              </a:ext>
            </a:extLst>
          </xdr:cNvPr>
          <xdr:cNvGrpSpPr>
            <a:grpSpLocks/>
          </xdr:cNvGrpSpPr>
        </xdr:nvGrpSpPr>
        <xdr:grpSpPr bwMode="auto">
          <a:xfrm>
            <a:off x="3822239" y="40913539"/>
            <a:ext cx="348603" cy="53975"/>
            <a:chOff x="406" y="215"/>
            <a:chExt cx="35" cy="2"/>
          </a:xfrm>
        </xdr:grpSpPr>
        <xdr:sp macro="" textlink="">
          <xdr:nvSpPr>
            <xdr:cNvPr id="2310" name="Line 5">
              <a:extLst>
                <a:ext uri="{FF2B5EF4-FFF2-40B4-BE49-F238E27FC236}">
                  <a16:creationId xmlns:a16="http://schemas.microsoft.com/office/drawing/2014/main" id="{49C3BEFD-B566-C30B-E1AA-3EB90CFE14B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1" name="Line 6">
              <a:extLst>
                <a:ext uri="{FF2B5EF4-FFF2-40B4-BE49-F238E27FC236}">
                  <a16:creationId xmlns:a16="http://schemas.microsoft.com/office/drawing/2014/main" id="{5122E07E-AC2C-DAE5-069B-182DC70F225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77" name="Group 7">
            <a:extLst>
              <a:ext uri="{FF2B5EF4-FFF2-40B4-BE49-F238E27FC236}">
                <a16:creationId xmlns:a16="http://schemas.microsoft.com/office/drawing/2014/main" id="{028A7329-344E-60A7-8C3D-3105DC145782}"/>
              </a:ext>
            </a:extLst>
          </xdr:cNvPr>
          <xdr:cNvGrpSpPr>
            <a:grpSpLocks/>
          </xdr:cNvGrpSpPr>
        </xdr:nvGrpSpPr>
        <xdr:grpSpPr bwMode="auto">
          <a:xfrm>
            <a:off x="3179884" y="40913538"/>
            <a:ext cx="258962" cy="53975"/>
            <a:chOff x="346" y="215"/>
            <a:chExt cx="26" cy="2"/>
          </a:xfrm>
        </xdr:grpSpPr>
        <xdr:sp macro="" textlink="">
          <xdr:nvSpPr>
            <xdr:cNvPr id="2308" name="Line 8">
              <a:extLst>
                <a:ext uri="{FF2B5EF4-FFF2-40B4-BE49-F238E27FC236}">
                  <a16:creationId xmlns:a16="http://schemas.microsoft.com/office/drawing/2014/main" id="{A7A93963-6327-BBFF-05BD-E65A4FF8FB3F}"/>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9" name="Line 9">
              <a:extLst>
                <a:ext uri="{FF2B5EF4-FFF2-40B4-BE49-F238E27FC236}">
                  <a16:creationId xmlns:a16="http://schemas.microsoft.com/office/drawing/2014/main" id="{4AA5BC99-E9C2-80A4-93BE-D51DFF7E451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78" name="Group 10">
            <a:extLst>
              <a:ext uri="{FF2B5EF4-FFF2-40B4-BE49-F238E27FC236}">
                <a16:creationId xmlns:a16="http://schemas.microsoft.com/office/drawing/2014/main" id="{FD48DAC2-AFBF-0077-765F-64C3B0A2D63D}"/>
              </a:ext>
            </a:extLst>
          </xdr:cNvPr>
          <xdr:cNvGrpSpPr>
            <a:grpSpLocks/>
          </xdr:cNvGrpSpPr>
        </xdr:nvGrpSpPr>
        <xdr:grpSpPr bwMode="auto">
          <a:xfrm>
            <a:off x="5005510" y="40913539"/>
            <a:ext cx="348603" cy="53975"/>
            <a:chOff x="406" y="215"/>
            <a:chExt cx="35" cy="2"/>
          </a:xfrm>
        </xdr:grpSpPr>
        <xdr:sp macro="" textlink="">
          <xdr:nvSpPr>
            <xdr:cNvPr id="2306" name="Line 11">
              <a:extLst>
                <a:ext uri="{FF2B5EF4-FFF2-40B4-BE49-F238E27FC236}">
                  <a16:creationId xmlns:a16="http://schemas.microsoft.com/office/drawing/2014/main" id="{15492E66-B656-56F4-8E7F-C7F0F701DC7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7" name="Line 12">
              <a:extLst>
                <a:ext uri="{FF2B5EF4-FFF2-40B4-BE49-F238E27FC236}">
                  <a16:creationId xmlns:a16="http://schemas.microsoft.com/office/drawing/2014/main" id="{397E2527-6B4E-93BC-F2F4-CB07596EA03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79" name="Group 13">
            <a:extLst>
              <a:ext uri="{FF2B5EF4-FFF2-40B4-BE49-F238E27FC236}">
                <a16:creationId xmlns:a16="http://schemas.microsoft.com/office/drawing/2014/main" id="{44C5E3D1-8EDA-60E2-7FBB-D3C647A736EC}"/>
              </a:ext>
            </a:extLst>
          </xdr:cNvPr>
          <xdr:cNvGrpSpPr>
            <a:grpSpLocks/>
          </xdr:cNvGrpSpPr>
        </xdr:nvGrpSpPr>
        <xdr:grpSpPr bwMode="auto">
          <a:xfrm>
            <a:off x="4418503" y="40913539"/>
            <a:ext cx="258962" cy="53975"/>
            <a:chOff x="346" y="215"/>
            <a:chExt cx="26" cy="2"/>
          </a:xfrm>
        </xdr:grpSpPr>
        <xdr:sp macro="" textlink="">
          <xdr:nvSpPr>
            <xdr:cNvPr id="2304" name="Line 14">
              <a:extLst>
                <a:ext uri="{FF2B5EF4-FFF2-40B4-BE49-F238E27FC236}">
                  <a16:creationId xmlns:a16="http://schemas.microsoft.com/office/drawing/2014/main" id="{4094C90C-D08F-E1C5-A578-7CE030A3164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5" name="Line 15">
              <a:extLst>
                <a:ext uri="{FF2B5EF4-FFF2-40B4-BE49-F238E27FC236}">
                  <a16:creationId xmlns:a16="http://schemas.microsoft.com/office/drawing/2014/main" id="{BDCE8EB3-AF70-D6FE-2066-BE0744F301A2}"/>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80" name="Group 22">
            <a:extLst>
              <a:ext uri="{FF2B5EF4-FFF2-40B4-BE49-F238E27FC236}">
                <a16:creationId xmlns:a16="http://schemas.microsoft.com/office/drawing/2014/main" id="{64428FDA-D3C8-6FD0-1D6E-02F51690DFAE}"/>
              </a:ext>
            </a:extLst>
          </xdr:cNvPr>
          <xdr:cNvGrpSpPr>
            <a:grpSpLocks/>
          </xdr:cNvGrpSpPr>
        </xdr:nvGrpSpPr>
        <xdr:grpSpPr bwMode="auto">
          <a:xfrm>
            <a:off x="5913862" y="40913539"/>
            <a:ext cx="89641" cy="53975"/>
            <a:chOff x="616" y="215"/>
            <a:chExt cx="9" cy="2"/>
          </a:xfrm>
        </xdr:grpSpPr>
        <xdr:sp macro="" textlink="">
          <xdr:nvSpPr>
            <xdr:cNvPr id="2302" name="Line 23">
              <a:extLst>
                <a:ext uri="{FF2B5EF4-FFF2-40B4-BE49-F238E27FC236}">
                  <a16:creationId xmlns:a16="http://schemas.microsoft.com/office/drawing/2014/main" id="{4F24DEF6-7BA9-1EF1-04D5-39F7582BFB8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3" name="Line 24">
              <a:extLst>
                <a:ext uri="{FF2B5EF4-FFF2-40B4-BE49-F238E27FC236}">
                  <a16:creationId xmlns:a16="http://schemas.microsoft.com/office/drawing/2014/main" id="{C0CF2DD3-8A29-1EBB-C0AC-41E201139377}"/>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81" name="Group 25">
            <a:extLst>
              <a:ext uri="{FF2B5EF4-FFF2-40B4-BE49-F238E27FC236}">
                <a16:creationId xmlns:a16="http://schemas.microsoft.com/office/drawing/2014/main" id="{A6724614-DDA5-0D14-3929-45C40BEB3E1E}"/>
              </a:ext>
            </a:extLst>
          </xdr:cNvPr>
          <xdr:cNvGrpSpPr>
            <a:grpSpLocks/>
          </xdr:cNvGrpSpPr>
        </xdr:nvGrpSpPr>
        <xdr:grpSpPr bwMode="auto">
          <a:xfrm>
            <a:off x="5517419" y="40913540"/>
            <a:ext cx="89641" cy="53975"/>
            <a:chOff x="579" y="215"/>
            <a:chExt cx="9" cy="2"/>
          </a:xfrm>
        </xdr:grpSpPr>
        <xdr:sp macro="" textlink="">
          <xdr:nvSpPr>
            <xdr:cNvPr id="2300" name="Line 26">
              <a:extLst>
                <a:ext uri="{FF2B5EF4-FFF2-40B4-BE49-F238E27FC236}">
                  <a16:creationId xmlns:a16="http://schemas.microsoft.com/office/drawing/2014/main" id="{C1A72D08-E4E7-B4D4-B8EB-01F294861D81}"/>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1" name="Line 27">
              <a:extLst>
                <a:ext uri="{FF2B5EF4-FFF2-40B4-BE49-F238E27FC236}">
                  <a16:creationId xmlns:a16="http://schemas.microsoft.com/office/drawing/2014/main" id="{75DC7DC8-FC80-DA9D-AD06-31FC8C4A8C01}"/>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82" name="Group 28">
            <a:extLst>
              <a:ext uri="{FF2B5EF4-FFF2-40B4-BE49-F238E27FC236}">
                <a16:creationId xmlns:a16="http://schemas.microsoft.com/office/drawing/2014/main" id="{31521415-FD34-B72B-0D17-3D41415DD32B}"/>
              </a:ext>
            </a:extLst>
          </xdr:cNvPr>
          <xdr:cNvGrpSpPr>
            <a:grpSpLocks/>
          </xdr:cNvGrpSpPr>
        </xdr:nvGrpSpPr>
        <xdr:grpSpPr bwMode="auto">
          <a:xfrm>
            <a:off x="6122527" y="40913539"/>
            <a:ext cx="89641" cy="53975"/>
            <a:chOff x="579" y="215"/>
            <a:chExt cx="9" cy="2"/>
          </a:xfrm>
        </xdr:grpSpPr>
        <xdr:sp macro="" textlink="">
          <xdr:nvSpPr>
            <xdr:cNvPr id="2298" name="Line 29">
              <a:extLst>
                <a:ext uri="{FF2B5EF4-FFF2-40B4-BE49-F238E27FC236}">
                  <a16:creationId xmlns:a16="http://schemas.microsoft.com/office/drawing/2014/main" id="{B050ECA1-DC91-5192-ECF6-F5FB5311072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9" name="Line 30">
              <a:extLst>
                <a:ext uri="{FF2B5EF4-FFF2-40B4-BE49-F238E27FC236}">
                  <a16:creationId xmlns:a16="http://schemas.microsoft.com/office/drawing/2014/main" id="{F37AD997-49C0-1C18-3BC1-510A59711DA2}"/>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83" name="Group 31">
            <a:extLst>
              <a:ext uri="{FF2B5EF4-FFF2-40B4-BE49-F238E27FC236}">
                <a16:creationId xmlns:a16="http://schemas.microsoft.com/office/drawing/2014/main" id="{2F820818-AEB0-1B9B-6F1A-455110B681EE}"/>
              </a:ext>
            </a:extLst>
          </xdr:cNvPr>
          <xdr:cNvGrpSpPr>
            <a:grpSpLocks/>
          </xdr:cNvGrpSpPr>
        </xdr:nvGrpSpPr>
        <xdr:grpSpPr bwMode="auto">
          <a:xfrm>
            <a:off x="6519844" y="40919889"/>
            <a:ext cx="89641" cy="53975"/>
            <a:chOff x="616" y="215"/>
            <a:chExt cx="9" cy="2"/>
          </a:xfrm>
        </xdr:grpSpPr>
        <xdr:sp macro="" textlink="">
          <xdr:nvSpPr>
            <xdr:cNvPr id="2296" name="Line 32">
              <a:extLst>
                <a:ext uri="{FF2B5EF4-FFF2-40B4-BE49-F238E27FC236}">
                  <a16:creationId xmlns:a16="http://schemas.microsoft.com/office/drawing/2014/main" id="{F1958B9D-3D5E-96B0-2791-317FC08043BD}"/>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7" name="Line 33">
              <a:extLst>
                <a:ext uri="{FF2B5EF4-FFF2-40B4-BE49-F238E27FC236}">
                  <a16:creationId xmlns:a16="http://schemas.microsoft.com/office/drawing/2014/main" id="{5966C163-C8FD-80EF-D23B-9389AA05B128}"/>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84" name="Group 34">
            <a:extLst>
              <a:ext uri="{FF2B5EF4-FFF2-40B4-BE49-F238E27FC236}">
                <a16:creationId xmlns:a16="http://schemas.microsoft.com/office/drawing/2014/main" id="{B3A1FEA2-BA0E-616F-BA19-FF2644658FC7}"/>
              </a:ext>
            </a:extLst>
          </xdr:cNvPr>
          <xdr:cNvGrpSpPr>
            <a:grpSpLocks/>
          </xdr:cNvGrpSpPr>
        </xdr:nvGrpSpPr>
        <xdr:grpSpPr bwMode="auto">
          <a:xfrm>
            <a:off x="7108800" y="40913539"/>
            <a:ext cx="39840" cy="53975"/>
            <a:chOff x="870" y="215"/>
            <a:chExt cx="4" cy="2"/>
          </a:xfrm>
        </xdr:grpSpPr>
        <xdr:sp macro="" textlink="">
          <xdr:nvSpPr>
            <xdr:cNvPr id="2294" name="Line 35">
              <a:extLst>
                <a:ext uri="{FF2B5EF4-FFF2-40B4-BE49-F238E27FC236}">
                  <a16:creationId xmlns:a16="http://schemas.microsoft.com/office/drawing/2014/main" id="{1EB87A69-8D51-84FD-1840-24F55E37EAD7}"/>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5" name="Line 36">
              <a:extLst>
                <a:ext uri="{FF2B5EF4-FFF2-40B4-BE49-F238E27FC236}">
                  <a16:creationId xmlns:a16="http://schemas.microsoft.com/office/drawing/2014/main" id="{0EA1BDD6-1BE0-FBE9-68B6-33562365C87A}"/>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85" name="Group 37">
            <a:extLst>
              <a:ext uri="{FF2B5EF4-FFF2-40B4-BE49-F238E27FC236}">
                <a16:creationId xmlns:a16="http://schemas.microsoft.com/office/drawing/2014/main" id="{7648BB80-E9DD-681F-177C-330514577A15}"/>
              </a:ext>
            </a:extLst>
          </xdr:cNvPr>
          <xdr:cNvGrpSpPr>
            <a:grpSpLocks/>
          </xdr:cNvGrpSpPr>
        </xdr:nvGrpSpPr>
        <xdr:grpSpPr bwMode="auto">
          <a:xfrm>
            <a:off x="6792631" y="40913539"/>
            <a:ext cx="39840" cy="53975"/>
            <a:chOff x="818" y="215"/>
            <a:chExt cx="4" cy="2"/>
          </a:xfrm>
        </xdr:grpSpPr>
        <xdr:sp macro="" textlink="">
          <xdr:nvSpPr>
            <xdr:cNvPr id="2292" name="Line 38">
              <a:extLst>
                <a:ext uri="{FF2B5EF4-FFF2-40B4-BE49-F238E27FC236}">
                  <a16:creationId xmlns:a16="http://schemas.microsoft.com/office/drawing/2014/main" id="{2ECF03C9-04A3-E1DF-F48B-10AA4FB332B7}"/>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3" name="Line 39">
              <a:extLst>
                <a:ext uri="{FF2B5EF4-FFF2-40B4-BE49-F238E27FC236}">
                  <a16:creationId xmlns:a16="http://schemas.microsoft.com/office/drawing/2014/main" id="{0DF5B7BA-9B4F-549E-D15C-F80C30FC803E}"/>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86" name="Group 37">
            <a:extLst>
              <a:ext uri="{FF2B5EF4-FFF2-40B4-BE49-F238E27FC236}">
                <a16:creationId xmlns:a16="http://schemas.microsoft.com/office/drawing/2014/main" id="{993F8300-EF48-399A-E7E9-B26812C8D5A0}"/>
              </a:ext>
            </a:extLst>
          </xdr:cNvPr>
          <xdr:cNvGrpSpPr>
            <a:grpSpLocks/>
          </xdr:cNvGrpSpPr>
        </xdr:nvGrpSpPr>
        <xdr:grpSpPr bwMode="auto">
          <a:xfrm>
            <a:off x="7272780" y="40913539"/>
            <a:ext cx="39840" cy="53975"/>
            <a:chOff x="818" y="215"/>
            <a:chExt cx="4" cy="2"/>
          </a:xfrm>
        </xdr:grpSpPr>
        <xdr:sp macro="" textlink="">
          <xdr:nvSpPr>
            <xdr:cNvPr id="2290" name="Line 38">
              <a:extLst>
                <a:ext uri="{FF2B5EF4-FFF2-40B4-BE49-F238E27FC236}">
                  <a16:creationId xmlns:a16="http://schemas.microsoft.com/office/drawing/2014/main" id="{4E73F00B-9AB8-439D-A167-76F1604F4C9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1" name="Line 39">
              <a:extLst>
                <a:ext uri="{FF2B5EF4-FFF2-40B4-BE49-F238E27FC236}">
                  <a16:creationId xmlns:a16="http://schemas.microsoft.com/office/drawing/2014/main" id="{EAFD2A5C-0F50-C579-47BE-349F3DBB6AAF}"/>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287" name="Group 34">
            <a:extLst>
              <a:ext uri="{FF2B5EF4-FFF2-40B4-BE49-F238E27FC236}">
                <a16:creationId xmlns:a16="http://schemas.microsoft.com/office/drawing/2014/main" id="{4FA246BF-AF01-8675-2E74-84B50D62B3CC}"/>
              </a:ext>
            </a:extLst>
          </xdr:cNvPr>
          <xdr:cNvGrpSpPr>
            <a:grpSpLocks/>
          </xdr:cNvGrpSpPr>
        </xdr:nvGrpSpPr>
        <xdr:grpSpPr bwMode="auto">
          <a:xfrm>
            <a:off x="7847590" y="40919890"/>
            <a:ext cx="39840" cy="53975"/>
            <a:chOff x="870" y="215"/>
            <a:chExt cx="4" cy="2"/>
          </a:xfrm>
        </xdr:grpSpPr>
        <xdr:sp macro="" textlink="">
          <xdr:nvSpPr>
            <xdr:cNvPr id="2288" name="Line 35">
              <a:extLst>
                <a:ext uri="{FF2B5EF4-FFF2-40B4-BE49-F238E27FC236}">
                  <a16:creationId xmlns:a16="http://schemas.microsoft.com/office/drawing/2014/main" id="{7B4EEC23-7C30-38DC-EA7A-4235708FA5D6}"/>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89" name="Line 36">
              <a:extLst>
                <a:ext uri="{FF2B5EF4-FFF2-40B4-BE49-F238E27FC236}">
                  <a16:creationId xmlns:a16="http://schemas.microsoft.com/office/drawing/2014/main" id="{65B3667D-1326-D3FD-CD15-66A437F0D159}"/>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152400</xdr:colOff>
      <xdr:row>173</xdr:row>
      <xdr:rowOff>36512</xdr:rowOff>
    </xdr:from>
    <xdr:to>
      <xdr:col>11</xdr:col>
      <xdr:colOff>561728</xdr:colOff>
      <xdr:row>173</xdr:row>
      <xdr:rowOff>96839</xdr:rowOff>
    </xdr:to>
    <xdr:grpSp>
      <xdr:nvGrpSpPr>
        <xdr:cNvPr id="2312" name="Group 2311">
          <a:extLst>
            <a:ext uri="{FF2B5EF4-FFF2-40B4-BE49-F238E27FC236}">
              <a16:creationId xmlns:a16="http://schemas.microsoft.com/office/drawing/2014/main" id="{D48B9F60-958E-4966-8B1D-1314D0EF8574}"/>
            </a:ext>
          </a:extLst>
        </xdr:cNvPr>
        <xdr:cNvGrpSpPr/>
      </xdr:nvGrpSpPr>
      <xdr:grpSpPr>
        <a:xfrm>
          <a:off x="3082290" y="24214772"/>
          <a:ext cx="4543178" cy="60327"/>
          <a:chOff x="3179884" y="40913538"/>
          <a:chExt cx="4707546" cy="60327"/>
        </a:xfrm>
      </xdr:grpSpPr>
      <xdr:grpSp>
        <xdr:nvGrpSpPr>
          <xdr:cNvPr id="2313" name="Group 4">
            <a:extLst>
              <a:ext uri="{FF2B5EF4-FFF2-40B4-BE49-F238E27FC236}">
                <a16:creationId xmlns:a16="http://schemas.microsoft.com/office/drawing/2014/main" id="{8814CEDC-A971-1ADD-05B0-C20931DE6D77}"/>
              </a:ext>
            </a:extLst>
          </xdr:cNvPr>
          <xdr:cNvGrpSpPr>
            <a:grpSpLocks/>
          </xdr:cNvGrpSpPr>
        </xdr:nvGrpSpPr>
        <xdr:grpSpPr bwMode="auto">
          <a:xfrm>
            <a:off x="3822239" y="40913539"/>
            <a:ext cx="348603" cy="53975"/>
            <a:chOff x="406" y="215"/>
            <a:chExt cx="35" cy="2"/>
          </a:xfrm>
        </xdr:grpSpPr>
        <xdr:sp macro="" textlink="">
          <xdr:nvSpPr>
            <xdr:cNvPr id="2347" name="Line 5">
              <a:extLst>
                <a:ext uri="{FF2B5EF4-FFF2-40B4-BE49-F238E27FC236}">
                  <a16:creationId xmlns:a16="http://schemas.microsoft.com/office/drawing/2014/main" id="{AE0A0E0D-F09E-1F96-EB9C-92C68EE70626}"/>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48" name="Line 6">
              <a:extLst>
                <a:ext uri="{FF2B5EF4-FFF2-40B4-BE49-F238E27FC236}">
                  <a16:creationId xmlns:a16="http://schemas.microsoft.com/office/drawing/2014/main" id="{8E1CC0EA-833D-70D4-485E-9CE1872F022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14" name="Group 7">
            <a:extLst>
              <a:ext uri="{FF2B5EF4-FFF2-40B4-BE49-F238E27FC236}">
                <a16:creationId xmlns:a16="http://schemas.microsoft.com/office/drawing/2014/main" id="{4BFBF34C-BC3D-AE39-CA6E-E458F3C091C3}"/>
              </a:ext>
            </a:extLst>
          </xdr:cNvPr>
          <xdr:cNvGrpSpPr>
            <a:grpSpLocks/>
          </xdr:cNvGrpSpPr>
        </xdr:nvGrpSpPr>
        <xdr:grpSpPr bwMode="auto">
          <a:xfrm>
            <a:off x="3179884" y="40913538"/>
            <a:ext cx="258962" cy="53975"/>
            <a:chOff x="346" y="215"/>
            <a:chExt cx="26" cy="2"/>
          </a:xfrm>
        </xdr:grpSpPr>
        <xdr:sp macro="" textlink="">
          <xdr:nvSpPr>
            <xdr:cNvPr id="2345" name="Line 8">
              <a:extLst>
                <a:ext uri="{FF2B5EF4-FFF2-40B4-BE49-F238E27FC236}">
                  <a16:creationId xmlns:a16="http://schemas.microsoft.com/office/drawing/2014/main" id="{EAD93852-93DC-130A-88FC-8FB450AA12E1}"/>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46" name="Line 9">
              <a:extLst>
                <a:ext uri="{FF2B5EF4-FFF2-40B4-BE49-F238E27FC236}">
                  <a16:creationId xmlns:a16="http://schemas.microsoft.com/office/drawing/2014/main" id="{1C8A6FB8-3370-95F1-11D9-62A7E5937BED}"/>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15" name="Group 10">
            <a:extLst>
              <a:ext uri="{FF2B5EF4-FFF2-40B4-BE49-F238E27FC236}">
                <a16:creationId xmlns:a16="http://schemas.microsoft.com/office/drawing/2014/main" id="{91BB9BEF-DAFC-9861-F118-DD7758006397}"/>
              </a:ext>
            </a:extLst>
          </xdr:cNvPr>
          <xdr:cNvGrpSpPr>
            <a:grpSpLocks/>
          </xdr:cNvGrpSpPr>
        </xdr:nvGrpSpPr>
        <xdr:grpSpPr bwMode="auto">
          <a:xfrm>
            <a:off x="5005510" y="40913539"/>
            <a:ext cx="348603" cy="53975"/>
            <a:chOff x="406" y="215"/>
            <a:chExt cx="35" cy="2"/>
          </a:xfrm>
        </xdr:grpSpPr>
        <xdr:sp macro="" textlink="">
          <xdr:nvSpPr>
            <xdr:cNvPr id="2343" name="Line 11">
              <a:extLst>
                <a:ext uri="{FF2B5EF4-FFF2-40B4-BE49-F238E27FC236}">
                  <a16:creationId xmlns:a16="http://schemas.microsoft.com/office/drawing/2014/main" id="{A86E6B1C-722B-50CC-1DFB-5E3E31729194}"/>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44" name="Line 12">
              <a:extLst>
                <a:ext uri="{FF2B5EF4-FFF2-40B4-BE49-F238E27FC236}">
                  <a16:creationId xmlns:a16="http://schemas.microsoft.com/office/drawing/2014/main" id="{8A8C9BB7-8FCD-8247-024C-A13CFAC7548B}"/>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16" name="Group 13">
            <a:extLst>
              <a:ext uri="{FF2B5EF4-FFF2-40B4-BE49-F238E27FC236}">
                <a16:creationId xmlns:a16="http://schemas.microsoft.com/office/drawing/2014/main" id="{67A2C9AE-63A1-B4D5-A8BB-E9F84A3C18E0}"/>
              </a:ext>
            </a:extLst>
          </xdr:cNvPr>
          <xdr:cNvGrpSpPr>
            <a:grpSpLocks/>
          </xdr:cNvGrpSpPr>
        </xdr:nvGrpSpPr>
        <xdr:grpSpPr bwMode="auto">
          <a:xfrm>
            <a:off x="4418503" y="40913539"/>
            <a:ext cx="258962" cy="53975"/>
            <a:chOff x="346" y="215"/>
            <a:chExt cx="26" cy="2"/>
          </a:xfrm>
        </xdr:grpSpPr>
        <xdr:sp macro="" textlink="">
          <xdr:nvSpPr>
            <xdr:cNvPr id="2341" name="Line 14">
              <a:extLst>
                <a:ext uri="{FF2B5EF4-FFF2-40B4-BE49-F238E27FC236}">
                  <a16:creationId xmlns:a16="http://schemas.microsoft.com/office/drawing/2014/main" id="{1BF5C044-4A14-CFCB-5865-D1C51B72BF6B}"/>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42" name="Line 15">
              <a:extLst>
                <a:ext uri="{FF2B5EF4-FFF2-40B4-BE49-F238E27FC236}">
                  <a16:creationId xmlns:a16="http://schemas.microsoft.com/office/drawing/2014/main" id="{B3AB09A9-7C1B-1167-5CDE-7000E02EF19B}"/>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17" name="Group 22">
            <a:extLst>
              <a:ext uri="{FF2B5EF4-FFF2-40B4-BE49-F238E27FC236}">
                <a16:creationId xmlns:a16="http://schemas.microsoft.com/office/drawing/2014/main" id="{699D0AEE-0088-56A9-DDBE-13090F8A0680}"/>
              </a:ext>
            </a:extLst>
          </xdr:cNvPr>
          <xdr:cNvGrpSpPr>
            <a:grpSpLocks/>
          </xdr:cNvGrpSpPr>
        </xdr:nvGrpSpPr>
        <xdr:grpSpPr bwMode="auto">
          <a:xfrm>
            <a:off x="5913862" y="40913539"/>
            <a:ext cx="89641" cy="53975"/>
            <a:chOff x="616" y="215"/>
            <a:chExt cx="9" cy="2"/>
          </a:xfrm>
        </xdr:grpSpPr>
        <xdr:sp macro="" textlink="">
          <xdr:nvSpPr>
            <xdr:cNvPr id="2339" name="Line 23">
              <a:extLst>
                <a:ext uri="{FF2B5EF4-FFF2-40B4-BE49-F238E27FC236}">
                  <a16:creationId xmlns:a16="http://schemas.microsoft.com/office/drawing/2014/main" id="{A6A0EA1D-35A8-63D9-4F70-D3AF7C6FB770}"/>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40" name="Line 24">
              <a:extLst>
                <a:ext uri="{FF2B5EF4-FFF2-40B4-BE49-F238E27FC236}">
                  <a16:creationId xmlns:a16="http://schemas.microsoft.com/office/drawing/2014/main" id="{C7D302E2-E75F-D541-4058-C6CCE38651D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18" name="Group 25">
            <a:extLst>
              <a:ext uri="{FF2B5EF4-FFF2-40B4-BE49-F238E27FC236}">
                <a16:creationId xmlns:a16="http://schemas.microsoft.com/office/drawing/2014/main" id="{EFA9CD07-E1E8-9BF6-99E8-1F1756F033A0}"/>
              </a:ext>
            </a:extLst>
          </xdr:cNvPr>
          <xdr:cNvGrpSpPr>
            <a:grpSpLocks/>
          </xdr:cNvGrpSpPr>
        </xdr:nvGrpSpPr>
        <xdr:grpSpPr bwMode="auto">
          <a:xfrm>
            <a:off x="5517419" y="40913540"/>
            <a:ext cx="89641" cy="53975"/>
            <a:chOff x="579" y="215"/>
            <a:chExt cx="9" cy="2"/>
          </a:xfrm>
        </xdr:grpSpPr>
        <xdr:sp macro="" textlink="">
          <xdr:nvSpPr>
            <xdr:cNvPr id="2337" name="Line 26">
              <a:extLst>
                <a:ext uri="{FF2B5EF4-FFF2-40B4-BE49-F238E27FC236}">
                  <a16:creationId xmlns:a16="http://schemas.microsoft.com/office/drawing/2014/main" id="{9E954D00-2FA2-E5EE-6DA2-4B22140CB03C}"/>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8" name="Line 27">
              <a:extLst>
                <a:ext uri="{FF2B5EF4-FFF2-40B4-BE49-F238E27FC236}">
                  <a16:creationId xmlns:a16="http://schemas.microsoft.com/office/drawing/2014/main" id="{AEC5D994-9EBF-B399-BB03-9E6C3E4723A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19" name="Group 28">
            <a:extLst>
              <a:ext uri="{FF2B5EF4-FFF2-40B4-BE49-F238E27FC236}">
                <a16:creationId xmlns:a16="http://schemas.microsoft.com/office/drawing/2014/main" id="{FBF8CD4B-9C6A-4FE8-3A5A-6FBA87D6C2EC}"/>
              </a:ext>
            </a:extLst>
          </xdr:cNvPr>
          <xdr:cNvGrpSpPr>
            <a:grpSpLocks/>
          </xdr:cNvGrpSpPr>
        </xdr:nvGrpSpPr>
        <xdr:grpSpPr bwMode="auto">
          <a:xfrm>
            <a:off x="6122527" y="40913539"/>
            <a:ext cx="89641" cy="53975"/>
            <a:chOff x="579" y="215"/>
            <a:chExt cx="9" cy="2"/>
          </a:xfrm>
        </xdr:grpSpPr>
        <xdr:sp macro="" textlink="">
          <xdr:nvSpPr>
            <xdr:cNvPr id="2335" name="Line 29">
              <a:extLst>
                <a:ext uri="{FF2B5EF4-FFF2-40B4-BE49-F238E27FC236}">
                  <a16:creationId xmlns:a16="http://schemas.microsoft.com/office/drawing/2014/main" id="{6AC377AF-76F3-2D6A-7052-B256D3F375F4}"/>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6" name="Line 30">
              <a:extLst>
                <a:ext uri="{FF2B5EF4-FFF2-40B4-BE49-F238E27FC236}">
                  <a16:creationId xmlns:a16="http://schemas.microsoft.com/office/drawing/2014/main" id="{4EF8363E-F9AB-6359-004A-9C2C9671BFC6}"/>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20" name="Group 31">
            <a:extLst>
              <a:ext uri="{FF2B5EF4-FFF2-40B4-BE49-F238E27FC236}">
                <a16:creationId xmlns:a16="http://schemas.microsoft.com/office/drawing/2014/main" id="{0CFA63EC-9422-6B5D-F899-E426C310DCB5}"/>
              </a:ext>
            </a:extLst>
          </xdr:cNvPr>
          <xdr:cNvGrpSpPr>
            <a:grpSpLocks/>
          </xdr:cNvGrpSpPr>
        </xdr:nvGrpSpPr>
        <xdr:grpSpPr bwMode="auto">
          <a:xfrm>
            <a:off x="6519844" y="40919889"/>
            <a:ext cx="89641" cy="53975"/>
            <a:chOff x="616" y="215"/>
            <a:chExt cx="9" cy="2"/>
          </a:xfrm>
        </xdr:grpSpPr>
        <xdr:sp macro="" textlink="">
          <xdr:nvSpPr>
            <xdr:cNvPr id="2333" name="Line 32">
              <a:extLst>
                <a:ext uri="{FF2B5EF4-FFF2-40B4-BE49-F238E27FC236}">
                  <a16:creationId xmlns:a16="http://schemas.microsoft.com/office/drawing/2014/main" id="{2A4EA897-2B69-198C-A343-32609A318DE9}"/>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4" name="Line 33">
              <a:extLst>
                <a:ext uri="{FF2B5EF4-FFF2-40B4-BE49-F238E27FC236}">
                  <a16:creationId xmlns:a16="http://schemas.microsoft.com/office/drawing/2014/main" id="{8C4E92B3-35B1-5E3B-FBDC-DC5D27F39132}"/>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21" name="Group 34">
            <a:extLst>
              <a:ext uri="{FF2B5EF4-FFF2-40B4-BE49-F238E27FC236}">
                <a16:creationId xmlns:a16="http://schemas.microsoft.com/office/drawing/2014/main" id="{F2EDB4AE-D0F4-D0AB-4F54-15A536E2A7F8}"/>
              </a:ext>
            </a:extLst>
          </xdr:cNvPr>
          <xdr:cNvGrpSpPr>
            <a:grpSpLocks/>
          </xdr:cNvGrpSpPr>
        </xdr:nvGrpSpPr>
        <xdr:grpSpPr bwMode="auto">
          <a:xfrm>
            <a:off x="7108800" y="40913539"/>
            <a:ext cx="39840" cy="53975"/>
            <a:chOff x="870" y="215"/>
            <a:chExt cx="4" cy="2"/>
          </a:xfrm>
        </xdr:grpSpPr>
        <xdr:sp macro="" textlink="">
          <xdr:nvSpPr>
            <xdr:cNvPr id="2331" name="Line 35">
              <a:extLst>
                <a:ext uri="{FF2B5EF4-FFF2-40B4-BE49-F238E27FC236}">
                  <a16:creationId xmlns:a16="http://schemas.microsoft.com/office/drawing/2014/main" id="{9CF05A6A-DDD5-EC6C-FADC-52F3FE373B33}"/>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2" name="Line 36">
              <a:extLst>
                <a:ext uri="{FF2B5EF4-FFF2-40B4-BE49-F238E27FC236}">
                  <a16:creationId xmlns:a16="http://schemas.microsoft.com/office/drawing/2014/main" id="{21D4CC75-4F15-FE0D-2405-63E6A0B85C4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22" name="Group 37">
            <a:extLst>
              <a:ext uri="{FF2B5EF4-FFF2-40B4-BE49-F238E27FC236}">
                <a16:creationId xmlns:a16="http://schemas.microsoft.com/office/drawing/2014/main" id="{DE6539EC-C732-2E85-7803-0BAC34D5674B}"/>
              </a:ext>
            </a:extLst>
          </xdr:cNvPr>
          <xdr:cNvGrpSpPr>
            <a:grpSpLocks/>
          </xdr:cNvGrpSpPr>
        </xdr:nvGrpSpPr>
        <xdr:grpSpPr bwMode="auto">
          <a:xfrm>
            <a:off x="6792631" y="40913539"/>
            <a:ext cx="39840" cy="53975"/>
            <a:chOff x="818" y="215"/>
            <a:chExt cx="4" cy="2"/>
          </a:xfrm>
        </xdr:grpSpPr>
        <xdr:sp macro="" textlink="">
          <xdr:nvSpPr>
            <xdr:cNvPr id="2329" name="Line 38">
              <a:extLst>
                <a:ext uri="{FF2B5EF4-FFF2-40B4-BE49-F238E27FC236}">
                  <a16:creationId xmlns:a16="http://schemas.microsoft.com/office/drawing/2014/main" id="{0F823152-F689-F2D1-0EF7-FBCB0FD01118}"/>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0" name="Line 39">
              <a:extLst>
                <a:ext uri="{FF2B5EF4-FFF2-40B4-BE49-F238E27FC236}">
                  <a16:creationId xmlns:a16="http://schemas.microsoft.com/office/drawing/2014/main" id="{3A8D508A-2ED8-ABF9-4877-A0842C92ED3E}"/>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23" name="Group 37">
            <a:extLst>
              <a:ext uri="{FF2B5EF4-FFF2-40B4-BE49-F238E27FC236}">
                <a16:creationId xmlns:a16="http://schemas.microsoft.com/office/drawing/2014/main" id="{D8D3F30A-1982-EC35-FAA8-D8117EC884EF}"/>
              </a:ext>
            </a:extLst>
          </xdr:cNvPr>
          <xdr:cNvGrpSpPr>
            <a:grpSpLocks/>
          </xdr:cNvGrpSpPr>
        </xdr:nvGrpSpPr>
        <xdr:grpSpPr bwMode="auto">
          <a:xfrm>
            <a:off x="7272780" y="40913539"/>
            <a:ext cx="39840" cy="53975"/>
            <a:chOff x="818" y="215"/>
            <a:chExt cx="4" cy="2"/>
          </a:xfrm>
        </xdr:grpSpPr>
        <xdr:sp macro="" textlink="">
          <xdr:nvSpPr>
            <xdr:cNvPr id="2327" name="Line 38">
              <a:extLst>
                <a:ext uri="{FF2B5EF4-FFF2-40B4-BE49-F238E27FC236}">
                  <a16:creationId xmlns:a16="http://schemas.microsoft.com/office/drawing/2014/main" id="{9181B928-14E5-7B60-CFAC-78B0DD639C9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8" name="Line 39">
              <a:extLst>
                <a:ext uri="{FF2B5EF4-FFF2-40B4-BE49-F238E27FC236}">
                  <a16:creationId xmlns:a16="http://schemas.microsoft.com/office/drawing/2014/main" id="{0BA3CDD4-D7BE-216D-38CC-5909E7C078B1}"/>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24" name="Group 34">
            <a:extLst>
              <a:ext uri="{FF2B5EF4-FFF2-40B4-BE49-F238E27FC236}">
                <a16:creationId xmlns:a16="http://schemas.microsoft.com/office/drawing/2014/main" id="{0B2F6235-B2F8-4522-6A9C-9B038482976C}"/>
              </a:ext>
            </a:extLst>
          </xdr:cNvPr>
          <xdr:cNvGrpSpPr>
            <a:grpSpLocks/>
          </xdr:cNvGrpSpPr>
        </xdr:nvGrpSpPr>
        <xdr:grpSpPr bwMode="auto">
          <a:xfrm>
            <a:off x="7847590" y="40919890"/>
            <a:ext cx="39840" cy="53975"/>
            <a:chOff x="870" y="215"/>
            <a:chExt cx="4" cy="2"/>
          </a:xfrm>
        </xdr:grpSpPr>
        <xdr:sp macro="" textlink="">
          <xdr:nvSpPr>
            <xdr:cNvPr id="2325" name="Line 35">
              <a:extLst>
                <a:ext uri="{FF2B5EF4-FFF2-40B4-BE49-F238E27FC236}">
                  <a16:creationId xmlns:a16="http://schemas.microsoft.com/office/drawing/2014/main" id="{297B7EE8-4252-5CF5-4EC2-99D512568D7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6" name="Line 36">
              <a:extLst>
                <a:ext uri="{FF2B5EF4-FFF2-40B4-BE49-F238E27FC236}">
                  <a16:creationId xmlns:a16="http://schemas.microsoft.com/office/drawing/2014/main" id="{3434DFA4-6B5C-3525-D014-905274B49038}"/>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171450</xdr:colOff>
      <xdr:row>116</xdr:row>
      <xdr:rowOff>36512</xdr:rowOff>
    </xdr:from>
    <xdr:to>
      <xdr:col>12</xdr:col>
      <xdr:colOff>7690</xdr:colOff>
      <xdr:row>116</xdr:row>
      <xdr:rowOff>96839</xdr:rowOff>
    </xdr:to>
    <xdr:grpSp>
      <xdr:nvGrpSpPr>
        <xdr:cNvPr id="2349" name="Group 2348">
          <a:extLst>
            <a:ext uri="{FF2B5EF4-FFF2-40B4-BE49-F238E27FC236}">
              <a16:creationId xmlns:a16="http://schemas.microsoft.com/office/drawing/2014/main" id="{58167937-A68D-458D-9300-4159DCC36C29}"/>
            </a:ext>
          </a:extLst>
        </xdr:cNvPr>
        <xdr:cNvGrpSpPr/>
      </xdr:nvGrpSpPr>
      <xdr:grpSpPr>
        <a:xfrm>
          <a:off x="3101340" y="16419512"/>
          <a:ext cx="4560640" cy="60327"/>
          <a:chOff x="3179884" y="40913538"/>
          <a:chExt cx="4707546" cy="60327"/>
        </a:xfrm>
      </xdr:grpSpPr>
      <xdr:grpSp>
        <xdr:nvGrpSpPr>
          <xdr:cNvPr id="2350" name="Group 4">
            <a:extLst>
              <a:ext uri="{FF2B5EF4-FFF2-40B4-BE49-F238E27FC236}">
                <a16:creationId xmlns:a16="http://schemas.microsoft.com/office/drawing/2014/main" id="{C83B1FA0-4613-9E7D-3E10-F999E1C04421}"/>
              </a:ext>
            </a:extLst>
          </xdr:cNvPr>
          <xdr:cNvGrpSpPr>
            <a:grpSpLocks/>
          </xdr:cNvGrpSpPr>
        </xdr:nvGrpSpPr>
        <xdr:grpSpPr bwMode="auto">
          <a:xfrm>
            <a:off x="3822239" y="40913539"/>
            <a:ext cx="348603" cy="53975"/>
            <a:chOff x="406" y="215"/>
            <a:chExt cx="35" cy="2"/>
          </a:xfrm>
        </xdr:grpSpPr>
        <xdr:sp macro="" textlink="">
          <xdr:nvSpPr>
            <xdr:cNvPr id="2384" name="Line 5">
              <a:extLst>
                <a:ext uri="{FF2B5EF4-FFF2-40B4-BE49-F238E27FC236}">
                  <a16:creationId xmlns:a16="http://schemas.microsoft.com/office/drawing/2014/main" id="{A57D1793-8D56-FD95-FCBA-C1E25BD5C63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5" name="Line 6">
              <a:extLst>
                <a:ext uri="{FF2B5EF4-FFF2-40B4-BE49-F238E27FC236}">
                  <a16:creationId xmlns:a16="http://schemas.microsoft.com/office/drawing/2014/main" id="{3D7C4A57-7FED-9C4F-74D1-D44390FD45D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1" name="Group 7">
            <a:extLst>
              <a:ext uri="{FF2B5EF4-FFF2-40B4-BE49-F238E27FC236}">
                <a16:creationId xmlns:a16="http://schemas.microsoft.com/office/drawing/2014/main" id="{1054BBA1-6EFC-55E0-E4AC-D3837E00B5F5}"/>
              </a:ext>
            </a:extLst>
          </xdr:cNvPr>
          <xdr:cNvGrpSpPr>
            <a:grpSpLocks/>
          </xdr:cNvGrpSpPr>
        </xdr:nvGrpSpPr>
        <xdr:grpSpPr bwMode="auto">
          <a:xfrm>
            <a:off x="3179884" y="40913538"/>
            <a:ext cx="258962" cy="53975"/>
            <a:chOff x="346" y="215"/>
            <a:chExt cx="26" cy="2"/>
          </a:xfrm>
        </xdr:grpSpPr>
        <xdr:sp macro="" textlink="">
          <xdr:nvSpPr>
            <xdr:cNvPr id="2382" name="Line 8">
              <a:extLst>
                <a:ext uri="{FF2B5EF4-FFF2-40B4-BE49-F238E27FC236}">
                  <a16:creationId xmlns:a16="http://schemas.microsoft.com/office/drawing/2014/main" id="{6F0057DB-214B-C0E2-E0C3-C7AF7993AFFC}"/>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3" name="Line 9">
              <a:extLst>
                <a:ext uri="{FF2B5EF4-FFF2-40B4-BE49-F238E27FC236}">
                  <a16:creationId xmlns:a16="http://schemas.microsoft.com/office/drawing/2014/main" id="{10AE4CE4-1905-520A-F0BE-E581EA1BD9A5}"/>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2" name="Group 10">
            <a:extLst>
              <a:ext uri="{FF2B5EF4-FFF2-40B4-BE49-F238E27FC236}">
                <a16:creationId xmlns:a16="http://schemas.microsoft.com/office/drawing/2014/main" id="{054806E6-6073-A732-1E2D-66A48316C71C}"/>
              </a:ext>
            </a:extLst>
          </xdr:cNvPr>
          <xdr:cNvGrpSpPr>
            <a:grpSpLocks/>
          </xdr:cNvGrpSpPr>
        </xdr:nvGrpSpPr>
        <xdr:grpSpPr bwMode="auto">
          <a:xfrm>
            <a:off x="5005510" y="40913539"/>
            <a:ext cx="348603" cy="53975"/>
            <a:chOff x="406" y="215"/>
            <a:chExt cx="35" cy="2"/>
          </a:xfrm>
        </xdr:grpSpPr>
        <xdr:sp macro="" textlink="">
          <xdr:nvSpPr>
            <xdr:cNvPr id="2380" name="Line 11">
              <a:extLst>
                <a:ext uri="{FF2B5EF4-FFF2-40B4-BE49-F238E27FC236}">
                  <a16:creationId xmlns:a16="http://schemas.microsoft.com/office/drawing/2014/main" id="{0F1017A2-6910-36D5-F641-1429FCB3975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1" name="Line 12">
              <a:extLst>
                <a:ext uri="{FF2B5EF4-FFF2-40B4-BE49-F238E27FC236}">
                  <a16:creationId xmlns:a16="http://schemas.microsoft.com/office/drawing/2014/main" id="{E971FDA8-B3A3-D2B8-34C1-1994B19FBAA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3" name="Group 13">
            <a:extLst>
              <a:ext uri="{FF2B5EF4-FFF2-40B4-BE49-F238E27FC236}">
                <a16:creationId xmlns:a16="http://schemas.microsoft.com/office/drawing/2014/main" id="{28E6FE3D-C75F-F3E1-5AEE-064BC8AB510F}"/>
              </a:ext>
            </a:extLst>
          </xdr:cNvPr>
          <xdr:cNvGrpSpPr>
            <a:grpSpLocks/>
          </xdr:cNvGrpSpPr>
        </xdr:nvGrpSpPr>
        <xdr:grpSpPr bwMode="auto">
          <a:xfrm>
            <a:off x="4418503" y="40913539"/>
            <a:ext cx="258962" cy="53975"/>
            <a:chOff x="346" y="215"/>
            <a:chExt cx="26" cy="2"/>
          </a:xfrm>
        </xdr:grpSpPr>
        <xdr:sp macro="" textlink="">
          <xdr:nvSpPr>
            <xdr:cNvPr id="2378" name="Line 14">
              <a:extLst>
                <a:ext uri="{FF2B5EF4-FFF2-40B4-BE49-F238E27FC236}">
                  <a16:creationId xmlns:a16="http://schemas.microsoft.com/office/drawing/2014/main" id="{02606507-BFF9-C84B-9133-C05764151D3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9" name="Line 15">
              <a:extLst>
                <a:ext uri="{FF2B5EF4-FFF2-40B4-BE49-F238E27FC236}">
                  <a16:creationId xmlns:a16="http://schemas.microsoft.com/office/drawing/2014/main" id="{A2458E8E-18EF-D0DE-5CC1-D76433962B4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4" name="Group 22">
            <a:extLst>
              <a:ext uri="{FF2B5EF4-FFF2-40B4-BE49-F238E27FC236}">
                <a16:creationId xmlns:a16="http://schemas.microsoft.com/office/drawing/2014/main" id="{37D56D71-92AC-EAC1-FB8F-ADDA957C28B9}"/>
              </a:ext>
            </a:extLst>
          </xdr:cNvPr>
          <xdr:cNvGrpSpPr>
            <a:grpSpLocks/>
          </xdr:cNvGrpSpPr>
        </xdr:nvGrpSpPr>
        <xdr:grpSpPr bwMode="auto">
          <a:xfrm>
            <a:off x="5913862" y="40913539"/>
            <a:ext cx="89641" cy="53975"/>
            <a:chOff x="616" y="215"/>
            <a:chExt cx="9" cy="2"/>
          </a:xfrm>
        </xdr:grpSpPr>
        <xdr:sp macro="" textlink="">
          <xdr:nvSpPr>
            <xdr:cNvPr id="2376" name="Line 23">
              <a:extLst>
                <a:ext uri="{FF2B5EF4-FFF2-40B4-BE49-F238E27FC236}">
                  <a16:creationId xmlns:a16="http://schemas.microsoft.com/office/drawing/2014/main" id="{15858D94-1894-2146-9F7A-8F2DBBC7D6D3}"/>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7" name="Line 24">
              <a:extLst>
                <a:ext uri="{FF2B5EF4-FFF2-40B4-BE49-F238E27FC236}">
                  <a16:creationId xmlns:a16="http://schemas.microsoft.com/office/drawing/2014/main" id="{74F95D52-1640-FCB2-E095-2CF4894DEDF7}"/>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5" name="Group 25">
            <a:extLst>
              <a:ext uri="{FF2B5EF4-FFF2-40B4-BE49-F238E27FC236}">
                <a16:creationId xmlns:a16="http://schemas.microsoft.com/office/drawing/2014/main" id="{3A654E53-CA45-88EE-D030-CA6DB563A81F}"/>
              </a:ext>
            </a:extLst>
          </xdr:cNvPr>
          <xdr:cNvGrpSpPr>
            <a:grpSpLocks/>
          </xdr:cNvGrpSpPr>
        </xdr:nvGrpSpPr>
        <xdr:grpSpPr bwMode="auto">
          <a:xfrm>
            <a:off x="5517419" y="40913540"/>
            <a:ext cx="89641" cy="53975"/>
            <a:chOff x="579" y="215"/>
            <a:chExt cx="9" cy="2"/>
          </a:xfrm>
        </xdr:grpSpPr>
        <xdr:sp macro="" textlink="">
          <xdr:nvSpPr>
            <xdr:cNvPr id="2374" name="Line 26">
              <a:extLst>
                <a:ext uri="{FF2B5EF4-FFF2-40B4-BE49-F238E27FC236}">
                  <a16:creationId xmlns:a16="http://schemas.microsoft.com/office/drawing/2014/main" id="{CE438086-93E7-29D8-6BFD-FC66AE4B41C6}"/>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5" name="Line 27">
              <a:extLst>
                <a:ext uri="{FF2B5EF4-FFF2-40B4-BE49-F238E27FC236}">
                  <a16:creationId xmlns:a16="http://schemas.microsoft.com/office/drawing/2014/main" id="{0D61091F-E868-21E6-348E-E6EFD71C088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6" name="Group 28">
            <a:extLst>
              <a:ext uri="{FF2B5EF4-FFF2-40B4-BE49-F238E27FC236}">
                <a16:creationId xmlns:a16="http://schemas.microsoft.com/office/drawing/2014/main" id="{84C9C66B-6DA2-72EC-394E-61CBA2D00119}"/>
              </a:ext>
            </a:extLst>
          </xdr:cNvPr>
          <xdr:cNvGrpSpPr>
            <a:grpSpLocks/>
          </xdr:cNvGrpSpPr>
        </xdr:nvGrpSpPr>
        <xdr:grpSpPr bwMode="auto">
          <a:xfrm>
            <a:off x="6122527" y="40913539"/>
            <a:ext cx="89641" cy="53975"/>
            <a:chOff x="579" y="215"/>
            <a:chExt cx="9" cy="2"/>
          </a:xfrm>
        </xdr:grpSpPr>
        <xdr:sp macro="" textlink="">
          <xdr:nvSpPr>
            <xdr:cNvPr id="2372" name="Line 29">
              <a:extLst>
                <a:ext uri="{FF2B5EF4-FFF2-40B4-BE49-F238E27FC236}">
                  <a16:creationId xmlns:a16="http://schemas.microsoft.com/office/drawing/2014/main" id="{0F62567A-EB85-D4FC-E442-11F83DA0B90E}"/>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3" name="Line 30">
              <a:extLst>
                <a:ext uri="{FF2B5EF4-FFF2-40B4-BE49-F238E27FC236}">
                  <a16:creationId xmlns:a16="http://schemas.microsoft.com/office/drawing/2014/main" id="{4F879140-3019-CA06-8D6E-52AC727E4AB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7" name="Group 31">
            <a:extLst>
              <a:ext uri="{FF2B5EF4-FFF2-40B4-BE49-F238E27FC236}">
                <a16:creationId xmlns:a16="http://schemas.microsoft.com/office/drawing/2014/main" id="{F1468DB6-3743-4B0D-F549-2BDF2DE08CAB}"/>
              </a:ext>
            </a:extLst>
          </xdr:cNvPr>
          <xdr:cNvGrpSpPr>
            <a:grpSpLocks/>
          </xdr:cNvGrpSpPr>
        </xdr:nvGrpSpPr>
        <xdr:grpSpPr bwMode="auto">
          <a:xfrm>
            <a:off x="6519844" y="40919889"/>
            <a:ext cx="89641" cy="53975"/>
            <a:chOff x="616" y="215"/>
            <a:chExt cx="9" cy="2"/>
          </a:xfrm>
        </xdr:grpSpPr>
        <xdr:sp macro="" textlink="">
          <xdr:nvSpPr>
            <xdr:cNvPr id="2370" name="Line 32">
              <a:extLst>
                <a:ext uri="{FF2B5EF4-FFF2-40B4-BE49-F238E27FC236}">
                  <a16:creationId xmlns:a16="http://schemas.microsoft.com/office/drawing/2014/main" id="{F36D0C11-DDBD-8CB5-6EFB-3FAA39BED4A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1" name="Line 33">
              <a:extLst>
                <a:ext uri="{FF2B5EF4-FFF2-40B4-BE49-F238E27FC236}">
                  <a16:creationId xmlns:a16="http://schemas.microsoft.com/office/drawing/2014/main" id="{533DCDEA-CDFB-8DFF-0032-BBF849F9305D}"/>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8" name="Group 34">
            <a:extLst>
              <a:ext uri="{FF2B5EF4-FFF2-40B4-BE49-F238E27FC236}">
                <a16:creationId xmlns:a16="http://schemas.microsoft.com/office/drawing/2014/main" id="{9AAF586C-127A-7E24-731A-64158CB50EC2}"/>
              </a:ext>
            </a:extLst>
          </xdr:cNvPr>
          <xdr:cNvGrpSpPr>
            <a:grpSpLocks/>
          </xdr:cNvGrpSpPr>
        </xdr:nvGrpSpPr>
        <xdr:grpSpPr bwMode="auto">
          <a:xfrm>
            <a:off x="7108800" y="40913539"/>
            <a:ext cx="39840" cy="53975"/>
            <a:chOff x="870" y="215"/>
            <a:chExt cx="4" cy="2"/>
          </a:xfrm>
        </xdr:grpSpPr>
        <xdr:sp macro="" textlink="">
          <xdr:nvSpPr>
            <xdr:cNvPr id="2368" name="Line 35">
              <a:extLst>
                <a:ext uri="{FF2B5EF4-FFF2-40B4-BE49-F238E27FC236}">
                  <a16:creationId xmlns:a16="http://schemas.microsoft.com/office/drawing/2014/main" id="{42D723FE-E5BF-99D0-EF19-43DAA6A090A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9" name="Line 36">
              <a:extLst>
                <a:ext uri="{FF2B5EF4-FFF2-40B4-BE49-F238E27FC236}">
                  <a16:creationId xmlns:a16="http://schemas.microsoft.com/office/drawing/2014/main" id="{FA9D3671-9965-71F1-36E2-4350EAB45957}"/>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59" name="Group 37">
            <a:extLst>
              <a:ext uri="{FF2B5EF4-FFF2-40B4-BE49-F238E27FC236}">
                <a16:creationId xmlns:a16="http://schemas.microsoft.com/office/drawing/2014/main" id="{7830DA9E-BF98-D377-D9B7-C7533124B329}"/>
              </a:ext>
            </a:extLst>
          </xdr:cNvPr>
          <xdr:cNvGrpSpPr>
            <a:grpSpLocks/>
          </xdr:cNvGrpSpPr>
        </xdr:nvGrpSpPr>
        <xdr:grpSpPr bwMode="auto">
          <a:xfrm>
            <a:off x="6792631" y="40913539"/>
            <a:ext cx="39840" cy="53975"/>
            <a:chOff x="818" y="215"/>
            <a:chExt cx="4" cy="2"/>
          </a:xfrm>
        </xdr:grpSpPr>
        <xdr:sp macro="" textlink="">
          <xdr:nvSpPr>
            <xdr:cNvPr id="2366" name="Line 38">
              <a:extLst>
                <a:ext uri="{FF2B5EF4-FFF2-40B4-BE49-F238E27FC236}">
                  <a16:creationId xmlns:a16="http://schemas.microsoft.com/office/drawing/2014/main" id="{1318CD5F-39A4-BE19-4F56-DE88EDF6073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7" name="Line 39">
              <a:extLst>
                <a:ext uri="{FF2B5EF4-FFF2-40B4-BE49-F238E27FC236}">
                  <a16:creationId xmlns:a16="http://schemas.microsoft.com/office/drawing/2014/main" id="{1C757677-403C-3D55-0B4D-8B460DC65147}"/>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60" name="Group 37">
            <a:extLst>
              <a:ext uri="{FF2B5EF4-FFF2-40B4-BE49-F238E27FC236}">
                <a16:creationId xmlns:a16="http://schemas.microsoft.com/office/drawing/2014/main" id="{824DFBA3-6ECC-80CB-A28E-E59B35F2B09A}"/>
              </a:ext>
            </a:extLst>
          </xdr:cNvPr>
          <xdr:cNvGrpSpPr>
            <a:grpSpLocks/>
          </xdr:cNvGrpSpPr>
        </xdr:nvGrpSpPr>
        <xdr:grpSpPr bwMode="auto">
          <a:xfrm>
            <a:off x="7272780" y="40913539"/>
            <a:ext cx="39840" cy="53975"/>
            <a:chOff x="818" y="215"/>
            <a:chExt cx="4" cy="2"/>
          </a:xfrm>
        </xdr:grpSpPr>
        <xdr:sp macro="" textlink="">
          <xdr:nvSpPr>
            <xdr:cNvPr id="2364" name="Line 38">
              <a:extLst>
                <a:ext uri="{FF2B5EF4-FFF2-40B4-BE49-F238E27FC236}">
                  <a16:creationId xmlns:a16="http://schemas.microsoft.com/office/drawing/2014/main" id="{D797D52E-9D2E-1432-71FB-A3B4F34AFC47}"/>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5" name="Line 39">
              <a:extLst>
                <a:ext uri="{FF2B5EF4-FFF2-40B4-BE49-F238E27FC236}">
                  <a16:creationId xmlns:a16="http://schemas.microsoft.com/office/drawing/2014/main" id="{7353E2C5-63F7-9793-4E1B-8657208CEA29}"/>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61" name="Group 34">
            <a:extLst>
              <a:ext uri="{FF2B5EF4-FFF2-40B4-BE49-F238E27FC236}">
                <a16:creationId xmlns:a16="http://schemas.microsoft.com/office/drawing/2014/main" id="{4107A354-D85A-D510-D2FA-649CF1645A08}"/>
              </a:ext>
            </a:extLst>
          </xdr:cNvPr>
          <xdr:cNvGrpSpPr>
            <a:grpSpLocks/>
          </xdr:cNvGrpSpPr>
        </xdr:nvGrpSpPr>
        <xdr:grpSpPr bwMode="auto">
          <a:xfrm>
            <a:off x="7847590" y="40919890"/>
            <a:ext cx="39840" cy="53975"/>
            <a:chOff x="870" y="215"/>
            <a:chExt cx="4" cy="2"/>
          </a:xfrm>
        </xdr:grpSpPr>
        <xdr:sp macro="" textlink="">
          <xdr:nvSpPr>
            <xdr:cNvPr id="2362" name="Line 35">
              <a:extLst>
                <a:ext uri="{FF2B5EF4-FFF2-40B4-BE49-F238E27FC236}">
                  <a16:creationId xmlns:a16="http://schemas.microsoft.com/office/drawing/2014/main" id="{6243D76C-7085-BC83-5C89-0443DE950217}"/>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3" name="Line 36">
              <a:extLst>
                <a:ext uri="{FF2B5EF4-FFF2-40B4-BE49-F238E27FC236}">
                  <a16:creationId xmlns:a16="http://schemas.microsoft.com/office/drawing/2014/main" id="{0D56368C-DD5A-04CD-7560-F004A9FC9CC4}"/>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152399</xdr:colOff>
      <xdr:row>60</xdr:row>
      <xdr:rowOff>66675</xdr:rowOff>
    </xdr:from>
    <xdr:to>
      <xdr:col>11</xdr:col>
      <xdr:colOff>563315</xdr:colOff>
      <xdr:row>60</xdr:row>
      <xdr:rowOff>122240</xdr:rowOff>
    </xdr:to>
    <xdr:grpSp>
      <xdr:nvGrpSpPr>
        <xdr:cNvPr id="2386" name="Group 2385">
          <a:extLst>
            <a:ext uri="{FF2B5EF4-FFF2-40B4-BE49-F238E27FC236}">
              <a16:creationId xmlns:a16="http://schemas.microsoft.com/office/drawing/2014/main" id="{957CE37E-A72B-423F-83C6-FA2F78430403}"/>
            </a:ext>
          </a:extLst>
        </xdr:cNvPr>
        <xdr:cNvGrpSpPr/>
      </xdr:nvGrpSpPr>
      <xdr:grpSpPr>
        <a:xfrm>
          <a:off x="3082289" y="8692515"/>
          <a:ext cx="4544766" cy="55565"/>
          <a:chOff x="3179884" y="40913538"/>
          <a:chExt cx="4707546" cy="60327"/>
        </a:xfrm>
      </xdr:grpSpPr>
      <xdr:grpSp>
        <xdr:nvGrpSpPr>
          <xdr:cNvPr id="2387" name="Group 4">
            <a:extLst>
              <a:ext uri="{FF2B5EF4-FFF2-40B4-BE49-F238E27FC236}">
                <a16:creationId xmlns:a16="http://schemas.microsoft.com/office/drawing/2014/main" id="{FA468C0C-B82B-35CB-2A0E-FA8C57949336}"/>
              </a:ext>
            </a:extLst>
          </xdr:cNvPr>
          <xdr:cNvGrpSpPr>
            <a:grpSpLocks/>
          </xdr:cNvGrpSpPr>
        </xdr:nvGrpSpPr>
        <xdr:grpSpPr bwMode="auto">
          <a:xfrm>
            <a:off x="3822239" y="40913539"/>
            <a:ext cx="348603" cy="53975"/>
            <a:chOff x="406" y="215"/>
            <a:chExt cx="35" cy="2"/>
          </a:xfrm>
        </xdr:grpSpPr>
        <xdr:sp macro="" textlink="">
          <xdr:nvSpPr>
            <xdr:cNvPr id="2421" name="Line 5">
              <a:extLst>
                <a:ext uri="{FF2B5EF4-FFF2-40B4-BE49-F238E27FC236}">
                  <a16:creationId xmlns:a16="http://schemas.microsoft.com/office/drawing/2014/main" id="{C00D0481-ACBD-B4B3-FC30-8B8084391C52}"/>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2" name="Line 6">
              <a:extLst>
                <a:ext uri="{FF2B5EF4-FFF2-40B4-BE49-F238E27FC236}">
                  <a16:creationId xmlns:a16="http://schemas.microsoft.com/office/drawing/2014/main" id="{74F0DE9B-49C7-FEE1-02FC-C4846A9E0096}"/>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88" name="Group 7">
            <a:extLst>
              <a:ext uri="{FF2B5EF4-FFF2-40B4-BE49-F238E27FC236}">
                <a16:creationId xmlns:a16="http://schemas.microsoft.com/office/drawing/2014/main" id="{D86A5451-2E48-DFFB-7874-10781E6AA1C2}"/>
              </a:ext>
            </a:extLst>
          </xdr:cNvPr>
          <xdr:cNvGrpSpPr>
            <a:grpSpLocks/>
          </xdr:cNvGrpSpPr>
        </xdr:nvGrpSpPr>
        <xdr:grpSpPr bwMode="auto">
          <a:xfrm>
            <a:off x="3179884" y="40913538"/>
            <a:ext cx="258962" cy="53975"/>
            <a:chOff x="346" y="215"/>
            <a:chExt cx="26" cy="2"/>
          </a:xfrm>
        </xdr:grpSpPr>
        <xdr:sp macro="" textlink="">
          <xdr:nvSpPr>
            <xdr:cNvPr id="2419" name="Line 8">
              <a:extLst>
                <a:ext uri="{FF2B5EF4-FFF2-40B4-BE49-F238E27FC236}">
                  <a16:creationId xmlns:a16="http://schemas.microsoft.com/office/drawing/2014/main" id="{1C4ADF7A-DB16-B945-5E56-E73BE1A56602}"/>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0" name="Line 9">
              <a:extLst>
                <a:ext uri="{FF2B5EF4-FFF2-40B4-BE49-F238E27FC236}">
                  <a16:creationId xmlns:a16="http://schemas.microsoft.com/office/drawing/2014/main" id="{34CB516D-96EE-B955-EF2D-A1381D5D94F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89" name="Group 10">
            <a:extLst>
              <a:ext uri="{FF2B5EF4-FFF2-40B4-BE49-F238E27FC236}">
                <a16:creationId xmlns:a16="http://schemas.microsoft.com/office/drawing/2014/main" id="{6CDF57A9-445D-18B0-29C4-E75B58C90383}"/>
              </a:ext>
            </a:extLst>
          </xdr:cNvPr>
          <xdr:cNvGrpSpPr>
            <a:grpSpLocks/>
          </xdr:cNvGrpSpPr>
        </xdr:nvGrpSpPr>
        <xdr:grpSpPr bwMode="auto">
          <a:xfrm>
            <a:off x="5005510" y="40913539"/>
            <a:ext cx="348603" cy="53975"/>
            <a:chOff x="406" y="215"/>
            <a:chExt cx="35" cy="2"/>
          </a:xfrm>
        </xdr:grpSpPr>
        <xdr:sp macro="" textlink="">
          <xdr:nvSpPr>
            <xdr:cNvPr id="2417" name="Line 11">
              <a:extLst>
                <a:ext uri="{FF2B5EF4-FFF2-40B4-BE49-F238E27FC236}">
                  <a16:creationId xmlns:a16="http://schemas.microsoft.com/office/drawing/2014/main" id="{39386D4C-66B9-81C7-58F9-F363F13D039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8" name="Line 12">
              <a:extLst>
                <a:ext uri="{FF2B5EF4-FFF2-40B4-BE49-F238E27FC236}">
                  <a16:creationId xmlns:a16="http://schemas.microsoft.com/office/drawing/2014/main" id="{7243A1B9-EB6B-3ED0-B354-896096290BD0}"/>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0" name="Group 13">
            <a:extLst>
              <a:ext uri="{FF2B5EF4-FFF2-40B4-BE49-F238E27FC236}">
                <a16:creationId xmlns:a16="http://schemas.microsoft.com/office/drawing/2014/main" id="{C8A7AC32-778C-52A0-E67C-87F17E3A04C8}"/>
              </a:ext>
            </a:extLst>
          </xdr:cNvPr>
          <xdr:cNvGrpSpPr>
            <a:grpSpLocks/>
          </xdr:cNvGrpSpPr>
        </xdr:nvGrpSpPr>
        <xdr:grpSpPr bwMode="auto">
          <a:xfrm>
            <a:off x="4418503" y="40913539"/>
            <a:ext cx="258962" cy="53975"/>
            <a:chOff x="346" y="215"/>
            <a:chExt cx="26" cy="2"/>
          </a:xfrm>
        </xdr:grpSpPr>
        <xdr:sp macro="" textlink="">
          <xdr:nvSpPr>
            <xdr:cNvPr id="2415" name="Line 14">
              <a:extLst>
                <a:ext uri="{FF2B5EF4-FFF2-40B4-BE49-F238E27FC236}">
                  <a16:creationId xmlns:a16="http://schemas.microsoft.com/office/drawing/2014/main" id="{C66CFDD4-CC66-A081-375C-9395AF9A34AF}"/>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6" name="Line 15">
              <a:extLst>
                <a:ext uri="{FF2B5EF4-FFF2-40B4-BE49-F238E27FC236}">
                  <a16:creationId xmlns:a16="http://schemas.microsoft.com/office/drawing/2014/main" id="{DE1A5D11-AC81-B775-2D1E-FEE7F1439D48}"/>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1" name="Group 22">
            <a:extLst>
              <a:ext uri="{FF2B5EF4-FFF2-40B4-BE49-F238E27FC236}">
                <a16:creationId xmlns:a16="http://schemas.microsoft.com/office/drawing/2014/main" id="{39FE0CDE-3642-E8B0-85EC-519F83F1DB23}"/>
              </a:ext>
            </a:extLst>
          </xdr:cNvPr>
          <xdr:cNvGrpSpPr>
            <a:grpSpLocks/>
          </xdr:cNvGrpSpPr>
        </xdr:nvGrpSpPr>
        <xdr:grpSpPr bwMode="auto">
          <a:xfrm>
            <a:off x="5913862" y="40913539"/>
            <a:ext cx="89641" cy="53975"/>
            <a:chOff x="616" y="215"/>
            <a:chExt cx="9" cy="2"/>
          </a:xfrm>
        </xdr:grpSpPr>
        <xdr:sp macro="" textlink="">
          <xdr:nvSpPr>
            <xdr:cNvPr id="2413" name="Line 23">
              <a:extLst>
                <a:ext uri="{FF2B5EF4-FFF2-40B4-BE49-F238E27FC236}">
                  <a16:creationId xmlns:a16="http://schemas.microsoft.com/office/drawing/2014/main" id="{4767C96A-E08C-F09A-DEC5-4017BBE42036}"/>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4" name="Line 24">
              <a:extLst>
                <a:ext uri="{FF2B5EF4-FFF2-40B4-BE49-F238E27FC236}">
                  <a16:creationId xmlns:a16="http://schemas.microsoft.com/office/drawing/2014/main" id="{97BB5179-A3F4-7411-016D-3BF7730C9695}"/>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2" name="Group 25">
            <a:extLst>
              <a:ext uri="{FF2B5EF4-FFF2-40B4-BE49-F238E27FC236}">
                <a16:creationId xmlns:a16="http://schemas.microsoft.com/office/drawing/2014/main" id="{F74CAE07-8126-2E09-EA5C-55989FE6FD41}"/>
              </a:ext>
            </a:extLst>
          </xdr:cNvPr>
          <xdr:cNvGrpSpPr>
            <a:grpSpLocks/>
          </xdr:cNvGrpSpPr>
        </xdr:nvGrpSpPr>
        <xdr:grpSpPr bwMode="auto">
          <a:xfrm>
            <a:off x="5517419" y="40913540"/>
            <a:ext cx="89641" cy="53975"/>
            <a:chOff x="579" y="215"/>
            <a:chExt cx="9" cy="2"/>
          </a:xfrm>
        </xdr:grpSpPr>
        <xdr:sp macro="" textlink="">
          <xdr:nvSpPr>
            <xdr:cNvPr id="2411" name="Line 26">
              <a:extLst>
                <a:ext uri="{FF2B5EF4-FFF2-40B4-BE49-F238E27FC236}">
                  <a16:creationId xmlns:a16="http://schemas.microsoft.com/office/drawing/2014/main" id="{77360BA9-2818-7E38-844F-D34B2DE226C6}"/>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2" name="Line 27">
              <a:extLst>
                <a:ext uri="{FF2B5EF4-FFF2-40B4-BE49-F238E27FC236}">
                  <a16:creationId xmlns:a16="http://schemas.microsoft.com/office/drawing/2014/main" id="{26D363E2-2730-6039-4683-DD5576E2CDB1}"/>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3" name="Group 28">
            <a:extLst>
              <a:ext uri="{FF2B5EF4-FFF2-40B4-BE49-F238E27FC236}">
                <a16:creationId xmlns:a16="http://schemas.microsoft.com/office/drawing/2014/main" id="{DDD7D142-F25A-AC72-A90E-D1BB47B2B96E}"/>
              </a:ext>
            </a:extLst>
          </xdr:cNvPr>
          <xdr:cNvGrpSpPr>
            <a:grpSpLocks/>
          </xdr:cNvGrpSpPr>
        </xdr:nvGrpSpPr>
        <xdr:grpSpPr bwMode="auto">
          <a:xfrm>
            <a:off x="6122527" y="40913539"/>
            <a:ext cx="89641" cy="53975"/>
            <a:chOff x="579" y="215"/>
            <a:chExt cx="9" cy="2"/>
          </a:xfrm>
        </xdr:grpSpPr>
        <xdr:sp macro="" textlink="">
          <xdr:nvSpPr>
            <xdr:cNvPr id="2409" name="Line 29">
              <a:extLst>
                <a:ext uri="{FF2B5EF4-FFF2-40B4-BE49-F238E27FC236}">
                  <a16:creationId xmlns:a16="http://schemas.microsoft.com/office/drawing/2014/main" id="{48B40CAA-9F66-1C73-D65B-D60C4CC7C0AF}"/>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0" name="Line 30">
              <a:extLst>
                <a:ext uri="{FF2B5EF4-FFF2-40B4-BE49-F238E27FC236}">
                  <a16:creationId xmlns:a16="http://schemas.microsoft.com/office/drawing/2014/main" id="{6CEEBC9C-E842-0637-AB80-CFED7B2D48B2}"/>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4" name="Group 31">
            <a:extLst>
              <a:ext uri="{FF2B5EF4-FFF2-40B4-BE49-F238E27FC236}">
                <a16:creationId xmlns:a16="http://schemas.microsoft.com/office/drawing/2014/main" id="{025373A5-6BCD-3E4A-2000-4D1DC55AFD18}"/>
              </a:ext>
            </a:extLst>
          </xdr:cNvPr>
          <xdr:cNvGrpSpPr>
            <a:grpSpLocks/>
          </xdr:cNvGrpSpPr>
        </xdr:nvGrpSpPr>
        <xdr:grpSpPr bwMode="auto">
          <a:xfrm>
            <a:off x="6519844" y="40919889"/>
            <a:ext cx="89641" cy="53975"/>
            <a:chOff x="616" y="215"/>
            <a:chExt cx="9" cy="2"/>
          </a:xfrm>
        </xdr:grpSpPr>
        <xdr:sp macro="" textlink="">
          <xdr:nvSpPr>
            <xdr:cNvPr id="2407" name="Line 32">
              <a:extLst>
                <a:ext uri="{FF2B5EF4-FFF2-40B4-BE49-F238E27FC236}">
                  <a16:creationId xmlns:a16="http://schemas.microsoft.com/office/drawing/2014/main" id="{C7E16830-E319-B93B-2BA1-3CB66D62A248}"/>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8" name="Line 33">
              <a:extLst>
                <a:ext uri="{FF2B5EF4-FFF2-40B4-BE49-F238E27FC236}">
                  <a16:creationId xmlns:a16="http://schemas.microsoft.com/office/drawing/2014/main" id="{1FAB8432-AA7A-CF05-11AB-F531DECD693E}"/>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5" name="Group 34">
            <a:extLst>
              <a:ext uri="{FF2B5EF4-FFF2-40B4-BE49-F238E27FC236}">
                <a16:creationId xmlns:a16="http://schemas.microsoft.com/office/drawing/2014/main" id="{8EDB0DEC-7860-97EF-BF20-A7F429D52F92}"/>
              </a:ext>
            </a:extLst>
          </xdr:cNvPr>
          <xdr:cNvGrpSpPr>
            <a:grpSpLocks/>
          </xdr:cNvGrpSpPr>
        </xdr:nvGrpSpPr>
        <xdr:grpSpPr bwMode="auto">
          <a:xfrm>
            <a:off x="7108800" y="40913539"/>
            <a:ext cx="39840" cy="53975"/>
            <a:chOff x="870" y="215"/>
            <a:chExt cx="4" cy="2"/>
          </a:xfrm>
        </xdr:grpSpPr>
        <xdr:sp macro="" textlink="">
          <xdr:nvSpPr>
            <xdr:cNvPr id="2405" name="Line 35">
              <a:extLst>
                <a:ext uri="{FF2B5EF4-FFF2-40B4-BE49-F238E27FC236}">
                  <a16:creationId xmlns:a16="http://schemas.microsoft.com/office/drawing/2014/main" id="{78BAFC69-0CCD-7147-3326-D09E3C71BE57}"/>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6" name="Line 36">
              <a:extLst>
                <a:ext uri="{FF2B5EF4-FFF2-40B4-BE49-F238E27FC236}">
                  <a16:creationId xmlns:a16="http://schemas.microsoft.com/office/drawing/2014/main" id="{472CF0DB-338E-E2D6-EE24-6CCFB5865A89}"/>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6" name="Group 37">
            <a:extLst>
              <a:ext uri="{FF2B5EF4-FFF2-40B4-BE49-F238E27FC236}">
                <a16:creationId xmlns:a16="http://schemas.microsoft.com/office/drawing/2014/main" id="{CBCF2A57-319D-5BF9-DB7C-5662BD393248}"/>
              </a:ext>
            </a:extLst>
          </xdr:cNvPr>
          <xdr:cNvGrpSpPr>
            <a:grpSpLocks/>
          </xdr:cNvGrpSpPr>
        </xdr:nvGrpSpPr>
        <xdr:grpSpPr bwMode="auto">
          <a:xfrm>
            <a:off x="6792631" y="40913539"/>
            <a:ext cx="39840" cy="53975"/>
            <a:chOff x="818" y="215"/>
            <a:chExt cx="4" cy="2"/>
          </a:xfrm>
        </xdr:grpSpPr>
        <xdr:sp macro="" textlink="">
          <xdr:nvSpPr>
            <xdr:cNvPr id="2403" name="Line 38">
              <a:extLst>
                <a:ext uri="{FF2B5EF4-FFF2-40B4-BE49-F238E27FC236}">
                  <a16:creationId xmlns:a16="http://schemas.microsoft.com/office/drawing/2014/main" id="{132D318E-CF5C-FCDF-1687-C6E443F38C76}"/>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4" name="Line 39">
              <a:extLst>
                <a:ext uri="{FF2B5EF4-FFF2-40B4-BE49-F238E27FC236}">
                  <a16:creationId xmlns:a16="http://schemas.microsoft.com/office/drawing/2014/main" id="{68ACA5D9-DBA4-42BD-BF2C-D6B22FA0BCB7}"/>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7" name="Group 37">
            <a:extLst>
              <a:ext uri="{FF2B5EF4-FFF2-40B4-BE49-F238E27FC236}">
                <a16:creationId xmlns:a16="http://schemas.microsoft.com/office/drawing/2014/main" id="{894412F6-12B4-9C9B-B10C-8EA0E7B42F72}"/>
              </a:ext>
            </a:extLst>
          </xdr:cNvPr>
          <xdr:cNvGrpSpPr>
            <a:grpSpLocks/>
          </xdr:cNvGrpSpPr>
        </xdr:nvGrpSpPr>
        <xdr:grpSpPr bwMode="auto">
          <a:xfrm>
            <a:off x="7272780" y="40913539"/>
            <a:ext cx="39840" cy="53975"/>
            <a:chOff x="818" y="215"/>
            <a:chExt cx="4" cy="2"/>
          </a:xfrm>
        </xdr:grpSpPr>
        <xdr:sp macro="" textlink="">
          <xdr:nvSpPr>
            <xdr:cNvPr id="2401" name="Line 38">
              <a:extLst>
                <a:ext uri="{FF2B5EF4-FFF2-40B4-BE49-F238E27FC236}">
                  <a16:creationId xmlns:a16="http://schemas.microsoft.com/office/drawing/2014/main" id="{3F599AD3-B11C-7D0D-97F3-6FC7851FBF2B}"/>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2" name="Line 39">
              <a:extLst>
                <a:ext uri="{FF2B5EF4-FFF2-40B4-BE49-F238E27FC236}">
                  <a16:creationId xmlns:a16="http://schemas.microsoft.com/office/drawing/2014/main" id="{9E1DBFCC-1E41-C1DB-02C1-2779FC03359E}"/>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398" name="Group 34">
            <a:extLst>
              <a:ext uri="{FF2B5EF4-FFF2-40B4-BE49-F238E27FC236}">
                <a16:creationId xmlns:a16="http://schemas.microsoft.com/office/drawing/2014/main" id="{E37058DC-4FAC-97E0-C7EE-F1F0368B9B28}"/>
              </a:ext>
            </a:extLst>
          </xdr:cNvPr>
          <xdr:cNvGrpSpPr>
            <a:grpSpLocks/>
          </xdr:cNvGrpSpPr>
        </xdr:nvGrpSpPr>
        <xdr:grpSpPr bwMode="auto">
          <a:xfrm>
            <a:off x="7847590" y="40919890"/>
            <a:ext cx="39840" cy="53975"/>
            <a:chOff x="870" y="215"/>
            <a:chExt cx="4" cy="2"/>
          </a:xfrm>
        </xdr:grpSpPr>
        <xdr:sp macro="" textlink="">
          <xdr:nvSpPr>
            <xdr:cNvPr id="2399" name="Line 35">
              <a:extLst>
                <a:ext uri="{FF2B5EF4-FFF2-40B4-BE49-F238E27FC236}">
                  <a16:creationId xmlns:a16="http://schemas.microsoft.com/office/drawing/2014/main" id="{7AB2DF1D-EBBC-A622-5877-08947AF7E010}"/>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00" name="Line 36">
              <a:extLst>
                <a:ext uri="{FF2B5EF4-FFF2-40B4-BE49-F238E27FC236}">
                  <a16:creationId xmlns:a16="http://schemas.microsoft.com/office/drawing/2014/main" id="{C35E704B-005B-2DB2-0876-91067B0B6A9F}"/>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163390</xdr:colOff>
      <xdr:row>575</xdr:row>
      <xdr:rowOff>106240</xdr:rowOff>
    </xdr:from>
    <xdr:to>
      <xdr:col>12</xdr:col>
      <xdr:colOff>10743</xdr:colOff>
      <xdr:row>575</xdr:row>
      <xdr:rowOff>171329</xdr:rowOff>
    </xdr:to>
    <xdr:grpSp>
      <xdr:nvGrpSpPr>
        <xdr:cNvPr id="2460" name="Group 2459">
          <a:extLst>
            <a:ext uri="{FF2B5EF4-FFF2-40B4-BE49-F238E27FC236}">
              <a16:creationId xmlns:a16="http://schemas.microsoft.com/office/drawing/2014/main" id="{7FF2ABF6-BE3B-4F74-9CA6-6B7BFC1C542E}"/>
            </a:ext>
          </a:extLst>
        </xdr:cNvPr>
        <xdr:cNvGrpSpPr/>
      </xdr:nvGrpSpPr>
      <xdr:grpSpPr>
        <a:xfrm>
          <a:off x="3093280" y="79796200"/>
          <a:ext cx="4571753" cy="65089"/>
          <a:chOff x="3179884" y="40913538"/>
          <a:chExt cx="4707546" cy="60327"/>
        </a:xfrm>
      </xdr:grpSpPr>
      <xdr:grpSp>
        <xdr:nvGrpSpPr>
          <xdr:cNvPr id="2461" name="Group 4">
            <a:extLst>
              <a:ext uri="{FF2B5EF4-FFF2-40B4-BE49-F238E27FC236}">
                <a16:creationId xmlns:a16="http://schemas.microsoft.com/office/drawing/2014/main" id="{14428C6D-69BB-908D-2132-83989F6EEF49}"/>
              </a:ext>
            </a:extLst>
          </xdr:cNvPr>
          <xdr:cNvGrpSpPr>
            <a:grpSpLocks/>
          </xdr:cNvGrpSpPr>
        </xdr:nvGrpSpPr>
        <xdr:grpSpPr bwMode="auto">
          <a:xfrm>
            <a:off x="3822239" y="40913539"/>
            <a:ext cx="348603" cy="53975"/>
            <a:chOff x="406" y="215"/>
            <a:chExt cx="35" cy="2"/>
          </a:xfrm>
        </xdr:grpSpPr>
        <xdr:sp macro="" textlink="">
          <xdr:nvSpPr>
            <xdr:cNvPr id="2495" name="Line 5">
              <a:extLst>
                <a:ext uri="{FF2B5EF4-FFF2-40B4-BE49-F238E27FC236}">
                  <a16:creationId xmlns:a16="http://schemas.microsoft.com/office/drawing/2014/main" id="{E92281CD-53BA-064B-F4D2-55C1E100855D}"/>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6" name="Line 6">
              <a:extLst>
                <a:ext uri="{FF2B5EF4-FFF2-40B4-BE49-F238E27FC236}">
                  <a16:creationId xmlns:a16="http://schemas.microsoft.com/office/drawing/2014/main" id="{3A0E637C-814D-4E70-F705-B3CE0B65D643}"/>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62" name="Group 7">
            <a:extLst>
              <a:ext uri="{FF2B5EF4-FFF2-40B4-BE49-F238E27FC236}">
                <a16:creationId xmlns:a16="http://schemas.microsoft.com/office/drawing/2014/main" id="{41754597-98CC-0432-7D7E-EB2976A33AC5}"/>
              </a:ext>
            </a:extLst>
          </xdr:cNvPr>
          <xdr:cNvGrpSpPr>
            <a:grpSpLocks/>
          </xdr:cNvGrpSpPr>
        </xdr:nvGrpSpPr>
        <xdr:grpSpPr bwMode="auto">
          <a:xfrm>
            <a:off x="3179884" y="40913538"/>
            <a:ext cx="258962" cy="53975"/>
            <a:chOff x="346" y="215"/>
            <a:chExt cx="26" cy="2"/>
          </a:xfrm>
        </xdr:grpSpPr>
        <xdr:sp macro="" textlink="">
          <xdr:nvSpPr>
            <xdr:cNvPr id="2493" name="Line 8">
              <a:extLst>
                <a:ext uri="{FF2B5EF4-FFF2-40B4-BE49-F238E27FC236}">
                  <a16:creationId xmlns:a16="http://schemas.microsoft.com/office/drawing/2014/main" id="{A0A1D6CE-32EB-FE8C-C4E2-F1BBEACCE23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4" name="Line 9">
              <a:extLst>
                <a:ext uri="{FF2B5EF4-FFF2-40B4-BE49-F238E27FC236}">
                  <a16:creationId xmlns:a16="http://schemas.microsoft.com/office/drawing/2014/main" id="{5FF8E045-30D1-3617-BE6F-3F93A2D907F3}"/>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63" name="Group 10">
            <a:extLst>
              <a:ext uri="{FF2B5EF4-FFF2-40B4-BE49-F238E27FC236}">
                <a16:creationId xmlns:a16="http://schemas.microsoft.com/office/drawing/2014/main" id="{A307C476-614D-364C-AEE1-CDC96F46D773}"/>
              </a:ext>
            </a:extLst>
          </xdr:cNvPr>
          <xdr:cNvGrpSpPr>
            <a:grpSpLocks/>
          </xdr:cNvGrpSpPr>
        </xdr:nvGrpSpPr>
        <xdr:grpSpPr bwMode="auto">
          <a:xfrm>
            <a:off x="5005510" y="40913539"/>
            <a:ext cx="348603" cy="53975"/>
            <a:chOff x="406" y="215"/>
            <a:chExt cx="35" cy="2"/>
          </a:xfrm>
        </xdr:grpSpPr>
        <xdr:sp macro="" textlink="">
          <xdr:nvSpPr>
            <xdr:cNvPr id="2491" name="Line 11">
              <a:extLst>
                <a:ext uri="{FF2B5EF4-FFF2-40B4-BE49-F238E27FC236}">
                  <a16:creationId xmlns:a16="http://schemas.microsoft.com/office/drawing/2014/main" id="{230DA78B-3ED0-EEC0-711A-4D384571129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2" name="Line 12">
              <a:extLst>
                <a:ext uri="{FF2B5EF4-FFF2-40B4-BE49-F238E27FC236}">
                  <a16:creationId xmlns:a16="http://schemas.microsoft.com/office/drawing/2014/main" id="{C16492D2-E9E6-1D69-A759-C8DEF613458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64" name="Group 13">
            <a:extLst>
              <a:ext uri="{FF2B5EF4-FFF2-40B4-BE49-F238E27FC236}">
                <a16:creationId xmlns:a16="http://schemas.microsoft.com/office/drawing/2014/main" id="{86140159-288E-66C4-326C-950B58117DBA}"/>
              </a:ext>
            </a:extLst>
          </xdr:cNvPr>
          <xdr:cNvGrpSpPr>
            <a:grpSpLocks/>
          </xdr:cNvGrpSpPr>
        </xdr:nvGrpSpPr>
        <xdr:grpSpPr bwMode="auto">
          <a:xfrm>
            <a:off x="4418503" y="40913539"/>
            <a:ext cx="258962" cy="53975"/>
            <a:chOff x="346" y="215"/>
            <a:chExt cx="26" cy="2"/>
          </a:xfrm>
        </xdr:grpSpPr>
        <xdr:sp macro="" textlink="">
          <xdr:nvSpPr>
            <xdr:cNvPr id="2489" name="Line 14">
              <a:extLst>
                <a:ext uri="{FF2B5EF4-FFF2-40B4-BE49-F238E27FC236}">
                  <a16:creationId xmlns:a16="http://schemas.microsoft.com/office/drawing/2014/main" id="{C77C42A2-1027-C5DE-449E-7AD5F3EBCC1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0" name="Line 15">
              <a:extLst>
                <a:ext uri="{FF2B5EF4-FFF2-40B4-BE49-F238E27FC236}">
                  <a16:creationId xmlns:a16="http://schemas.microsoft.com/office/drawing/2014/main" id="{838857E5-B089-9D8B-9AAA-EDD4B9DBDDF0}"/>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65" name="Group 22">
            <a:extLst>
              <a:ext uri="{FF2B5EF4-FFF2-40B4-BE49-F238E27FC236}">
                <a16:creationId xmlns:a16="http://schemas.microsoft.com/office/drawing/2014/main" id="{FF78A21B-881D-1AF8-C781-D895CC50C582}"/>
              </a:ext>
            </a:extLst>
          </xdr:cNvPr>
          <xdr:cNvGrpSpPr>
            <a:grpSpLocks/>
          </xdr:cNvGrpSpPr>
        </xdr:nvGrpSpPr>
        <xdr:grpSpPr bwMode="auto">
          <a:xfrm>
            <a:off x="5913862" y="40913539"/>
            <a:ext cx="89641" cy="53975"/>
            <a:chOff x="616" y="215"/>
            <a:chExt cx="9" cy="2"/>
          </a:xfrm>
        </xdr:grpSpPr>
        <xdr:sp macro="" textlink="">
          <xdr:nvSpPr>
            <xdr:cNvPr id="2487" name="Line 23">
              <a:extLst>
                <a:ext uri="{FF2B5EF4-FFF2-40B4-BE49-F238E27FC236}">
                  <a16:creationId xmlns:a16="http://schemas.microsoft.com/office/drawing/2014/main" id="{02749949-8CC9-26EB-60F0-20034EC4FEB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8" name="Line 24">
              <a:extLst>
                <a:ext uri="{FF2B5EF4-FFF2-40B4-BE49-F238E27FC236}">
                  <a16:creationId xmlns:a16="http://schemas.microsoft.com/office/drawing/2014/main" id="{8EE37505-E476-AA1E-215C-6330F03DCB02}"/>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66" name="Group 25">
            <a:extLst>
              <a:ext uri="{FF2B5EF4-FFF2-40B4-BE49-F238E27FC236}">
                <a16:creationId xmlns:a16="http://schemas.microsoft.com/office/drawing/2014/main" id="{623E249C-D91D-ADCC-D076-7ABB76EFC53E}"/>
              </a:ext>
            </a:extLst>
          </xdr:cNvPr>
          <xdr:cNvGrpSpPr>
            <a:grpSpLocks/>
          </xdr:cNvGrpSpPr>
        </xdr:nvGrpSpPr>
        <xdr:grpSpPr bwMode="auto">
          <a:xfrm>
            <a:off x="5517419" y="40913540"/>
            <a:ext cx="89641" cy="53975"/>
            <a:chOff x="579" y="215"/>
            <a:chExt cx="9" cy="2"/>
          </a:xfrm>
        </xdr:grpSpPr>
        <xdr:sp macro="" textlink="">
          <xdr:nvSpPr>
            <xdr:cNvPr id="2485" name="Line 26">
              <a:extLst>
                <a:ext uri="{FF2B5EF4-FFF2-40B4-BE49-F238E27FC236}">
                  <a16:creationId xmlns:a16="http://schemas.microsoft.com/office/drawing/2014/main" id="{A5A22860-3E6E-A0A4-B57C-BE8A7136A984}"/>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6" name="Line 27">
              <a:extLst>
                <a:ext uri="{FF2B5EF4-FFF2-40B4-BE49-F238E27FC236}">
                  <a16:creationId xmlns:a16="http://schemas.microsoft.com/office/drawing/2014/main" id="{4000392D-E3D2-7D55-6747-5E39AE6AA1CE}"/>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67" name="Group 28">
            <a:extLst>
              <a:ext uri="{FF2B5EF4-FFF2-40B4-BE49-F238E27FC236}">
                <a16:creationId xmlns:a16="http://schemas.microsoft.com/office/drawing/2014/main" id="{D9CDB4A5-ED73-410C-176A-B1FFFBA5F899}"/>
              </a:ext>
            </a:extLst>
          </xdr:cNvPr>
          <xdr:cNvGrpSpPr>
            <a:grpSpLocks/>
          </xdr:cNvGrpSpPr>
        </xdr:nvGrpSpPr>
        <xdr:grpSpPr bwMode="auto">
          <a:xfrm>
            <a:off x="6122527" y="40913539"/>
            <a:ext cx="89641" cy="53975"/>
            <a:chOff x="579" y="215"/>
            <a:chExt cx="9" cy="2"/>
          </a:xfrm>
        </xdr:grpSpPr>
        <xdr:sp macro="" textlink="">
          <xdr:nvSpPr>
            <xdr:cNvPr id="2483" name="Line 29">
              <a:extLst>
                <a:ext uri="{FF2B5EF4-FFF2-40B4-BE49-F238E27FC236}">
                  <a16:creationId xmlns:a16="http://schemas.microsoft.com/office/drawing/2014/main" id="{0779E9F7-61A2-6F53-1293-74C2B87557D4}"/>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4" name="Line 30">
              <a:extLst>
                <a:ext uri="{FF2B5EF4-FFF2-40B4-BE49-F238E27FC236}">
                  <a16:creationId xmlns:a16="http://schemas.microsoft.com/office/drawing/2014/main" id="{BBCDA69D-0029-2C66-73DC-5FA86E7DC45A}"/>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68" name="Group 31">
            <a:extLst>
              <a:ext uri="{FF2B5EF4-FFF2-40B4-BE49-F238E27FC236}">
                <a16:creationId xmlns:a16="http://schemas.microsoft.com/office/drawing/2014/main" id="{68095245-0121-45B9-0E6B-AD0178DA515B}"/>
              </a:ext>
            </a:extLst>
          </xdr:cNvPr>
          <xdr:cNvGrpSpPr>
            <a:grpSpLocks/>
          </xdr:cNvGrpSpPr>
        </xdr:nvGrpSpPr>
        <xdr:grpSpPr bwMode="auto">
          <a:xfrm>
            <a:off x="6519844" y="40919889"/>
            <a:ext cx="89641" cy="53975"/>
            <a:chOff x="616" y="215"/>
            <a:chExt cx="9" cy="2"/>
          </a:xfrm>
        </xdr:grpSpPr>
        <xdr:sp macro="" textlink="">
          <xdr:nvSpPr>
            <xdr:cNvPr id="2481" name="Line 32">
              <a:extLst>
                <a:ext uri="{FF2B5EF4-FFF2-40B4-BE49-F238E27FC236}">
                  <a16:creationId xmlns:a16="http://schemas.microsoft.com/office/drawing/2014/main" id="{7BD2DED7-2797-5DDD-4596-2031B1E256A4}"/>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2" name="Line 33">
              <a:extLst>
                <a:ext uri="{FF2B5EF4-FFF2-40B4-BE49-F238E27FC236}">
                  <a16:creationId xmlns:a16="http://schemas.microsoft.com/office/drawing/2014/main" id="{3D23237C-8679-0A7A-FEC8-EAFC1C5078D1}"/>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69" name="Group 34">
            <a:extLst>
              <a:ext uri="{FF2B5EF4-FFF2-40B4-BE49-F238E27FC236}">
                <a16:creationId xmlns:a16="http://schemas.microsoft.com/office/drawing/2014/main" id="{177F3F1A-9B55-B309-A490-4BDA3B9AC15E}"/>
              </a:ext>
            </a:extLst>
          </xdr:cNvPr>
          <xdr:cNvGrpSpPr>
            <a:grpSpLocks/>
          </xdr:cNvGrpSpPr>
        </xdr:nvGrpSpPr>
        <xdr:grpSpPr bwMode="auto">
          <a:xfrm>
            <a:off x="7108800" y="40913539"/>
            <a:ext cx="39840" cy="53975"/>
            <a:chOff x="870" y="215"/>
            <a:chExt cx="4" cy="2"/>
          </a:xfrm>
        </xdr:grpSpPr>
        <xdr:sp macro="" textlink="">
          <xdr:nvSpPr>
            <xdr:cNvPr id="2479" name="Line 35">
              <a:extLst>
                <a:ext uri="{FF2B5EF4-FFF2-40B4-BE49-F238E27FC236}">
                  <a16:creationId xmlns:a16="http://schemas.microsoft.com/office/drawing/2014/main" id="{D0349FD7-4A92-E822-A20B-A78B68B9F9A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0" name="Line 36">
              <a:extLst>
                <a:ext uri="{FF2B5EF4-FFF2-40B4-BE49-F238E27FC236}">
                  <a16:creationId xmlns:a16="http://schemas.microsoft.com/office/drawing/2014/main" id="{9BEE5CDF-0D6D-55E0-17B8-6DDBFE8AAE2B}"/>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70" name="Group 37">
            <a:extLst>
              <a:ext uri="{FF2B5EF4-FFF2-40B4-BE49-F238E27FC236}">
                <a16:creationId xmlns:a16="http://schemas.microsoft.com/office/drawing/2014/main" id="{EBEE2FB4-B578-1CFA-3B72-2B2B3DE283F6}"/>
              </a:ext>
            </a:extLst>
          </xdr:cNvPr>
          <xdr:cNvGrpSpPr>
            <a:grpSpLocks/>
          </xdr:cNvGrpSpPr>
        </xdr:nvGrpSpPr>
        <xdr:grpSpPr bwMode="auto">
          <a:xfrm>
            <a:off x="6792631" y="40913539"/>
            <a:ext cx="39840" cy="53975"/>
            <a:chOff x="818" y="215"/>
            <a:chExt cx="4" cy="2"/>
          </a:xfrm>
        </xdr:grpSpPr>
        <xdr:sp macro="" textlink="">
          <xdr:nvSpPr>
            <xdr:cNvPr id="2477" name="Line 38">
              <a:extLst>
                <a:ext uri="{FF2B5EF4-FFF2-40B4-BE49-F238E27FC236}">
                  <a16:creationId xmlns:a16="http://schemas.microsoft.com/office/drawing/2014/main" id="{45E059F4-B781-988D-327E-9D3CCDF52E75}"/>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8" name="Line 39">
              <a:extLst>
                <a:ext uri="{FF2B5EF4-FFF2-40B4-BE49-F238E27FC236}">
                  <a16:creationId xmlns:a16="http://schemas.microsoft.com/office/drawing/2014/main" id="{B9510B4C-20E3-DAED-B708-7E0A3CC19995}"/>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71" name="Group 37">
            <a:extLst>
              <a:ext uri="{FF2B5EF4-FFF2-40B4-BE49-F238E27FC236}">
                <a16:creationId xmlns:a16="http://schemas.microsoft.com/office/drawing/2014/main" id="{FCFD0155-F2C8-1D92-C700-EB6A0A964B11}"/>
              </a:ext>
            </a:extLst>
          </xdr:cNvPr>
          <xdr:cNvGrpSpPr>
            <a:grpSpLocks/>
          </xdr:cNvGrpSpPr>
        </xdr:nvGrpSpPr>
        <xdr:grpSpPr bwMode="auto">
          <a:xfrm>
            <a:off x="7272780" y="40913539"/>
            <a:ext cx="39840" cy="53975"/>
            <a:chOff x="818" y="215"/>
            <a:chExt cx="4" cy="2"/>
          </a:xfrm>
        </xdr:grpSpPr>
        <xdr:sp macro="" textlink="">
          <xdr:nvSpPr>
            <xdr:cNvPr id="2475" name="Line 38">
              <a:extLst>
                <a:ext uri="{FF2B5EF4-FFF2-40B4-BE49-F238E27FC236}">
                  <a16:creationId xmlns:a16="http://schemas.microsoft.com/office/drawing/2014/main" id="{68B423BC-8187-5DD6-5972-9FA6A6968998}"/>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6" name="Line 39">
              <a:extLst>
                <a:ext uri="{FF2B5EF4-FFF2-40B4-BE49-F238E27FC236}">
                  <a16:creationId xmlns:a16="http://schemas.microsoft.com/office/drawing/2014/main" id="{3B1523D8-C153-2692-07D1-9823A74DA436}"/>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472" name="Group 34">
            <a:extLst>
              <a:ext uri="{FF2B5EF4-FFF2-40B4-BE49-F238E27FC236}">
                <a16:creationId xmlns:a16="http://schemas.microsoft.com/office/drawing/2014/main" id="{35731BC1-9143-96D6-4911-55898EA17DCD}"/>
              </a:ext>
            </a:extLst>
          </xdr:cNvPr>
          <xdr:cNvGrpSpPr>
            <a:grpSpLocks/>
          </xdr:cNvGrpSpPr>
        </xdr:nvGrpSpPr>
        <xdr:grpSpPr bwMode="auto">
          <a:xfrm>
            <a:off x="7847590" y="40919890"/>
            <a:ext cx="39840" cy="53975"/>
            <a:chOff x="870" y="215"/>
            <a:chExt cx="4" cy="2"/>
          </a:xfrm>
        </xdr:grpSpPr>
        <xdr:sp macro="" textlink="">
          <xdr:nvSpPr>
            <xdr:cNvPr id="2473" name="Line 35">
              <a:extLst>
                <a:ext uri="{FF2B5EF4-FFF2-40B4-BE49-F238E27FC236}">
                  <a16:creationId xmlns:a16="http://schemas.microsoft.com/office/drawing/2014/main" id="{A8DD9B87-B0F7-68A7-6F74-2BF2DF4A0DCD}"/>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74" name="Line 36">
              <a:extLst>
                <a:ext uri="{FF2B5EF4-FFF2-40B4-BE49-F238E27FC236}">
                  <a16:creationId xmlns:a16="http://schemas.microsoft.com/office/drawing/2014/main" id="{97BD4804-366D-CE7B-B58B-61C87EE27A0B}"/>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190500</xdr:colOff>
      <xdr:row>203</xdr:row>
      <xdr:rowOff>104775</xdr:rowOff>
    </xdr:from>
    <xdr:to>
      <xdr:col>13</xdr:col>
      <xdr:colOff>0</xdr:colOff>
      <xdr:row>203</xdr:row>
      <xdr:rowOff>123825</xdr:rowOff>
    </xdr:to>
    <xdr:grpSp>
      <xdr:nvGrpSpPr>
        <xdr:cNvPr id="2" name="Group 3">
          <a:extLst>
            <a:ext uri="{FF2B5EF4-FFF2-40B4-BE49-F238E27FC236}">
              <a16:creationId xmlns:a16="http://schemas.microsoft.com/office/drawing/2014/main" id="{ADE85928-9129-4FCB-B977-AE5E18502479}"/>
            </a:ext>
          </a:extLst>
        </xdr:cNvPr>
        <xdr:cNvGrpSpPr>
          <a:grpSpLocks/>
        </xdr:cNvGrpSpPr>
      </xdr:nvGrpSpPr>
      <xdr:grpSpPr bwMode="auto">
        <a:xfrm>
          <a:off x="4029075" y="29121100"/>
          <a:ext cx="5035550" cy="19050"/>
          <a:chOff x="346" y="215"/>
          <a:chExt cx="528" cy="2"/>
        </a:xfrm>
      </xdr:grpSpPr>
      <xdr:grpSp>
        <xdr:nvGrpSpPr>
          <xdr:cNvPr id="3" name="Group 4">
            <a:extLst>
              <a:ext uri="{FF2B5EF4-FFF2-40B4-BE49-F238E27FC236}">
                <a16:creationId xmlns:a16="http://schemas.microsoft.com/office/drawing/2014/main" id="{C6C94971-C1E5-F548-9663-65A7437E27CA}"/>
              </a:ext>
            </a:extLst>
          </xdr:cNvPr>
          <xdr:cNvGrpSpPr>
            <a:grpSpLocks/>
          </xdr:cNvGrpSpPr>
        </xdr:nvGrpSpPr>
        <xdr:grpSpPr bwMode="auto">
          <a:xfrm>
            <a:off x="406" y="215"/>
            <a:ext cx="35" cy="2"/>
            <a:chOff x="406" y="215"/>
            <a:chExt cx="35" cy="2"/>
          </a:xfrm>
        </xdr:grpSpPr>
        <xdr:sp macro="" textlink="">
          <xdr:nvSpPr>
            <xdr:cNvPr id="37" name="Line 5">
              <a:extLst>
                <a:ext uri="{FF2B5EF4-FFF2-40B4-BE49-F238E27FC236}">
                  <a16:creationId xmlns:a16="http://schemas.microsoft.com/office/drawing/2014/main" id="{21F787B2-8B27-6613-3F7B-F65DE2873EBF}"/>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6">
              <a:extLst>
                <a:ext uri="{FF2B5EF4-FFF2-40B4-BE49-F238E27FC236}">
                  <a16:creationId xmlns:a16="http://schemas.microsoft.com/office/drawing/2014/main" id="{04438133-AE2D-2B3F-35D1-7AEED3F8422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 name="Group 7">
            <a:extLst>
              <a:ext uri="{FF2B5EF4-FFF2-40B4-BE49-F238E27FC236}">
                <a16:creationId xmlns:a16="http://schemas.microsoft.com/office/drawing/2014/main" id="{5B73F6C7-A0B5-E4A2-59C2-4BFBF1496C02}"/>
              </a:ext>
            </a:extLst>
          </xdr:cNvPr>
          <xdr:cNvGrpSpPr>
            <a:grpSpLocks/>
          </xdr:cNvGrpSpPr>
        </xdr:nvGrpSpPr>
        <xdr:grpSpPr bwMode="auto">
          <a:xfrm>
            <a:off x="346" y="215"/>
            <a:ext cx="26" cy="2"/>
            <a:chOff x="346" y="215"/>
            <a:chExt cx="26" cy="2"/>
          </a:xfrm>
        </xdr:grpSpPr>
        <xdr:sp macro="" textlink="">
          <xdr:nvSpPr>
            <xdr:cNvPr id="35" name="Line 8">
              <a:extLst>
                <a:ext uri="{FF2B5EF4-FFF2-40B4-BE49-F238E27FC236}">
                  <a16:creationId xmlns:a16="http://schemas.microsoft.com/office/drawing/2014/main" id="{E13828C2-4AAC-7BFC-BE29-60870F5E0E81}"/>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9">
              <a:extLst>
                <a:ext uri="{FF2B5EF4-FFF2-40B4-BE49-F238E27FC236}">
                  <a16:creationId xmlns:a16="http://schemas.microsoft.com/office/drawing/2014/main" id="{09205A96-F7CA-C382-6946-2A782FDD8E63}"/>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5" name="Group 10">
            <a:extLst>
              <a:ext uri="{FF2B5EF4-FFF2-40B4-BE49-F238E27FC236}">
                <a16:creationId xmlns:a16="http://schemas.microsoft.com/office/drawing/2014/main" id="{621DB80B-6DC8-F37E-0FEE-79A48662FFAE}"/>
              </a:ext>
            </a:extLst>
          </xdr:cNvPr>
          <xdr:cNvGrpSpPr>
            <a:grpSpLocks/>
          </xdr:cNvGrpSpPr>
        </xdr:nvGrpSpPr>
        <xdr:grpSpPr bwMode="auto">
          <a:xfrm>
            <a:off x="525" y="215"/>
            <a:ext cx="35" cy="2"/>
            <a:chOff x="406" y="215"/>
            <a:chExt cx="35" cy="2"/>
          </a:xfrm>
        </xdr:grpSpPr>
        <xdr:sp macro="" textlink="">
          <xdr:nvSpPr>
            <xdr:cNvPr id="33" name="Line 11">
              <a:extLst>
                <a:ext uri="{FF2B5EF4-FFF2-40B4-BE49-F238E27FC236}">
                  <a16:creationId xmlns:a16="http://schemas.microsoft.com/office/drawing/2014/main" id="{80CFFB84-C12F-E3E9-915B-227DA6A0362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12">
              <a:extLst>
                <a:ext uri="{FF2B5EF4-FFF2-40B4-BE49-F238E27FC236}">
                  <a16:creationId xmlns:a16="http://schemas.microsoft.com/office/drawing/2014/main" id="{BE1A056F-303D-CADD-0AB3-AEE018FFF24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6" name="Group 13">
            <a:extLst>
              <a:ext uri="{FF2B5EF4-FFF2-40B4-BE49-F238E27FC236}">
                <a16:creationId xmlns:a16="http://schemas.microsoft.com/office/drawing/2014/main" id="{B3A89820-DACA-F41E-970B-FF14EC79219B}"/>
              </a:ext>
            </a:extLst>
          </xdr:cNvPr>
          <xdr:cNvGrpSpPr>
            <a:grpSpLocks/>
          </xdr:cNvGrpSpPr>
        </xdr:nvGrpSpPr>
        <xdr:grpSpPr bwMode="auto">
          <a:xfrm>
            <a:off x="470" y="215"/>
            <a:ext cx="26" cy="2"/>
            <a:chOff x="346" y="215"/>
            <a:chExt cx="26" cy="2"/>
          </a:xfrm>
        </xdr:grpSpPr>
        <xdr:sp macro="" textlink="">
          <xdr:nvSpPr>
            <xdr:cNvPr id="31" name="Line 14">
              <a:extLst>
                <a:ext uri="{FF2B5EF4-FFF2-40B4-BE49-F238E27FC236}">
                  <a16:creationId xmlns:a16="http://schemas.microsoft.com/office/drawing/2014/main" id="{2CC2A92F-55A5-9691-A65D-2AF9858D2441}"/>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15">
              <a:extLst>
                <a:ext uri="{FF2B5EF4-FFF2-40B4-BE49-F238E27FC236}">
                  <a16:creationId xmlns:a16="http://schemas.microsoft.com/office/drawing/2014/main" id="{49EFA2B0-3DDE-E197-FB9A-044EEBFF786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 name="Group 16">
            <a:extLst>
              <a:ext uri="{FF2B5EF4-FFF2-40B4-BE49-F238E27FC236}">
                <a16:creationId xmlns:a16="http://schemas.microsoft.com/office/drawing/2014/main" id="{9C784993-83D3-06D9-79FA-8B2E3A50B105}"/>
              </a:ext>
            </a:extLst>
          </xdr:cNvPr>
          <xdr:cNvGrpSpPr>
            <a:grpSpLocks/>
          </xdr:cNvGrpSpPr>
        </xdr:nvGrpSpPr>
        <xdr:grpSpPr bwMode="auto">
          <a:xfrm>
            <a:off x="766" y="215"/>
            <a:ext cx="35" cy="2"/>
            <a:chOff x="406" y="215"/>
            <a:chExt cx="35" cy="2"/>
          </a:xfrm>
        </xdr:grpSpPr>
        <xdr:sp macro="" textlink="">
          <xdr:nvSpPr>
            <xdr:cNvPr id="29" name="Line 17">
              <a:extLst>
                <a:ext uri="{FF2B5EF4-FFF2-40B4-BE49-F238E27FC236}">
                  <a16:creationId xmlns:a16="http://schemas.microsoft.com/office/drawing/2014/main" id="{15CB1C41-D23C-6E4C-97D5-85FC20267409}"/>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18">
              <a:extLst>
                <a:ext uri="{FF2B5EF4-FFF2-40B4-BE49-F238E27FC236}">
                  <a16:creationId xmlns:a16="http://schemas.microsoft.com/office/drawing/2014/main" id="{6CFC82F7-8959-71F1-8AF7-235F307EB736}"/>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 name="Group 19">
            <a:extLst>
              <a:ext uri="{FF2B5EF4-FFF2-40B4-BE49-F238E27FC236}">
                <a16:creationId xmlns:a16="http://schemas.microsoft.com/office/drawing/2014/main" id="{1C14F40B-1353-61C3-4F04-8217DB79DAB2}"/>
              </a:ext>
            </a:extLst>
          </xdr:cNvPr>
          <xdr:cNvGrpSpPr>
            <a:grpSpLocks/>
          </xdr:cNvGrpSpPr>
        </xdr:nvGrpSpPr>
        <xdr:grpSpPr bwMode="auto">
          <a:xfrm>
            <a:off x="718" y="215"/>
            <a:ext cx="26" cy="2"/>
            <a:chOff x="346" y="215"/>
            <a:chExt cx="26" cy="2"/>
          </a:xfrm>
        </xdr:grpSpPr>
        <xdr:sp macro="" textlink="">
          <xdr:nvSpPr>
            <xdr:cNvPr id="27" name="Line 20">
              <a:extLst>
                <a:ext uri="{FF2B5EF4-FFF2-40B4-BE49-F238E27FC236}">
                  <a16:creationId xmlns:a16="http://schemas.microsoft.com/office/drawing/2014/main" id="{7EE7891E-96AC-D7CE-2333-3657F5C870FC}"/>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21">
              <a:extLst>
                <a:ext uri="{FF2B5EF4-FFF2-40B4-BE49-F238E27FC236}">
                  <a16:creationId xmlns:a16="http://schemas.microsoft.com/office/drawing/2014/main" id="{BE32ED64-06B2-2274-EEF3-5FCFAE32E8BA}"/>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9" name="Group 22">
            <a:extLst>
              <a:ext uri="{FF2B5EF4-FFF2-40B4-BE49-F238E27FC236}">
                <a16:creationId xmlns:a16="http://schemas.microsoft.com/office/drawing/2014/main" id="{952973F1-3089-8D0A-8377-4FBD372CAB85}"/>
              </a:ext>
            </a:extLst>
          </xdr:cNvPr>
          <xdr:cNvGrpSpPr>
            <a:grpSpLocks/>
          </xdr:cNvGrpSpPr>
        </xdr:nvGrpSpPr>
        <xdr:grpSpPr bwMode="auto">
          <a:xfrm>
            <a:off x="616" y="215"/>
            <a:ext cx="9" cy="2"/>
            <a:chOff x="616" y="215"/>
            <a:chExt cx="9" cy="2"/>
          </a:xfrm>
        </xdr:grpSpPr>
        <xdr:sp macro="" textlink="">
          <xdr:nvSpPr>
            <xdr:cNvPr id="25" name="Line 23">
              <a:extLst>
                <a:ext uri="{FF2B5EF4-FFF2-40B4-BE49-F238E27FC236}">
                  <a16:creationId xmlns:a16="http://schemas.microsoft.com/office/drawing/2014/main" id="{A0B8EF87-56D6-0170-0A53-576F0F8E69D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24">
              <a:extLst>
                <a:ext uri="{FF2B5EF4-FFF2-40B4-BE49-F238E27FC236}">
                  <a16:creationId xmlns:a16="http://schemas.microsoft.com/office/drawing/2014/main" id="{A383F21B-56DC-6FFF-ADF0-756788846EB7}"/>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 name="Group 25">
            <a:extLst>
              <a:ext uri="{FF2B5EF4-FFF2-40B4-BE49-F238E27FC236}">
                <a16:creationId xmlns:a16="http://schemas.microsoft.com/office/drawing/2014/main" id="{EA32A03D-CD3F-2CEE-87F3-4DECFAC019FF}"/>
              </a:ext>
            </a:extLst>
          </xdr:cNvPr>
          <xdr:cNvGrpSpPr>
            <a:grpSpLocks/>
          </xdr:cNvGrpSpPr>
        </xdr:nvGrpSpPr>
        <xdr:grpSpPr bwMode="auto">
          <a:xfrm>
            <a:off x="579" y="215"/>
            <a:ext cx="9" cy="2"/>
            <a:chOff x="579" y="215"/>
            <a:chExt cx="9" cy="2"/>
          </a:xfrm>
        </xdr:grpSpPr>
        <xdr:sp macro="" textlink="">
          <xdr:nvSpPr>
            <xdr:cNvPr id="23" name="Line 26">
              <a:extLst>
                <a:ext uri="{FF2B5EF4-FFF2-40B4-BE49-F238E27FC236}">
                  <a16:creationId xmlns:a16="http://schemas.microsoft.com/office/drawing/2014/main" id="{429B721F-DDDB-9F14-9752-C7AC1D2D40E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DACA74E5-BC07-845D-CDDB-B9CAAF8047D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 name="Group 28">
            <a:extLst>
              <a:ext uri="{FF2B5EF4-FFF2-40B4-BE49-F238E27FC236}">
                <a16:creationId xmlns:a16="http://schemas.microsoft.com/office/drawing/2014/main" id="{372C80B2-061D-4DD8-D1D0-4830024D3499}"/>
              </a:ext>
            </a:extLst>
          </xdr:cNvPr>
          <xdr:cNvGrpSpPr>
            <a:grpSpLocks/>
          </xdr:cNvGrpSpPr>
        </xdr:nvGrpSpPr>
        <xdr:grpSpPr bwMode="auto">
          <a:xfrm>
            <a:off x="642" y="215"/>
            <a:ext cx="9" cy="2"/>
            <a:chOff x="579" y="215"/>
            <a:chExt cx="9" cy="2"/>
          </a:xfrm>
        </xdr:grpSpPr>
        <xdr:sp macro="" textlink="">
          <xdr:nvSpPr>
            <xdr:cNvPr id="21" name="Line 29">
              <a:extLst>
                <a:ext uri="{FF2B5EF4-FFF2-40B4-BE49-F238E27FC236}">
                  <a16:creationId xmlns:a16="http://schemas.microsoft.com/office/drawing/2014/main" id="{203A3668-29EC-FFD9-CFCC-2FB3B91DCC7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30">
              <a:extLst>
                <a:ext uri="{FF2B5EF4-FFF2-40B4-BE49-F238E27FC236}">
                  <a16:creationId xmlns:a16="http://schemas.microsoft.com/office/drawing/2014/main" id="{9EDE1D10-B210-910E-FE94-25833BED6EC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 name="Group 31">
            <a:extLst>
              <a:ext uri="{FF2B5EF4-FFF2-40B4-BE49-F238E27FC236}">
                <a16:creationId xmlns:a16="http://schemas.microsoft.com/office/drawing/2014/main" id="{E6E40959-B574-527F-28C5-88D2E902B6A8}"/>
              </a:ext>
            </a:extLst>
          </xdr:cNvPr>
          <xdr:cNvGrpSpPr>
            <a:grpSpLocks/>
          </xdr:cNvGrpSpPr>
        </xdr:nvGrpSpPr>
        <xdr:grpSpPr bwMode="auto">
          <a:xfrm>
            <a:off x="677" y="215"/>
            <a:ext cx="9" cy="2"/>
            <a:chOff x="616" y="215"/>
            <a:chExt cx="9" cy="2"/>
          </a:xfrm>
        </xdr:grpSpPr>
        <xdr:sp macro="" textlink="">
          <xdr:nvSpPr>
            <xdr:cNvPr id="19" name="Line 32">
              <a:extLst>
                <a:ext uri="{FF2B5EF4-FFF2-40B4-BE49-F238E27FC236}">
                  <a16:creationId xmlns:a16="http://schemas.microsoft.com/office/drawing/2014/main" id="{E41A016B-DDE3-FB1B-2FF0-F7563FA57BD4}"/>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3">
              <a:extLst>
                <a:ext uri="{FF2B5EF4-FFF2-40B4-BE49-F238E27FC236}">
                  <a16:creationId xmlns:a16="http://schemas.microsoft.com/office/drawing/2014/main" id="{5A2F431A-10B9-B0CB-9A38-5DCBC31FE33E}"/>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 name="Group 34">
            <a:extLst>
              <a:ext uri="{FF2B5EF4-FFF2-40B4-BE49-F238E27FC236}">
                <a16:creationId xmlns:a16="http://schemas.microsoft.com/office/drawing/2014/main" id="{F431D2A4-043E-CFCC-ED6E-0EAAB6B1468F}"/>
              </a:ext>
            </a:extLst>
          </xdr:cNvPr>
          <xdr:cNvGrpSpPr>
            <a:grpSpLocks/>
          </xdr:cNvGrpSpPr>
        </xdr:nvGrpSpPr>
        <xdr:grpSpPr bwMode="auto">
          <a:xfrm>
            <a:off x="870" y="215"/>
            <a:ext cx="4" cy="2"/>
            <a:chOff x="870" y="215"/>
            <a:chExt cx="4" cy="2"/>
          </a:xfrm>
        </xdr:grpSpPr>
        <xdr:sp macro="" textlink="">
          <xdr:nvSpPr>
            <xdr:cNvPr id="17" name="Line 35">
              <a:extLst>
                <a:ext uri="{FF2B5EF4-FFF2-40B4-BE49-F238E27FC236}">
                  <a16:creationId xmlns:a16="http://schemas.microsoft.com/office/drawing/2014/main" id="{CA031CFD-69FC-65CB-B877-9E739C9D7373}"/>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36">
              <a:extLst>
                <a:ext uri="{FF2B5EF4-FFF2-40B4-BE49-F238E27FC236}">
                  <a16:creationId xmlns:a16="http://schemas.microsoft.com/office/drawing/2014/main" id="{D229135C-F4FF-8EEB-AAAF-7C1D625691F1}"/>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 name="Group 37">
            <a:extLst>
              <a:ext uri="{FF2B5EF4-FFF2-40B4-BE49-F238E27FC236}">
                <a16:creationId xmlns:a16="http://schemas.microsoft.com/office/drawing/2014/main" id="{F5BE2999-3C50-B372-4C09-F82BE39815E5}"/>
              </a:ext>
            </a:extLst>
          </xdr:cNvPr>
          <xdr:cNvGrpSpPr>
            <a:grpSpLocks/>
          </xdr:cNvGrpSpPr>
        </xdr:nvGrpSpPr>
        <xdr:grpSpPr bwMode="auto">
          <a:xfrm>
            <a:off x="818" y="215"/>
            <a:ext cx="4" cy="2"/>
            <a:chOff x="818" y="215"/>
            <a:chExt cx="4" cy="2"/>
          </a:xfrm>
        </xdr:grpSpPr>
        <xdr:sp macro="" textlink="">
          <xdr:nvSpPr>
            <xdr:cNvPr id="15" name="Line 38">
              <a:extLst>
                <a:ext uri="{FF2B5EF4-FFF2-40B4-BE49-F238E27FC236}">
                  <a16:creationId xmlns:a16="http://schemas.microsoft.com/office/drawing/2014/main" id="{A5590896-5E4B-E176-BB3A-AF3D095CE640}"/>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39">
              <a:extLst>
                <a:ext uri="{FF2B5EF4-FFF2-40B4-BE49-F238E27FC236}">
                  <a16:creationId xmlns:a16="http://schemas.microsoft.com/office/drawing/2014/main" id="{870022FB-D8C0-4119-36A8-4213399BF722}"/>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152929</xdr:colOff>
      <xdr:row>152</xdr:row>
      <xdr:rowOff>55386</xdr:rowOff>
    </xdr:from>
    <xdr:to>
      <xdr:col>12</xdr:col>
      <xdr:colOff>540985</xdr:colOff>
      <xdr:row>152</xdr:row>
      <xdr:rowOff>124707</xdr:rowOff>
    </xdr:to>
    <xdr:grpSp>
      <xdr:nvGrpSpPr>
        <xdr:cNvPr id="39" name="Group 3">
          <a:extLst>
            <a:ext uri="{FF2B5EF4-FFF2-40B4-BE49-F238E27FC236}">
              <a16:creationId xmlns:a16="http://schemas.microsoft.com/office/drawing/2014/main" id="{CA01F4E2-6713-40F7-AC26-EC6481A7E32A}"/>
            </a:ext>
          </a:extLst>
        </xdr:cNvPr>
        <xdr:cNvGrpSpPr>
          <a:grpSpLocks/>
        </xdr:cNvGrpSpPr>
      </xdr:nvGrpSpPr>
      <xdr:grpSpPr bwMode="auto">
        <a:xfrm>
          <a:off x="3991504" y="21708886"/>
          <a:ext cx="5048956" cy="69321"/>
          <a:chOff x="346" y="215"/>
          <a:chExt cx="528" cy="2"/>
        </a:xfrm>
      </xdr:grpSpPr>
      <xdr:grpSp>
        <xdr:nvGrpSpPr>
          <xdr:cNvPr id="40" name="Group 4">
            <a:extLst>
              <a:ext uri="{FF2B5EF4-FFF2-40B4-BE49-F238E27FC236}">
                <a16:creationId xmlns:a16="http://schemas.microsoft.com/office/drawing/2014/main" id="{39A4578D-BD7C-6C40-BF36-5F339BC5A002}"/>
              </a:ext>
            </a:extLst>
          </xdr:cNvPr>
          <xdr:cNvGrpSpPr>
            <a:grpSpLocks/>
          </xdr:cNvGrpSpPr>
        </xdr:nvGrpSpPr>
        <xdr:grpSpPr bwMode="auto">
          <a:xfrm>
            <a:off x="406" y="215"/>
            <a:ext cx="35" cy="2"/>
            <a:chOff x="406" y="215"/>
            <a:chExt cx="35" cy="2"/>
          </a:xfrm>
        </xdr:grpSpPr>
        <xdr:sp macro="" textlink="">
          <xdr:nvSpPr>
            <xdr:cNvPr id="74" name="Line 5">
              <a:extLst>
                <a:ext uri="{FF2B5EF4-FFF2-40B4-BE49-F238E27FC236}">
                  <a16:creationId xmlns:a16="http://schemas.microsoft.com/office/drawing/2014/main" id="{4F94394F-6568-16DB-DE31-D3986EC95F1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6">
              <a:extLst>
                <a:ext uri="{FF2B5EF4-FFF2-40B4-BE49-F238E27FC236}">
                  <a16:creationId xmlns:a16="http://schemas.microsoft.com/office/drawing/2014/main" id="{F4C0CB24-6546-77A9-65DA-56E454BA0F5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1" name="Group 7">
            <a:extLst>
              <a:ext uri="{FF2B5EF4-FFF2-40B4-BE49-F238E27FC236}">
                <a16:creationId xmlns:a16="http://schemas.microsoft.com/office/drawing/2014/main" id="{55EC32A7-1914-27CE-766F-F0BF8883E674}"/>
              </a:ext>
            </a:extLst>
          </xdr:cNvPr>
          <xdr:cNvGrpSpPr>
            <a:grpSpLocks/>
          </xdr:cNvGrpSpPr>
        </xdr:nvGrpSpPr>
        <xdr:grpSpPr bwMode="auto">
          <a:xfrm>
            <a:off x="346" y="215"/>
            <a:ext cx="26" cy="2"/>
            <a:chOff x="346" y="215"/>
            <a:chExt cx="26" cy="2"/>
          </a:xfrm>
        </xdr:grpSpPr>
        <xdr:sp macro="" textlink="">
          <xdr:nvSpPr>
            <xdr:cNvPr id="72" name="Line 8">
              <a:extLst>
                <a:ext uri="{FF2B5EF4-FFF2-40B4-BE49-F238E27FC236}">
                  <a16:creationId xmlns:a16="http://schemas.microsoft.com/office/drawing/2014/main" id="{4F0F84BA-0773-E133-E98B-57335E6AF423}"/>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9">
              <a:extLst>
                <a:ext uri="{FF2B5EF4-FFF2-40B4-BE49-F238E27FC236}">
                  <a16:creationId xmlns:a16="http://schemas.microsoft.com/office/drawing/2014/main" id="{8DD2DD11-27C6-43DD-4AEC-B0A13755F681}"/>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2" name="Group 10">
            <a:extLst>
              <a:ext uri="{FF2B5EF4-FFF2-40B4-BE49-F238E27FC236}">
                <a16:creationId xmlns:a16="http://schemas.microsoft.com/office/drawing/2014/main" id="{A2CAD506-3EA2-F9A1-4A69-3239DF084E60}"/>
              </a:ext>
            </a:extLst>
          </xdr:cNvPr>
          <xdr:cNvGrpSpPr>
            <a:grpSpLocks/>
          </xdr:cNvGrpSpPr>
        </xdr:nvGrpSpPr>
        <xdr:grpSpPr bwMode="auto">
          <a:xfrm>
            <a:off x="525" y="215"/>
            <a:ext cx="35" cy="2"/>
            <a:chOff x="406" y="215"/>
            <a:chExt cx="35" cy="2"/>
          </a:xfrm>
        </xdr:grpSpPr>
        <xdr:sp macro="" textlink="">
          <xdr:nvSpPr>
            <xdr:cNvPr id="70" name="Line 11">
              <a:extLst>
                <a:ext uri="{FF2B5EF4-FFF2-40B4-BE49-F238E27FC236}">
                  <a16:creationId xmlns:a16="http://schemas.microsoft.com/office/drawing/2014/main" id="{E023ECB2-4DB7-4A64-6390-5DFF5ACA6C99}"/>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12">
              <a:extLst>
                <a:ext uri="{FF2B5EF4-FFF2-40B4-BE49-F238E27FC236}">
                  <a16:creationId xmlns:a16="http://schemas.microsoft.com/office/drawing/2014/main" id="{F122D8BD-0D36-5D45-CF58-95D57C5CE183}"/>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3" name="Group 13">
            <a:extLst>
              <a:ext uri="{FF2B5EF4-FFF2-40B4-BE49-F238E27FC236}">
                <a16:creationId xmlns:a16="http://schemas.microsoft.com/office/drawing/2014/main" id="{3387CAC2-038D-1F09-9B6E-42162F587A67}"/>
              </a:ext>
            </a:extLst>
          </xdr:cNvPr>
          <xdr:cNvGrpSpPr>
            <a:grpSpLocks/>
          </xdr:cNvGrpSpPr>
        </xdr:nvGrpSpPr>
        <xdr:grpSpPr bwMode="auto">
          <a:xfrm>
            <a:off x="470" y="215"/>
            <a:ext cx="26" cy="2"/>
            <a:chOff x="346" y="215"/>
            <a:chExt cx="26" cy="2"/>
          </a:xfrm>
        </xdr:grpSpPr>
        <xdr:sp macro="" textlink="">
          <xdr:nvSpPr>
            <xdr:cNvPr id="68" name="Line 14">
              <a:extLst>
                <a:ext uri="{FF2B5EF4-FFF2-40B4-BE49-F238E27FC236}">
                  <a16:creationId xmlns:a16="http://schemas.microsoft.com/office/drawing/2014/main" id="{5A30B816-2FB6-05BC-8E4C-E6AEA912A9A3}"/>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15">
              <a:extLst>
                <a:ext uri="{FF2B5EF4-FFF2-40B4-BE49-F238E27FC236}">
                  <a16:creationId xmlns:a16="http://schemas.microsoft.com/office/drawing/2014/main" id="{9C87DDC9-E945-F69A-1292-055CD070EEE8}"/>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4" name="Group 16">
            <a:extLst>
              <a:ext uri="{FF2B5EF4-FFF2-40B4-BE49-F238E27FC236}">
                <a16:creationId xmlns:a16="http://schemas.microsoft.com/office/drawing/2014/main" id="{82F1F058-8581-E4A4-DD7B-C8C97A471942}"/>
              </a:ext>
            </a:extLst>
          </xdr:cNvPr>
          <xdr:cNvGrpSpPr>
            <a:grpSpLocks/>
          </xdr:cNvGrpSpPr>
        </xdr:nvGrpSpPr>
        <xdr:grpSpPr bwMode="auto">
          <a:xfrm>
            <a:off x="766" y="215"/>
            <a:ext cx="35" cy="2"/>
            <a:chOff x="406" y="215"/>
            <a:chExt cx="35" cy="2"/>
          </a:xfrm>
        </xdr:grpSpPr>
        <xdr:sp macro="" textlink="">
          <xdr:nvSpPr>
            <xdr:cNvPr id="66" name="Line 17">
              <a:extLst>
                <a:ext uri="{FF2B5EF4-FFF2-40B4-BE49-F238E27FC236}">
                  <a16:creationId xmlns:a16="http://schemas.microsoft.com/office/drawing/2014/main" id="{9DFCE9C5-3246-7CA8-B749-48774E5E549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18">
              <a:extLst>
                <a:ext uri="{FF2B5EF4-FFF2-40B4-BE49-F238E27FC236}">
                  <a16:creationId xmlns:a16="http://schemas.microsoft.com/office/drawing/2014/main" id="{ED38186A-F02D-B6A3-C37E-4F0ED2C1B795}"/>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5" name="Group 19">
            <a:extLst>
              <a:ext uri="{FF2B5EF4-FFF2-40B4-BE49-F238E27FC236}">
                <a16:creationId xmlns:a16="http://schemas.microsoft.com/office/drawing/2014/main" id="{5EF149AD-DA1B-9553-3D5C-5DAADC31FE86}"/>
              </a:ext>
            </a:extLst>
          </xdr:cNvPr>
          <xdr:cNvGrpSpPr>
            <a:grpSpLocks/>
          </xdr:cNvGrpSpPr>
        </xdr:nvGrpSpPr>
        <xdr:grpSpPr bwMode="auto">
          <a:xfrm>
            <a:off x="718" y="215"/>
            <a:ext cx="26" cy="2"/>
            <a:chOff x="346" y="215"/>
            <a:chExt cx="26" cy="2"/>
          </a:xfrm>
        </xdr:grpSpPr>
        <xdr:sp macro="" textlink="">
          <xdr:nvSpPr>
            <xdr:cNvPr id="64" name="Line 20">
              <a:extLst>
                <a:ext uri="{FF2B5EF4-FFF2-40B4-BE49-F238E27FC236}">
                  <a16:creationId xmlns:a16="http://schemas.microsoft.com/office/drawing/2014/main" id="{0F8DF378-4330-E681-0DEB-16217B282430}"/>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21">
              <a:extLst>
                <a:ext uri="{FF2B5EF4-FFF2-40B4-BE49-F238E27FC236}">
                  <a16:creationId xmlns:a16="http://schemas.microsoft.com/office/drawing/2014/main" id="{329E621B-2690-6CE3-C450-29D3577F9C4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6" name="Group 22">
            <a:extLst>
              <a:ext uri="{FF2B5EF4-FFF2-40B4-BE49-F238E27FC236}">
                <a16:creationId xmlns:a16="http://schemas.microsoft.com/office/drawing/2014/main" id="{CBC65282-C255-4D4D-702A-929E05F4FCC5}"/>
              </a:ext>
            </a:extLst>
          </xdr:cNvPr>
          <xdr:cNvGrpSpPr>
            <a:grpSpLocks/>
          </xdr:cNvGrpSpPr>
        </xdr:nvGrpSpPr>
        <xdr:grpSpPr bwMode="auto">
          <a:xfrm>
            <a:off x="616" y="215"/>
            <a:ext cx="9" cy="2"/>
            <a:chOff x="616" y="215"/>
            <a:chExt cx="9" cy="2"/>
          </a:xfrm>
        </xdr:grpSpPr>
        <xdr:sp macro="" textlink="">
          <xdr:nvSpPr>
            <xdr:cNvPr id="62" name="Line 23">
              <a:extLst>
                <a:ext uri="{FF2B5EF4-FFF2-40B4-BE49-F238E27FC236}">
                  <a16:creationId xmlns:a16="http://schemas.microsoft.com/office/drawing/2014/main" id="{FE2C4996-202E-5FAE-A531-33248F140CBB}"/>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24">
              <a:extLst>
                <a:ext uri="{FF2B5EF4-FFF2-40B4-BE49-F238E27FC236}">
                  <a16:creationId xmlns:a16="http://schemas.microsoft.com/office/drawing/2014/main" id="{1FDB7CAC-6E18-EB6B-2E61-308B3B8885DF}"/>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7" name="Group 25">
            <a:extLst>
              <a:ext uri="{FF2B5EF4-FFF2-40B4-BE49-F238E27FC236}">
                <a16:creationId xmlns:a16="http://schemas.microsoft.com/office/drawing/2014/main" id="{1CC38C60-F503-D4FA-26E1-A507813D92B8}"/>
              </a:ext>
            </a:extLst>
          </xdr:cNvPr>
          <xdr:cNvGrpSpPr>
            <a:grpSpLocks/>
          </xdr:cNvGrpSpPr>
        </xdr:nvGrpSpPr>
        <xdr:grpSpPr bwMode="auto">
          <a:xfrm>
            <a:off x="579" y="215"/>
            <a:ext cx="9" cy="2"/>
            <a:chOff x="579" y="215"/>
            <a:chExt cx="9" cy="2"/>
          </a:xfrm>
        </xdr:grpSpPr>
        <xdr:sp macro="" textlink="">
          <xdr:nvSpPr>
            <xdr:cNvPr id="60" name="Line 26">
              <a:extLst>
                <a:ext uri="{FF2B5EF4-FFF2-40B4-BE49-F238E27FC236}">
                  <a16:creationId xmlns:a16="http://schemas.microsoft.com/office/drawing/2014/main" id="{A5DB3CA1-3A88-8977-3726-A475D59BD486}"/>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27">
              <a:extLst>
                <a:ext uri="{FF2B5EF4-FFF2-40B4-BE49-F238E27FC236}">
                  <a16:creationId xmlns:a16="http://schemas.microsoft.com/office/drawing/2014/main" id="{0F4CB865-08D5-E2F5-84FE-AC30362FFBF5}"/>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8" name="Group 28">
            <a:extLst>
              <a:ext uri="{FF2B5EF4-FFF2-40B4-BE49-F238E27FC236}">
                <a16:creationId xmlns:a16="http://schemas.microsoft.com/office/drawing/2014/main" id="{C79F4F32-870D-3A59-5D6F-DF8ABAA6AD1C}"/>
              </a:ext>
            </a:extLst>
          </xdr:cNvPr>
          <xdr:cNvGrpSpPr>
            <a:grpSpLocks/>
          </xdr:cNvGrpSpPr>
        </xdr:nvGrpSpPr>
        <xdr:grpSpPr bwMode="auto">
          <a:xfrm>
            <a:off x="642" y="215"/>
            <a:ext cx="9" cy="2"/>
            <a:chOff x="579" y="215"/>
            <a:chExt cx="9" cy="2"/>
          </a:xfrm>
        </xdr:grpSpPr>
        <xdr:sp macro="" textlink="">
          <xdr:nvSpPr>
            <xdr:cNvPr id="58" name="Line 29">
              <a:extLst>
                <a:ext uri="{FF2B5EF4-FFF2-40B4-BE49-F238E27FC236}">
                  <a16:creationId xmlns:a16="http://schemas.microsoft.com/office/drawing/2014/main" id="{65DE9C62-A173-49D1-A584-4FE34AA4CCC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30">
              <a:extLst>
                <a:ext uri="{FF2B5EF4-FFF2-40B4-BE49-F238E27FC236}">
                  <a16:creationId xmlns:a16="http://schemas.microsoft.com/office/drawing/2014/main" id="{0305AE69-CCA7-1377-9F77-6FE033A14897}"/>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9" name="Group 31">
            <a:extLst>
              <a:ext uri="{FF2B5EF4-FFF2-40B4-BE49-F238E27FC236}">
                <a16:creationId xmlns:a16="http://schemas.microsoft.com/office/drawing/2014/main" id="{511E7508-FA7C-A5E9-95A8-C98F4C70F852}"/>
              </a:ext>
            </a:extLst>
          </xdr:cNvPr>
          <xdr:cNvGrpSpPr>
            <a:grpSpLocks/>
          </xdr:cNvGrpSpPr>
        </xdr:nvGrpSpPr>
        <xdr:grpSpPr bwMode="auto">
          <a:xfrm>
            <a:off x="677" y="215"/>
            <a:ext cx="9" cy="2"/>
            <a:chOff x="616" y="215"/>
            <a:chExt cx="9" cy="2"/>
          </a:xfrm>
        </xdr:grpSpPr>
        <xdr:sp macro="" textlink="">
          <xdr:nvSpPr>
            <xdr:cNvPr id="56" name="Line 32">
              <a:extLst>
                <a:ext uri="{FF2B5EF4-FFF2-40B4-BE49-F238E27FC236}">
                  <a16:creationId xmlns:a16="http://schemas.microsoft.com/office/drawing/2014/main" id="{BC0970C9-A822-4FE1-AFF1-C039F16ACE5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33">
              <a:extLst>
                <a:ext uri="{FF2B5EF4-FFF2-40B4-BE49-F238E27FC236}">
                  <a16:creationId xmlns:a16="http://schemas.microsoft.com/office/drawing/2014/main" id="{A13030F1-3445-2E6B-4D10-4324F7E7035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50" name="Group 34">
            <a:extLst>
              <a:ext uri="{FF2B5EF4-FFF2-40B4-BE49-F238E27FC236}">
                <a16:creationId xmlns:a16="http://schemas.microsoft.com/office/drawing/2014/main" id="{EAB7BFC7-47B8-8298-1A26-D2DF4969CB18}"/>
              </a:ext>
            </a:extLst>
          </xdr:cNvPr>
          <xdr:cNvGrpSpPr>
            <a:grpSpLocks/>
          </xdr:cNvGrpSpPr>
        </xdr:nvGrpSpPr>
        <xdr:grpSpPr bwMode="auto">
          <a:xfrm>
            <a:off x="870" y="215"/>
            <a:ext cx="4" cy="2"/>
            <a:chOff x="870" y="215"/>
            <a:chExt cx="4" cy="2"/>
          </a:xfrm>
        </xdr:grpSpPr>
        <xdr:sp macro="" textlink="">
          <xdr:nvSpPr>
            <xdr:cNvPr id="54" name="Line 35">
              <a:extLst>
                <a:ext uri="{FF2B5EF4-FFF2-40B4-BE49-F238E27FC236}">
                  <a16:creationId xmlns:a16="http://schemas.microsoft.com/office/drawing/2014/main" id="{4942165B-270C-BDB1-1D11-D65CBBE1637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36">
              <a:extLst>
                <a:ext uri="{FF2B5EF4-FFF2-40B4-BE49-F238E27FC236}">
                  <a16:creationId xmlns:a16="http://schemas.microsoft.com/office/drawing/2014/main" id="{A11C67D0-81B8-50A1-7209-6933D0F852AD}"/>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51" name="Group 37">
            <a:extLst>
              <a:ext uri="{FF2B5EF4-FFF2-40B4-BE49-F238E27FC236}">
                <a16:creationId xmlns:a16="http://schemas.microsoft.com/office/drawing/2014/main" id="{96FCEB34-94D4-3A44-65B8-18C1DF127C38}"/>
              </a:ext>
            </a:extLst>
          </xdr:cNvPr>
          <xdr:cNvGrpSpPr>
            <a:grpSpLocks/>
          </xdr:cNvGrpSpPr>
        </xdr:nvGrpSpPr>
        <xdr:grpSpPr bwMode="auto">
          <a:xfrm>
            <a:off x="818" y="215"/>
            <a:ext cx="4" cy="2"/>
            <a:chOff x="818" y="215"/>
            <a:chExt cx="4" cy="2"/>
          </a:xfrm>
        </xdr:grpSpPr>
        <xdr:sp macro="" textlink="">
          <xdr:nvSpPr>
            <xdr:cNvPr id="52" name="Line 38">
              <a:extLst>
                <a:ext uri="{FF2B5EF4-FFF2-40B4-BE49-F238E27FC236}">
                  <a16:creationId xmlns:a16="http://schemas.microsoft.com/office/drawing/2014/main" id="{5C73C830-C4A3-134F-3AD6-00B5FFF299AD}"/>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39">
              <a:extLst>
                <a:ext uri="{FF2B5EF4-FFF2-40B4-BE49-F238E27FC236}">
                  <a16:creationId xmlns:a16="http://schemas.microsoft.com/office/drawing/2014/main" id="{C0BA9134-CA08-1B0B-1673-D03A643E5DD3}"/>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5</xdr:row>
      <xdr:rowOff>47625</xdr:rowOff>
    </xdr:from>
    <xdr:to>
      <xdr:col>12</xdr:col>
      <xdr:colOff>28328</xdr:colOff>
      <xdr:row>5</xdr:row>
      <xdr:rowOff>112714</xdr:rowOff>
    </xdr:to>
    <xdr:grpSp>
      <xdr:nvGrpSpPr>
        <xdr:cNvPr id="76" name="Group 75">
          <a:extLst>
            <a:ext uri="{FF2B5EF4-FFF2-40B4-BE49-F238E27FC236}">
              <a16:creationId xmlns:a16="http://schemas.microsoft.com/office/drawing/2014/main" id="{1FC51B62-CB1F-4538-8EF6-A1C21C64C71B}"/>
            </a:ext>
          </a:extLst>
        </xdr:cNvPr>
        <xdr:cNvGrpSpPr/>
      </xdr:nvGrpSpPr>
      <xdr:grpSpPr>
        <a:xfrm>
          <a:off x="4029075" y="1025525"/>
          <a:ext cx="4498728" cy="65089"/>
          <a:chOff x="3179884" y="40913538"/>
          <a:chExt cx="4707546" cy="60327"/>
        </a:xfrm>
      </xdr:grpSpPr>
      <xdr:grpSp>
        <xdr:nvGrpSpPr>
          <xdr:cNvPr id="77" name="Group 4">
            <a:extLst>
              <a:ext uri="{FF2B5EF4-FFF2-40B4-BE49-F238E27FC236}">
                <a16:creationId xmlns:a16="http://schemas.microsoft.com/office/drawing/2014/main" id="{BEAE20D1-FFD0-02E8-5352-E28222FB2282}"/>
              </a:ext>
            </a:extLst>
          </xdr:cNvPr>
          <xdr:cNvGrpSpPr>
            <a:grpSpLocks/>
          </xdr:cNvGrpSpPr>
        </xdr:nvGrpSpPr>
        <xdr:grpSpPr bwMode="auto">
          <a:xfrm>
            <a:off x="3822239" y="40913539"/>
            <a:ext cx="348603" cy="53975"/>
            <a:chOff x="406" y="215"/>
            <a:chExt cx="35" cy="2"/>
          </a:xfrm>
        </xdr:grpSpPr>
        <xdr:sp macro="" textlink="">
          <xdr:nvSpPr>
            <xdr:cNvPr id="111" name="Line 5">
              <a:extLst>
                <a:ext uri="{FF2B5EF4-FFF2-40B4-BE49-F238E27FC236}">
                  <a16:creationId xmlns:a16="http://schemas.microsoft.com/office/drawing/2014/main" id="{31DB5059-80C8-3F62-09EE-48E0588A849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6">
              <a:extLst>
                <a:ext uri="{FF2B5EF4-FFF2-40B4-BE49-F238E27FC236}">
                  <a16:creationId xmlns:a16="http://schemas.microsoft.com/office/drawing/2014/main" id="{A0063730-663A-2159-30EF-211F93DCAE7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8" name="Group 7">
            <a:extLst>
              <a:ext uri="{FF2B5EF4-FFF2-40B4-BE49-F238E27FC236}">
                <a16:creationId xmlns:a16="http://schemas.microsoft.com/office/drawing/2014/main" id="{C28BE8F9-08E3-1DBD-456F-E8091EB4536A}"/>
              </a:ext>
            </a:extLst>
          </xdr:cNvPr>
          <xdr:cNvGrpSpPr>
            <a:grpSpLocks/>
          </xdr:cNvGrpSpPr>
        </xdr:nvGrpSpPr>
        <xdr:grpSpPr bwMode="auto">
          <a:xfrm>
            <a:off x="3179884" y="40913538"/>
            <a:ext cx="258962" cy="53975"/>
            <a:chOff x="346" y="215"/>
            <a:chExt cx="26" cy="2"/>
          </a:xfrm>
        </xdr:grpSpPr>
        <xdr:sp macro="" textlink="">
          <xdr:nvSpPr>
            <xdr:cNvPr id="109" name="Line 8">
              <a:extLst>
                <a:ext uri="{FF2B5EF4-FFF2-40B4-BE49-F238E27FC236}">
                  <a16:creationId xmlns:a16="http://schemas.microsoft.com/office/drawing/2014/main" id="{A986805E-19CC-DB17-1AB5-9A0F239073D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9">
              <a:extLst>
                <a:ext uri="{FF2B5EF4-FFF2-40B4-BE49-F238E27FC236}">
                  <a16:creationId xmlns:a16="http://schemas.microsoft.com/office/drawing/2014/main" id="{502D5A5F-7662-7AD6-279A-3CA6B140671C}"/>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9" name="Group 10">
            <a:extLst>
              <a:ext uri="{FF2B5EF4-FFF2-40B4-BE49-F238E27FC236}">
                <a16:creationId xmlns:a16="http://schemas.microsoft.com/office/drawing/2014/main" id="{6068FD99-F5F2-5125-E827-4926B104C7DA}"/>
              </a:ext>
            </a:extLst>
          </xdr:cNvPr>
          <xdr:cNvGrpSpPr>
            <a:grpSpLocks/>
          </xdr:cNvGrpSpPr>
        </xdr:nvGrpSpPr>
        <xdr:grpSpPr bwMode="auto">
          <a:xfrm>
            <a:off x="5005510" y="40913539"/>
            <a:ext cx="348603" cy="53975"/>
            <a:chOff x="406" y="215"/>
            <a:chExt cx="35" cy="2"/>
          </a:xfrm>
        </xdr:grpSpPr>
        <xdr:sp macro="" textlink="">
          <xdr:nvSpPr>
            <xdr:cNvPr id="107" name="Line 11">
              <a:extLst>
                <a:ext uri="{FF2B5EF4-FFF2-40B4-BE49-F238E27FC236}">
                  <a16:creationId xmlns:a16="http://schemas.microsoft.com/office/drawing/2014/main" id="{B22DF21F-2DE0-6D03-8238-90DC32052A5A}"/>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12">
              <a:extLst>
                <a:ext uri="{FF2B5EF4-FFF2-40B4-BE49-F238E27FC236}">
                  <a16:creationId xmlns:a16="http://schemas.microsoft.com/office/drawing/2014/main" id="{3F4968C7-9AA9-C547-E52D-681443DDAC03}"/>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 name="Group 13">
            <a:extLst>
              <a:ext uri="{FF2B5EF4-FFF2-40B4-BE49-F238E27FC236}">
                <a16:creationId xmlns:a16="http://schemas.microsoft.com/office/drawing/2014/main" id="{A356FA7B-AF39-7440-3F14-60BAB079318E}"/>
              </a:ext>
            </a:extLst>
          </xdr:cNvPr>
          <xdr:cNvGrpSpPr>
            <a:grpSpLocks/>
          </xdr:cNvGrpSpPr>
        </xdr:nvGrpSpPr>
        <xdr:grpSpPr bwMode="auto">
          <a:xfrm>
            <a:off x="4418503" y="40913539"/>
            <a:ext cx="258962" cy="53975"/>
            <a:chOff x="346" y="215"/>
            <a:chExt cx="26" cy="2"/>
          </a:xfrm>
        </xdr:grpSpPr>
        <xdr:sp macro="" textlink="">
          <xdr:nvSpPr>
            <xdr:cNvPr id="105" name="Line 14">
              <a:extLst>
                <a:ext uri="{FF2B5EF4-FFF2-40B4-BE49-F238E27FC236}">
                  <a16:creationId xmlns:a16="http://schemas.microsoft.com/office/drawing/2014/main" id="{9AB6D2BD-5556-D8C1-B057-51DFC4A832B5}"/>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15">
              <a:extLst>
                <a:ext uri="{FF2B5EF4-FFF2-40B4-BE49-F238E27FC236}">
                  <a16:creationId xmlns:a16="http://schemas.microsoft.com/office/drawing/2014/main" id="{29074551-65B0-0F26-DFA4-58AE867BC8B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1" name="Group 22">
            <a:extLst>
              <a:ext uri="{FF2B5EF4-FFF2-40B4-BE49-F238E27FC236}">
                <a16:creationId xmlns:a16="http://schemas.microsoft.com/office/drawing/2014/main" id="{9C9EE67E-13D7-951A-B663-73EA54F5CBB2}"/>
              </a:ext>
            </a:extLst>
          </xdr:cNvPr>
          <xdr:cNvGrpSpPr>
            <a:grpSpLocks/>
          </xdr:cNvGrpSpPr>
        </xdr:nvGrpSpPr>
        <xdr:grpSpPr bwMode="auto">
          <a:xfrm>
            <a:off x="5913862" y="40913539"/>
            <a:ext cx="89641" cy="53975"/>
            <a:chOff x="616" y="215"/>
            <a:chExt cx="9" cy="2"/>
          </a:xfrm>
        </xdr:grpSpPr>
        <xdr:sp macro="" textlink="">
          <xdr:nvSpPr>
            <xdr:cNvPr id="103" name="Line 23">
              <a:extLst>
                <a:ext uri="{FF2B5EF4-FFF2-40B4-BE49-F238E27FC236}">
                  <a16:creationId xmlns:a16="http://schemas.microsoft.com/office/drawing/2014/main" id="{9C62EF8A-8D98-3F63-F25A-790298C0CD6C}"/>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24">
              <a:extLst>
                <a:ext uri="{FF2B5EF4-FFF2-40B4-BE49-F238E27FC236}">
                  <a16:creationId xmlns:a16="http://schemas.microsoft.com/office/drawing/2014/main" id="{3F79253B-EDF1-621B-614F-1F097A211B4C}"/>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 name="Group 25">
            <a:extLst>
              <a:ext uri="{FF2B5EF4-FFF2-40B4-BE49-F238E27FC236}">
                <a16:creationId xmlns:a16="http://schemas.microsoft.com/office/drawing/2014/main" id="{93CAF92B-B37C-E8E8-A38C-5C685C7899D7}"/>
              </a:ext>
            </a:extLst>
          </xdr:cNvPr>
          <xdr:cNvGrpSpPr>
            <a:grpSpLocks/>
          </xdr:cNvGrpSpPr>
        </xdr:nvGrpSpPr>
        <xdr:grpSpPr bwMode="auto">
          <a:xfrm>
            <a:off x="5517419" y="40913540"/>
            <a:ext cx="89641" cy="53975"/>
            <a:chOff x="579" y="215"/>
            <a:chExt cx="9" cy="2"/>
          </a:xfrm>
        </xdr:grpSpPr>
        <xdr:sp macro="" textlink="">
          <xdr:nvSpPr>
            <xdr:cNvPr id="101" name="Line 26">
              <a:extLst>
                <a:ext uri="{FF2B5EF4-FFF2-40B4-BE49-F238E27FC236}">
                  <a16:creationId xmlns:a16="http://schemas.microsoft.com/office/drawing/2014/main" id="{2018C329-2F6E-49D8-0196-5ABAA770AB7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2" name="Line 27">
              <a:extLst>
                <a:ext uri="{FF2B5EF4-FFF2-40B4-BE49-F238E27FC236}">
                  <a16:creationId xmlns:a16="http://schemas.microsoft.com/office/drawing/2014/main" id="{2D5D95AD-DA50-EE8E-2571-752FCE15036E}"/>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3" name="Group 28">
            <a:extLst>
              <a:ext uri="{FF2B5EF4-FFF2-40B4-BE49-F238E27FC236}">
                <a16:creationId xmlns:a16="http://schemas.microsoft.com/office/drawing/2014/main" id="{E5B16F1B-E6CA-8EF3-C7FD-9950FA7B9FBE}"/>
              </a:ext>
            </a:extLst>
          </xdr:cNvPr>
          <xdr:cNvGrpSpPr>
            <a:grpSpLocks/>
          </xdr:cNvGrpSpPr>
        </xdr:nvGrpSpPr>
        <xdr:grpSpPr bwMode="auto">
          <a:xfrm>
            <a:off x="6122527" y="40913539"/>
            <a:ext cx="89641" cy="53975"/>
            <a:chOff x="579" y="215"/>
            <a:chExt cx="9" cy="2"/>
          </a:xfrm>
        </xdr:grpSpPr>
        <xdr:sp macro="" textlink="">
          <xdr:nvSpPr>
            <xdr:cNvPr id="99" name="Line 29">
              <a:extLst>
                <a:ext uri="{FF2B5EF4-FFF2-40B4-BE49-F238E27FC236}">
                  <a16:creationId xmlns:a16="http://schemas.microsoft.com/office/drawing/2014/main" id="{5F2AF890-0515-52BE-BB2D-80785CC97FF0}"/>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30">
              <a:extLst>
                <a:ext uri="{FF2B5EF4-FFF2-40B4-BE49-F238E27FC236}">
                  <a16:creationId xmlns:a16="http://schemas.microsoft.com/office/drawing/2014/main" id="{489C17E2-9D9A-2332-1751-AA19A5FF615B}"/>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4" name="Group 31">
            <a:extLst>
              <a:ext uri="{FF2B5EF4-FFF2-40B4-BE49-F238E27FC236}">
                <a16:creationId xmlns:a16="http://schemas.microsoft.com/office/drawing/2014/main" id="{B5FDD843-794E-067B-B592-A9B5EE1DA076}"/>
              </a:ext>
            </a:extLst>
          </xdr:cNvPr>
          <xdr:cNvGrpSpPr>
            <a:grpSpLocks/>
          </xdr:cNvGrpSpPr>
        </xdr:nvGrpSpPr>
        <xdr:grpSpPr bwMode="auto">
          <a:xfrm>
            <a:off x="6519844" y="40919889"/>
            <a:ext cx="89641" cy="53975"/>
            <a:chOff x="616" y="215"/>
            <a:chExt cx="9" cy="2"/>
          </a:xfrm>
        </xdr:grpSpPr>
        <xdr:sp macro="" textlink="">
          <xdr:nvSpPr>
            <xdr:cNvPr id="97" name="Line 32">
              <a:extLst>
                <a:ext uri="{FF2B5EF4-FFF2-40B4-BE49-F238E27FC236}">
                  <a16:creationId xmlns:a16="http://schemas.microsoft.com/office/drawing/2014/main" id="{5DD5D0CA-FEF4-B72A-0BE6-6696F9FD54BD}"/>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 name="Line 33">
              <a:extLst>
                <a:ext uri="{FF2B5EF4-FFF2-40B4-BE49-F238E27FC236}">
                  <a16:creationId xmlns:a16="http://schemas.microsoft.com/office/drawing/2014/main" id="{AE250F38-8531-24BF-2568-345C56763E22}"/>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5" name="Group 34">
            <a:extLst>
              <a:ext uri="{FF2B5EF4-FFF2-40B4-BE49-F238E27FC236}">
                <a16:creationId xmlns:a16="http://schemas.microsoft.com/office/drawing/2014/main" id="{3AD57736-1E2E-C669-BA81-2BA799BDA261}"/>
              </a:ext>
            </a:extLst>
          </xdr:cNvPr>
          <xdr:cNvGrpSpPr>
            <a:grpSpLocks/>
          </xdr:cNvGrpSpPr>
        </xdr:nvGrpSpPr>
        <xdr:grpSpPr bwMode="auto">
          <a:xfrm>
            <a:off x="7108800" y="40913539"/>
            <a:ext cx="39840" cy="53975"/>
            <a:chOff x="870" y="215"/>
            <a:chExt cx="4" cy="2"/>
          </a:xfrm>
        </xdr:grpSpPr>
        <xdr:sp macro="" textlink="">
          <xdr:nvSpPr>
            <xdr:cNvPr id="95" name="Line 35">
              <a:extLst>
                <a:ext uri="{FF2B5EF4-FFF2-40B4-BE49-F238E27FC236}">
                  <a16:creationId xmlns:a16="http://schemas.microsoft.com/office/drawing/2014/main" id="{6D723754-8CB4-EA21-3D23-D48920CD21F2}"/>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6" name="Line 36">
              <a:extLst>
                <a:ext uri="{FF2B5EF4-FFF2-40B4-BE49-F238E27FC236}">
                  <a16:creationId xmlns:a16="http://schemas.microsoft.com/office/drawing/2014/main" id="{0915BCA9-CB6E-2166-CB86-F2091DEE5B46}"/>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6" name="Group 37">
            <a:extLst>
              <a:ext uri="{FF2B5EF4-FFF2-40B4-BE49-F238E27FC236}">
                <a16:creationId xmlns:a16="http://schemas.microsoft.com/office/drawing/2014/main" id="{3A959BE9-D444-5DAC-755C-5490EE688B41}"/>
              </a:ext>
            </a:extLst>
          </xdr:cNvPr>
          <xdr:cNvGrpSpPr>
            <a:grpSpLocks/>
          </xdr:cNvGrpSpPr>
        </xdr:nvGrpSpPr>
        <xdr:grpSpPr bwMode="auto">
          <a:xfrm>
            <a:off x="6792631" y="40913539"/>
            <a:ext cx="39840" cy="53975"/>
            <a:chOff x="818" y="215"/>
            <a:chExt cx="4" cy="2"/>
          </a:xfrm>
        </xdr:grpSpPr>
        <xdr:sp macro="" textlink="">
          <xdr:nvSpPr>
            <xdr:cNvPr id="93" name="Line 38">
              <a:extLst>
                <a:ext uri="{FF2B5EF4-FFF2-40B4-BE49-F238E27FC236}">
                  <a16:creationId xmlns:a16="http://schemas.microsoft.com/office/drawing/2014/main" id="{17725640-E5ED-38C0-43B7-7AFE6171D895}"/>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39">
              <a:extLst>
                <a:ext uri="{FF2B5EF4-FFF2-40B4-BE49-F238E27FC236}">
                  <a16:creationId xmlns:a16="http://schemas.microsoft.com/office/drawing/2014/main" id="{E3FB852D-5A28-F572-0A73-8780AF6D4F08}"/>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7" name="Group 37">
            <a:extLst>
              <a:ext uri="{FF2B5EF4-FFF2-40B4-BE49-F238E27FC236}">
                <a16:creationId xmlns:a16="http://schemas.microsoft.com/office/drawing/2014/main" id="{17DDF5F1-9FCE-273D-5CB8-45E3AF4A1372}"/>
              </a:ext>
            </a:extLst>
          </xdr:cNvPr>
          <xdr:cNvGrpSpPr>
            <a:grpSpLocks/>
          </xdr:cNvGrpSpPr>
        </xdr:nvGrpSpPr>
        <xdr:grpSpPr bwMode="auto">
          <a:xfrm>
            <a:off x="7272780" y="40913539"/>
            <a:ext cx="39840" cy="53975"/>
            <a:chOff x="818" y="215"/>
            <a:chExt cx="4" cy="2"/>
          </a:xfrm>
        </xdr:grpSpPr>
        <xdr:sp macro="" textlink="">
          <xdr:nvSpPr>
            <xdr:cNvPr id="91" name="Line 38">
              <a:extLst>
                <a:ext uri="{FF2B5EF4-FFF2-40B4-BE49-F238E27FC236}">
                  <a16:creationId xmlns:a16="http://schemas.microsoft.com/office/drawing/2014/main" id="{B56EDF9A-4F17-02FB-D860-E39DE0C0C48D}"/>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39">
              <a:extLst>
                <a:ext uri="{FF2B5EF4-FFF2-40B4-BE49-F238E27FC236}">
                  <a16:creationId xmlns:a16="http://schemas.microsoft.com/office/drawing/2014/main" id="{486C9CF8-59AA-4C6E-ADCA-19326AA90445}"/>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8" name="Group 34">
            <a:extLst>
              <a:ext uri="{FF2B5EF4-FFF2-40B4-BE49-F238E27FC236}">
                <a16:creationId xmlns:a16="http://schemas.microsoft.com/office/drawing/2014/main" id="{A33886A1-3E4D-D2AB-2747-B5045A3550B1}"/>
              </a:ext>
            </a:extLst>
          </xdr:cNvPr>
          <xdr:cNvGrpSpPr>
            <a:grpSpLocks/>
          </xdr:cNvGrpSpPr>
        </xdr:nvGrpSpPr>
        <xdr:grpSpPr bwMode="auto">
          <a:xfrm>
            <a:off x="7847590" y="40919890"/>
            <a:ext cx="39840" cy="53975"/>
            <a:chOff x="870" y="215"/>
            <a:chExt cx="4" cy="2"/>
          </a:xfrm>
        </xdr:grpSpPr>
        <xdr:sp macro="" textlink="">
          <xdr:nvSpPr>
            <xdr:cNvPr id="89" name="Line 35">
              <a:extLst>
                <a:ext uri="{FF2B5EF4-FFF2-40B4-BE49-F238E27FC236}">
                  <a16:creationId xmlns:a16="http://schemas.microsoft.com/office/drawing/2014/main" id="{A1A1B341-9E63-BD4A-07ED-EBEAC7CD158E}"/>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36">
              <a:extLst>
                <a:ext uri="{FF2B5EF4-FFF2-40B4-BE49-F238E27FC236}">
                  <a16:creationId xmlns:a16="http://schemas.microsoft.com/office/drawing/2014/main" id="{034B02DE-70CA-F195-F953-BC47690418AE}"/>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190500</xdr:colOff>
      <xdr:row>203</xdr:row>
      <xdr:rowOff>104775</xdr:rowOff>
    </xdr:from>
    <xdr:to>
      <xdr:col>13</xdr:col>
      <xdr:colOff>0</xdr:colOff>
      <xdr:row>204</xdr:row>
      <xdr:rowOff>0</xdr:rowOff>
    </xdr:to>
    <xdr:grpSp>
      <xdr:nvGrpSpPr>
        <xdr:cNvPr id="113" name="Group 3">
          <a:extLst>
            <a:ext uri="{FF2B5EF4-FFF2-40B4-BE49-F238E27FC236}">
              <a16:creationId xmlns:a16="http://schemas.microsoft.com/office/drawing/2014/main" id="{00970229-431E-4D82-A8CF-375336037CB2}"/>
            </a:ext>
          </a:extLst>
        </xdr:cNvPr>
        <xdr:cNvGrpSpPr>
          <a:grpSpLocks/>
        </xdr:cNvGrpSpPr>
      </xdr:nvGrpSpPr>
      <xdr:grpSpPr bwMode="auto">
        <a:xfrm>
          <a:off x="4029075" y="29121100"/>
          <a:ext cx="5035550" cy="66675"/>
          <a:chOff x="346" y="215"/>
          <a:chExt cx="528" cy="2"/>
        </a:xfrm>
      </xdr:grpSpPr>
      <xdr:grpSp>
        <xdr:nvGrpSpPr>
          <xdr:cNvPr id="114" name="Group 4">
            <a:extLst>
              <a:ext uri="{FF2B5EF4-FFF2-40B4-BE49-F238E27FC236}">
                <a16:creationId xmlns:a16="http://schemas.microsoft.com/office/drawing/2014/main" id="{4F8C1C1F-752D-B132-2C22-30EF388C1C07}"/>
              </a:ext>
            </a:extLst>
          </xdr:cNvPr>
          <xdr:cNvGrpSpPr>
            <a:grpSpLocks/>
          </xdr:cNvGrpSpPr>
        </xdr:nvGrpSpPr>
        <xdr:grpSpPr bwMode="auto">
          <a:xfrm>
            <a:off x="406" y="215"/>
            <a:ext cx="35" cy="2"/>
            <a:chOff x="406" y="215"/>
            <a:chExt cx="35" cy="2"/>
          </a:xfrm>
        </xdr:grpSpPr>
        <xdr:sp macro="" textlink="">
          <xdr:nvSpPr>
            <xdr:cNvPr id="148" name="Line 5">
              <a:extLst>
                <a:ext uri="{FF2B5EF4-FFF2-40B4-BE49-F238E27FC236}">
                  <a16:creationId xmlns:a16="http://schemas.microsoft.com/office/drawing/2014/main" id="{0A08353C-C817-C2B6-90F6-70C0810678A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6">
              <a:extLst>
                <a:ext uri="{FF2B5EF4-FFF2-40B4-BE49-F238E27FC236}">
                  <a16:creationId xmlns:a16="http://schemas.microsoft.com/office/drawing/2014/main" id="{83AD769A-FD20-D85D-6D02-DA863CC88B9E}"/>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5" name="Group 7">
            <a:extLst>
              <a:ext uri="{FF2B5EF4-FFF2-40B4-BE49-F238E27FC236}">
                <a16:creationId xmlns:a16="http://schemas.microsoft.com/office/drawing/2014/main" id="{30470638-0DDE-F70A-96AB-18C297EAE5AA}"/>
              </a:ext>
            </a:extLst>
          </xdr:cNvPr>
          <xdr:cNvGrpSpPr>
            <a:grpSpLocks/>
          </xdr:cNvGrpSpPr>
        </xdr:nvGrpSpPr>
        <xdr:grpSpPr bwMode="auto">
          <a:xfrm>
            <a:off x="346" y="215"/>
            <a:ext cx="26" cy="2"/>
            <a:chOff x="346" y="215"/>
            <a:chExt cx="26" cy="2"/>
          </a:xfrm>
        </xdr:grpSpPr>
        <xdr:sp macro="" textlink="">
          <xdr:nvSpPr>
            <xdr:cNvPr id="146" name="Line 8">
              <a:extLst>
                <a:ext uri="{FF2B5EF4-FFF2-40B4-BE49-F238E27FC236}">
                  <a16:creationId xmlns:a16="http://schemas.microsoft.com/office/drawing/2014/main" id="{0B242042-DCD8-5D68-270A-7568F08B5228}"/>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9">
              <a:extLst>
                <a:ext uri="{FF2B5EF4-FFF2-40B4-BE49-F238E27FC236}">
                  <a16:creationId xmlns:a16="http://schemas.microsoft.com/office/drawing/2014/main" id="{789D37E4-E126-672D-C05D-81FAFB3319DA}"/>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6" name="Group 10">
            <a:extLst>
              <a:ext uri="{FF2B5EF4-FFF2-40B4-BE49-F238E27FC236}">
                <a16:creationId xmlns:a16="http://schemas.microsoft.com/office/drawing/2014/main" id="{011E7AAA-2BC0-E869-E6C8-7064F54B0AA0}"/>
              </a:ext>
            </a:extLst>
          </xdr:cNvPr>
          <xdr:cNvGrpSpPr>
            <a:grpSpLocks/>
          </xdr:cNvGrpSpPr>
        </xdr:nvGrpSpPr>
        <xdr:grpSpPr bwMode="auto">
          <a:xfrm>
            <a:off x="525" y="215"/>
            <a:ext cx="35" cy="2"/>
            <a:chOff x="406" y="215"/>
            <a:chExt cx="35" cy="2"/>
          </a:xfrm>
        </xdr:grpSpPr>
        <xdr:sp macro="" textlink="">
          <xdr:nvSpPr>
            <xdr:cNvPr id="144" name="Line 11">
              <a:extLst>
                <a:ext uri="{FF2B5EF4-FFF2-40B4-BE49-F238E27FC236}">
                  <a16:creationId xmlns:a16="http://schemas.microsoft.com/office/drawing/2014/main" id="{8F3D123F-493B-2713-0324-D4AB87A51073}"/>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2">
              <a:extLst>
                <a:ext uri="{FF2B5EF4-FFF2-40B4-BE49-F238E27FC236}">
                  <a16:creationId xmlns:a16="http://schemas.microsoft.com/office/drawing/2014/main" id="{ABB528A4-9971-47FF-89EE-8815C1FDC04D}"/>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7" name="Group 13">
            <a:extLst>
              <a:ext uri="{FF2B5EF4-FFF2-40B4-BE49-F238E27FC236}">
                <a16:creationId xmlns:a16="http://schemas.microsoft.com/office/drawing/2014/main" id="{068D165B-D228-C78A-3DD3-AB9757E14DDB}"/>
              </a:ext>
            </a:extLst>
          </xdr:cNvPr>
          <xdr:cNvGrpSpPr>
            <a:grpSpLocks/>
          </xdr:cNvGrpSpPr>
        </xdr:nvGrpSpPr>
        <xdr:grpSpPr bwMode="auto">
          <a:xfrm>
            <a:off x="470" y="215"/>
            <a:ext cx="26" cy="2"/>
            <a:chOff x="346" y="215"/>
            <a:chExt cx="26" cy="2"/>
          </a:xfrm>
        </xdr:grpSpPr>
        <xdr:sp macro="" textlink="">
          <xdr:nvSpPr>
            <xdr:cNvPr id="142" name="Line 14">
              <a:extLst>
                <a:ext uri="{FF2B5EF4-FFF2-40B4-BE49-F238E27FC236}">
                  <a16:creationId xmlns:a16="http://schemas.microsoft.com/office/drawing/2014/main" id="{94EDBA45-8CF4-1625-C367-25178B60F825}"/>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15">
              <a:extLst>
                <a:ext uri="{FF2B5EF4-FFF2-40B4-BE49-F238E27FC236}">
                  <a16:creationId xmlns:a16="http://schemas.microsoft.com/office/drawing/2014/main" id="{AD434924-02B9-21BD-3D61-08A1A89DD85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8" name="Group 16">
            <a:extLst>
              <a:ext uri="{FF2B5EF4-FFF2-40B4-BE49-F238E27FC236}">
                <a16:creationId xmlns:a16="http://schemas.microsoft.com/office/drawing/2014/main" id="{FDFC433A-F064-2738-00B6-22434A041D28}"/>
              </a:ext>
            </a:extLst>
          </xdr:cNvPr>
          <xdr:cNvGrpSpPr>
            <a:grpSpLocks/>
          </xdr:cNvGrpSpPr>
        </xdr:nvGrpSpPr>
        <xdr:grpSpPr bwMode="auto">
          <a:xfrm>
            <a:off x="766" y="215"/>
            <a:ext cx="35" cy="2"/>
            <a:chOff x="406" y="215"/>
            <a:chExt cx="35" cy="2"/>
          </a:xfrm>
        </xdr:grpSpPr>
        <xdr:sp macro="" textlink="">
          <xdr:nvSpPr>
            <xdr:cNvPr id="140" name="Line 17">
              <a:extLst>
                <a:ext uri="{FF2B5EF4-FFF2-40B4-BE49-F238E27FC236}">
                  <a16:creationId xmlns:a16="http://schemas.microsoft.com/office/drawing/2014/main" id="{4FC16806-7FF9-752D-CAF8-FDF79002FEE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18">
              <a:extLst>
                <a:ext uri="{FF2B5EF4-FFF2-40B4-BE49-F238E27FC236}">
                  <a16:creationId xmlns:a16="http://schemas.microsoft.com/office/drawing/2014/main" id="{312DC36A-DA86-CFF2-0AFF-91502FC5EC92}"/>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9" name="Group 19">
            <a:extLst>
              <a:ext uri="{FF2B5EF4-FFF2-40B4-BE49-F238E27FC236}">
                <a16:creationId xmlns:a16="http://schemas.microsoft.com/office/drawing/2014/main" id="{DEF75CBD-85BB-2424-1F97-6670FFD7FF45}"/>
              </a:ext>
            </a:extLst>
          </xdr:cNvPr>
          <xdr:cNvGrpSpPr>
            <a:grpSpLocks/>
          </xdr:cNvGrpSpPr>
        </xdr:nvGrpSpPr>
        <xdr:grpSpPr bwMode="auto">
          <a:xfrm>
            <a:off x="718" y="215"/>
            <a:ext cx="26" cy="2"/>
            <a:chOff x="346" y="215"/>
            <a:chExt cx="26" cy="2"/>
          </a:xfrm>
        </xdr:grpSpPr>
        <xdr:sp macro="" textlink="">
          <xdr:nvSpPr>
            <xdr:cNvPr id="138" name="Line 20">
              <a:extLst>
                <a:ext uri="{FF2B5EF4-FFF2-40B4-BE49-F238E27FC236}">
                  <a16:creationId xmlns:a16="http://schemas.microsoft.com/office/drawing/2014/main" id="{2DE52B76-5B73-8485-F3D3-A71B3A8E1A1D}"/>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21">
              <a:extLst>
                <a:ext uri="{FF2B5EF4-FFF2-40B4-BE49-F238E27FC236}">
                  <a16:creationId xmlns:a16="http://schemas.microsoft.com/office/drawing/2014/main" id="{7A9822EB-A253-874F-265B-6C82E39EC078}"/>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0" name="Group 22">
            <a:extLst>
              <a:ext uri="{FF2B5EF4-FFF2-40B4-BE49-F238E27FC236}">
                <a16:creationId xmlns:a16="http://schemas.microsoft.com/office/drawing/2014/main" id="{0E14ABE0-EFF5-EA3A-6FF7-F2F5117DBB88}"/>
              </a:ext>
            </a:extLst>
          </xdr:cNvPr>
          <xdr:cNvGrpSpPr>
            <a:grpSpLocks/>
          </xdr:cNvGrpSpPr>
        </xdr:nvGrpSpPr>
        <xdr:grpSpPr bwMode="auto">
          <a:xfrm>
            <a:off x="616" y="215"/>
            <a:ext cx="9" cy="2"/>
            <a:chOff x="616" y="215"/>
            <a:chExt cx="9" cy="2"/>
          </a:xfrm>
        </xdr:grpSpPr>
        <xdr:sp macro="" textlink="">
          <xdr:nvSpPr>
            <xdr:cNvPr id="136" name="Line 23">
              <a:extLst>
                <a:ext uri="{FF2B5EF4-FFF2-40B4-BE49-F238E27FC236}">
                  <a16:creationId xmlns:a16="http://schemas.microsoft.com/office/drawing/2014/main" id="{2D559B18-6876-E9EA-1819-D3D26EB0216E}"/>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24">
              <a:extLst>
                <a:ext uri="{FF2B5EF4-FFF2-40B4-BE49-F238E27FC236}">
                  <a16:creationId xmlns:a16="http://schemas.microsoft.com/office/drawing/2014/main" id="{F3E82BB4-5B4B-2F76-6B9B-ADA5C2D75DCD}"/>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1" name="Group 25">
            <a:extLst>
              <a:ext uri="{FF2B5EF4-FFF2-40B4-BE49-F238E27FC236}">
                <a16:creationId xmlns:a16="http://schemas.microsoft.com/office/drawing/2014/main" id="{E58C0009-F3EB-3816-22FA-937007E3B51D}"/>
              </a:ext>
            </a:extLst>
          </xdr:cNvPr>
          <xdr:cNvGrpSpPr>
            <a:grpSpLocks/>
          </xdr:cNvGrpSpPr>
        </xdr:nvGrpSpPr>
        <xdr:grpSpPr bwMode="auto">
          <a:xfrm>
            <a:off x="579" y="215"/>
            <a:ext cx="9" cy="2"/>
            <a:chOff x="579" y="215"/>
            <a:chExt cx="9" cy="2"/>
          </a:xfrm>
        </xdr:grpSpPr>
        <xdr:sp macro="" textlink="">
          <xdr:nvSpPr>
            <xdr:cNvPr id="134" name="Line 26">
              <a:extLst>
                <a:ext uri="{FF2B5EF4-FFF2-40B4-BE49-F238E27FC236}">
                  <a16:creationId xmlns:a16="http://schemas.microsoft.com/office/drawing/2014/main" id="{C84A767E-4642-33C7-92A1-70B5F9BCFE55}"/>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27">
              <a:extLst>
                <a:ext uri="{FF2B5EF4-FFF2-40B4-BE49-F238E27FC236}">
                  <a16:creationId xmlns:a16="http://schemas.microsoft.com/office/drawing/2014/main" id="{BD1725E5-25B0-F212-380C-08EBC2AFCB8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2" name="Group 28">
            <a:extLst>
              <a:ext uri="{FF2B5EF4-FFF2-40B4-BE49-F238E27FC236}">
                <a16:creationId xmlns:a16="http://schemas.microsoft.com/office/drawing/2014/main" id="{F6B8DC28-F0A4-6ECA-368B-9C571D767358}"/>
              </a:ext>
            </a:extLst>
          </xdr:cNvPr>
          <xdr:cNvGrpSpPr>
            <a:grpSpLocks/>
          </xdr:cNvGrpSpPr>
        </xdr:nvGrpSpPr>
        <xdr:grpSpPr bwMode="auto">
          <a:xfrm>
            <a:off x="642" y="215"/>
            <a:ext cx="9" cy="2"/>
            <a:chOff x="579" y="215"/>
            <a:chExt cx="9" cy="2"/>
          </a:xfrm>
        </xdr:grpSpPr>
        <xdr:sp macro="" textlink="">
          <xdr:nvSpPr>
            <xdr:cNvPr id="132" name="Line 29">
              <a:extLst>
                <a:ext uri="{FF2B5EF4-FFF2-40B4-BE49-F238E27FC236}">
                  <a16:creationId xmlns:a16="http://schemas.microsoft.com/office/drawing/2014/main" id="{717A45C5-1618-A89F-6FB7-EAEF150AC1FF}"/>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30">
              <a:extLst>
                <a:ext uri="{FF2B5EF4-FFF2-40B4-BE49-F238E27FC236}">
                  <a16:creationId xmlns:a16="http://schemas.microsoft.com/office/drawing/2014/main" id="{B33A8F66-88F8-3511-0AFC-73FA0A417178}"/>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3" name="Group 31">
            <a:extLst>
              <a:ext uri="{FF2B5EF4-FFF2-40B4-BE49-F238E27FC236}">
                <a16:creationId xmlns:a16="http://schemas.microsoft.com/office/drawing/2014/main" id="{842AF1C7-DDC0-6824-D548-845312B00C49}"/>
              </a:ext>
            </a:extLst>
          </xdr:cNvPr>
          <xdr:cNvGrpSpPr>
            <a:grpSpLocks/>
          </xdr:cNvGrpSpPr>
        </xdr:nvGrpSpPr>
        <xdr:grpSpPr bwMode="auto">
          <a:xfrm>
            <a:off x="677" y="215"/>
            <a:ext cx="9" cy="2"/>
            <a:chOff x="616" y="215"/>
            <a:chExt cx="9" cy="2"/>
          </a:xfrm>
        </xdr:grpSpPr>
        <xdr:sp macro="" textlink="">
          <xdr:nvSpPr>
            <xdr:cNvPr id="130" name="Line 32">
              <a:extLst>
                <a:ext uri="{FF2B5EF4-FFF2-40B4-BE49-F238E27FC236}">
                  <a16:creationId xmlns:a16="http://schemas.microsoft.com/office/drawing/2014/main" id="{E2BCD68A-F768-06D7-9F1E-6A0A16E662C5}"/>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1" name="Line 33">
              <a:extLst>
                <a:ext uri="{FF2B5EF4-FFF2-40B4-BE49-F238E27FC236}">
                  <a16:creationId xmlns:a16="http://schemas.microsoft.com/office/drawing/2014/main" id="{CDFB2F87-A5D5-82E8-B5CF-667445030872}"/>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4" name="Group 34">
            <a:extLst>
              <a:ext uri="{FF2B5EF4-FFF2-40B4-BE49-F238E27FC236}">
                <a16:creationId xmlns:a16="http://schemas.microsoft.com/office/drawing/2014/main" id="{08B739E0-A06F-F8DA-7C90-809A5A4758F3}"/>
              </a:ext>
            </a:extLst>
          </xdr:cNvPr>
          <xdr:cNvGrpSpPr>
            <a:grpSpLocks/>
          </xdr:cNvGrpSpPr>
        </xdr:nvGrpSpPr>
        <xdr:grpSpPr bwMode="auto">
          <a:xfrm>
            <a:off x="870" y="215"/>
            <a:ext cx="4" cy="2"/>
            <a:chOff x="870" y="215"/>
            <a:chExt cx="4" cy="2"/>
          </a:xfrm>
        </xdr:grpSpPr>
        <xdr:sp macro="" textlink="">
          <xdr:nvSpPr>
            <xdr:cNvPr id="128" name="Line 35">
              <a:extLst>
                <a:ext uri="{FF2B5EF4-FFF2-40B4-BE49-F238E27FC236}">
                  <a16:creationId xmlns:a16="http://schemas.microsoft.com/office/drawing/2014/main" id="{B5B03B5D-9F4F-0CE8-738E-F471E23AB710}"/>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36">
              <a:extLst>
                <a:ext uri="{FF2B5EF4-FFF2-40B4-BE49-F238E27FC236}">
                  <a16:creationId xmlns:a16="http://schemas.microsoft.com/office/drawing/2014/main" id="{AC857090-4BA3-C639-7EBE-76A98874BD40}"/>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5" name="Group 37">
            <a:extLst>
              <a:ext uri="{FF2B5EF4-FFF2-40B4-BE49-F238E27FC236}">
                <a16:creationId xmlns:a16="http://schemas.microsoft.com/office/drawing/2014/main" id="{8700DC1C-0EAD-6E23-AC40-0946EBA92795}"/>
              </a:ext>
            </a:extLst>
          </xdr:cNvPr>
          <xdr:cNvGrpSpPr>
            <a:grpSpLocks/>
          </xdr:cNvGrpSpPr>
        </xdr:nvGrpSpPr>
        <xdr:grpSpPr bwMode="auto">
          <a:xfrm>
            <a:off x="818" y="215"/>
            <a:ext cx="4" cy="2"/>
            <a:chOff x="818" y="215"/>
            <a:chExt cx="4" cy="2"/>
          </a:xfrm>
        </xdr:grpSpPr>
        <xdr:sp macro="" textlink="">
          <xdr:nvSpPr>
            <xdr:cNvPr id="126" name="Line 38">
              <a:extLst>
                <a:ext uri="{FF2B5EF4-FFF2-40B4-BE49-F238E27FC236}">
                  <a16:creationId xmlns:a16="http://schemas.microsoft.com/office/drawing/2014/main" id="{3FB6F05D-B948-08B0-FE2E-6CAE413E1D4E}"/>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39">
              <a:extLst>
                <a:ext uri="{FF2B5EF4-FFF2-40B4-BE49-F238E27FC236}">
                  <a16:creationId xmlns:a16="http://schemas.microsoft.com/office/drawing/2014/main" id="{57A20A71-28D2-52ED-80EB-4EC2D345FF02}"/>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169334</xdr:colOff>
      <xdr:row>54</xdr:row>
      <xdr:rowOff>28222</xdr:rowOff>
    </xdr:from>
    <xdr:to>
      <xdr:col>12</xdr:col>
      <xdr:colOff>7162</xdr:colOff>
      <xdr:row>54</xdr:row>
      <xdr:rowOff>93311</xdr:rowOff>
    </xdr:to>
    <xdr:grpSp>
      <xdr:nvGrpSpPr>
        <xdr:cNvPr id="150" name="Group 149">
          <a:extLst>
            <a:ext uri="{FF2B5EF4-FFF2-40B4-BE49-F238E27FC236}">
              <a16:creationId xmlns:a16="http://schemas.microsoft.com/office/drawing/2014/main" id="{B6A995CA-7B28-443F-8B18-B3C58A3AF542}"/>
            </a:ext>
          </a:extLst>
        </xdr:cNvPr>
        <xdr:cNvGrpSpPr/>
      </xdr:nvGrpSpPr>
      <xdr:grpSpPr>
        <a:xfrm>
          <a:off x="4007909" y="7972072"/>
          <a:ext cx="4498728" cy="65089"/>
          <a:chOff x="3179884" y="40913538"/>
          <a:chExt cx="4707546" cy="60327"/>
        </a:xfrm>
      </xdr:grpSpPr>
      <xdr:grpSp>
        <xdr:nvGrpSpPr>
          <xdr:cNvPr id="151" name="Group 4">
            <a:extLst>
              <a:ext uri="{FF2B5EF4-FFF2-40B4-BE49-F238E27FC236}">
                <a16:creationId xmlns:a16="http://schemas.microsoft.com/office/drawing/2014/main" id="{C58E6395-BDCD-6E4B-4A99-A8C6407056AF}"/>
              </a:ext>
            </a:extLst>
          </xdr:cNvPr>
          <xdr:cNvGrpSpPr>
            <a:grpSpLocks/>
          </xdr:cNvGrpSpPr>
        </xdr:nvGrpSpPr>
        <xdr:grpSpPr bwMode="auto">
          <a:xfrm>
            <a:off x="3822239" y="40913539"/>
            <a:ext cx="348603" cy="53975"/>
            <a:chOff x="406" y="215"/>
            <a:chExt cx="35" cy="2"/>
          </a:xfrm>
        </xdr:grpSpPr>
        <xdr:sp macro="" textlink="">
          <xdr:nvSpPr>
            <xdr:cNvPr id="185" name="Line 5">
              <a:extLst>
                <a:ext uri="{FF2B5EF4-FFF2-40B4-BE49-F238E27FC236}">
                  <a16:creationId xmlns:a16="http://schemas.microsoft.com/office/drawing/2014/main" id="{AFBCD528-546A-78EF-BF1D-3801075FDC12}"/>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6" name="Line 6">
              <a:extLst>
                <a:ext uri="{FF2B5EF4-FFF2-40B4-BE49-F238E27FC236}">
                  <a16:creationId xmlns:a16="http://schemas.microsoft.com/office/drawing/2014/main" id="{6F29E6E2-E3A8-1563-B0C3-C03C97375254}"/>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2" name="Group 7">
            <a:extLst>
              <a:ext uri="{FF2B5EF4-FFF2-40B4-BE49-F238E27FC236}">
                <a16:creationId xmlns:a16="http://schemas.microsoft.com/office/drawing/2014/main" id="{0E2DD098-6F41-346C-BCA1-FEFF7B49310A}"/>
              </a:ext>
            </a:extLst>
          </xdr:cNvPr>
          <xdr:cNvGrpSpPr>
            <a:grpSpLocks/>
          </xdr:cNvGrpSpPr>
        </xdr:nvGrpSpPr>
        <xdr:grpSpPr bwMode="auto">
          <a:xfrm>
            <a:off x="3179884" y="40913538"/>
            <a:ext cx="258962" cy="53975"/>
            <a:chOff x="346" y="215"/>
            <a:chExt cx="26" cy="2"/>
          </a:xfrm>
        </xdr:grpSpPr>
        <xdr:sp macro="" textlink="">
          <xdr:nvSpPr>
            <xdr:cNvPr id="183" name="Line 8">
              <a:extLst>
                <a:ext uri="{FF2B5EF4-FFF2-40B4-BE49-F238E27FC236}">
                  <a16:creationId xmlns:a16="http://schemas.microsoft.com/office/drawing/2014/main" id="{0C11D8A8-F0C1-A832-80B2-D2689C3878B4}"/>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9">
              <a:extLst>
                <a:ext uri="{FF2B5EF4-FFF2-40B4-BE49-F238E27FC236}">
                  <a16:creationId xmlns:a16="http://schemas.microsoft.com/office/drawing/2014/main" id="{4A4256ED-240C-81A3-A018-25B03D4DA8FA}"/>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3" name="Group 10">
            <a:extLst>
              <a:ext uri="{FF2B5EF4-FFF2-40B4-BE49-F238E27FC236}">
                <a16:creationId xmlns:a16="http://schemas.microsoft.com/office/drawing/2014/main" id="{1BA506D7-630B-144D-E012-70B2E5CAA751}"/>
              </a:ext>
            </a:extLst>
          </xdr:cNvPr>
          <xdr:cNvGrpSpPr>
            <a:grpSpLocks/>
          </xdr:cNvGrpSpPr>
        </xdr:nvGrpSpPr>
        <xdr:grpSpPr bwMode="auto">
          <a:xfrm>
            <a:off x="5005510" y="40913539"/>
            <a:ext cx="348603" cy="53975"/>
            <a:chOff x="406" y="215"/>
            <a:chExt cx="35" cy="2"/>
          </a:xfrm>
        </xdr:grpSpPr>
        <xdr:sp macro="" textlink="">
          <xdr:nvSpPr>
            <xdr:cNvPr id="181" name="Line 11">
              <a:extLst>
                <a:ext uri="{FF2B5EF4-FFF2-40B4-BE49-F238E27FC236}">
                  <a16:creationId xmlns:a16="http://schemas.microsoft.com/office/drawing/2014/main" id="{17592346-5895-6C99-FAD8-81A2498148F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12">
              <a:extLst>
                <a:ext uri="{FF2B5EF4-FFF2-40B4-BE49-F238E27FC236}">
                  <a16:creationId xmlns:a16="http://schemas.microsoft.com/office/drawing/2014/main" id="{D55699A1-18F7-2CE7-2D43-7DDE9695E75D}"/>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4" name="Group 13">
            <a:extLst>
              <a:ext uri="{FF2B5EF4-FFF2-40B4-BE49-F238E27FC236}">
                <a16:creationId xmlns:a16="http://schemas.microsoft.com/office/drawing/2014/main" id="{F6D84C81-3169-33A8-3A56-E2824EA95905}"/>
              </a:ext>
            </a:extLst>
          </xdr:cNvPr>
          <xdr:cNvGrpSpPr>
            <a:grpSpLocks/>
          </xdr:cNvGrpSpPr>
        </xdr:nvGrpSpPr>
        <xdr:grpSpPr bwMode="auto">
          <a:xfrm>
            <a:off x="4418503" y="40913539"/>
            <a:ext cx="258962" cy="53975"/>
            <a:chOff x="346" y="215"/>
            <a:chExt cx="26" cy="2"/>
          </a:xfrm>
        </xdr:grpSpPr>
        <xdr:sp macro="" textlink="">
          <xdr:nvSpPr>
            <xdr:cNvPr id="179" name="Line 14">
              <a:extLst>
                <a:ext uri="{FF2B5EF4-FFF2-40B4-BE49-F238E27FC236}">
                  <a16:creationId xmlns:a16="http://schemas.microsoft.com/office/drawing/2014/main" id="{60C715F4-C3A8-496B-5ED1-D1E43C4CE0F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0" name="Line 15">
              <a:extLst>
                <a:ext uri="{FF2B5EF4-FFF2-40B4-BE49-F238E27FC236}">
                  <a16:creationId xmlns:a16="http://schemas.microsoft.com/office/drawing/2014/main" id="{1A6AE925-A088-73A1-4ED1-65516102C08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5" name="Group 22">
            <a:extLst>
              <a:ext uri="{FF2B5EF4-FFF2-40B4-BE49-F238E27FC236}">
                <a16:creationId xmlns:a16="http://schemas.microsoft.com/office/drawing/2014/main" id="{51EE215F-C147-C515-9049-667FA5612831}"/>
              </a:ext>
            </a:extLst>
          </xdr:cNvPr>
          <xdr:cNvGrpSpPr>
            <a:grpSpLocks/>
          </xdr:cNvGrpSpPr>
        </xdr:nvGrpSpPr>
        <xdr:grpSpPr bwMode="auto">
          <a:xfrm>
            <a:off x="5913862" y="40913539"/>
            <a:ext cx="89641" cy="53975"/>
            <a:chOff x="616" y="215"/>
            <a:chExt cx="9" cy="2"/>
          </a:xfrm>
        </xdr:grpSpPr>
        <xdr:sp macro="" textlink="">
          <xdr:nvSpPr>
            <xdr:cNvPr id="177" name="Line 23">
              <a:extLst>
                <a:ext uri="{FF2B5EF4-FFF2-40B4-BE49-F238E27FC236}">
                  <a16:creationId xmlns:a16="http://schemas.microsoft.com/office/drawing/2014/main" id="{CE6DCE7C-74CE-008F-60F6-D95233185C0D}"/>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24">
              <a:extLst>
                <a:ext uri="{FF2B5EF4-FFF2-40B4-BE49-F238E27FC236}">
                  <a16:creationId xmlns:a16="http://schemas.microsoft.com/office/drawing/2014/main" id="{A8619414-CF6E-EFAA-AA7B-67E6AADCE466}"/>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6" name="Group 25">
            <a:extLst>
              <a:ext uri="{FF2B5EF4-FFF2-40B4-BE49-F238E27FC236}">
                <a16:creationId xmlns:a16="http://schemas.microsoft.com/office/drawing/2014/main" id="{65C035F7-DA22-7AF0-290E-ADF58265D89C}"/>
              </a:ext>
            </a:extLst>
          </xdr:cNvPr>
          <xdr:cNvGrpSpPr>
            <a:grpSpLocks/>
          </xdr:cNvGrpSpPr>
        </xdr:nvGrpSpPr>
        <xdr:grpSpPr bwMode="auto">
          <a:xfrm>
            <a:off x="5517419" y="40913540"/>
            <a:ext cx="89641" cy="53975"/>
            <a:chOff x="579" y="215"/>
            <a:chExt cx="9" cy="2"/>
          </a:xfrm>
        </xdr:grpSpPr>
        <xdr:sp macro="" textlink="">
          <xdr:nvSpPr>
            <xdr:cNvPr id="175" name="Line 26">
              <a:extLst>
                <a:ext uri="{FF2B5EF4-FFF2-40B4-BE49-F238E27FC236}">
                  <a16:creationId xmlns:a16="http://schemas.microsoft.com/office/drawing/2014/main" id="{C3C6CA75-E03E-4DB0-16A9-2E1C27968D58}"/>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27">
              <a:extLst>
                <a:ext uri="{FF2B5EF4-FFF2-40B4-BE49-F238E27FC236}">
                  <a16:creationId xmlns:a16="http://schemas.microsoft.com/office/drawing/2014/main" id="{209EC9D5-CBFE-CF4B-DECF-B354F8C8617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7" name="Group 28">
            <a:extLst>
              <a:ext uri="{FF2B5EF4-FFF2-40B4-BE49-F238E27FC236}">
                <a16:creationId xmlns:a16="http://schemas.microsoft.com/office/drawing/2014/main" id="{3CA60DBB-895D-37AA-2E77-D230206E0A4F}"/>
              </a:ext>
            </a:extLst>
          </xdr:cNvPr>
          <xdr:cNvGrpSpPr>
            <a:grpSpLocks/>
          </xdr:cNvGrpSpPr>
        </xdr:nvGrpSpPr>
        <xdr:grpSpPr bwMode="auto">
          <a:xfrm>
            <a:off x="6122527" y="40913539"/>
            <a:ext cx="89641" cy="53975"/>
            <a:chOff x="579" y="215"/>
            <a:chExt cx="9" cy="2"/>
          </a:xfrm>
        </xdr:grpSpPr>
        <xdr:sp macro="" textlink="">
          <xdr:nvSpPr>
            <xdr:cNvPr id="173" name="Line 29">
              <a:extLst>
                <a:ext uri="{FF2B5EF4-FFF2-40B4-BE49-F238E27FC236}">
                  <a16:creationId xmlns:a16="http://schemas.microsoft.com/office/drawing/2014/main" id="{A99D2093-8E2B-997D-8025-C01ACDAAD0DE}"/>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 name="Line 30">
              <a:extLst>
                <a:ext uri="{FF2B5EF4-FFF2-40B4-BE49-F238E27FC236}">
                  <a16:creationId xmlns:a16="http://schemas.microsoft.com/office/drawing/2014/main" id="{DC3EE7ED-C79D-293E-FD2F-B23DF6456433}"/>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8" name="Group 31">
            <a:extLst>
              <a:ext uri="{FF2B5EF4-FFF2-40B4-BE49-F238E27FC236}">
                <a16:creationId xmlns:a16="http://schemas.microsoft.com/office/drawing/2014/main" id="{A8332390-177A-F4B4-C9B1-6E529FEA2088}"/>
              </a:ext>
            </a:extLst>
          </xdr:cNvPr>
          <xdr:cNvGrpSpPr>
            <a:grpSpLocks/>
          </xdr:cNvGrpSpPr>
        </xdr:nvGrpSpPr>
        <xdr:grpSpPr bwMode="auto">
          <a:xfrm>
            <a:off x="6519844" y="40919889"/>
            <a:ext cx="89641" cy="53975"/>
            <a:chOff x="616" y="215"/>
            <a:chExt cx="9" cy="2"/>
          </a:xfrm>
        </xdr:grpSpPr>
        <xdr:sp macro="" textlink="">
          <xdr:nvSpPr>
            <xdr:cNvPr id="171" name="Line 32">
              <a:extLst>
                <a:ext uri="{FF2B5EF4-FFF2-40B4-BE49-F238E27FC236}">
                  <a16:creationId xmlns:a16="http://schemas.microsoft.com/office/drawing/2014/main" id="{45E6C8B7-09A7-525B-4691-66280EFF8527}"/>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33">
              <a:extLst>
                <a:ext uri="{FF2B5EF4-FFF2-40B4-BE49-F238E27FC236}">
                  <a16:creationId xmlns:a16="http://schemas.microsoft.com/office/drawing/2014/main" id="{CCC8F46E-459A-D1E0-945A-9DE3519E289F}"/>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59" name="Group 34">
            <a:extLst>
              <a:ext uri="{FF2B5EF4-FFF2-40B4-BE49-F238E27FC236}">
                <a16:creationId xmlns:a16="http://schemas.microsoft.com/office/drawing/2014/main" id="{31D69344-D331-9459-15E5-D46CA4621C92}"/>
              </a:ext>
            </a:extLst>
          </xdr:cNvPr>
          <xdr:cNvGrpSpPr>
            <a:grpSpLocks/>
          </xdr:cNvGrpSpPr>
        </xdr:nvGrpSpPr>
        <xdr:grpSpPr bwMode="auto">
          <a:xfrm>
            <a:off x="7108800" y="40913539"/>
            <a:ext cx="39840" cy="53975"/>
            <a:chOff x="870" y="215"/>
            <a:chExt cx="4" cy="2"/>
          </a:xfrm>
        </xdr:grpSpPr>
        <xdr:sp macro="" textlink="">
          <xdr:nvSpPr>
            <xdr:cNvPr id="169" name="Line 35">
              <a:extLst>
                <a:ext uri="{FF2B5EF4-FFF2-40B4-BE49-F238E27FC236}">
                  <a16:creationId xmlns:a16="http://schemas.microsoft.com/office/drawing/2014/main" id="{DB04C3BD-6D70-69DD-6BEE-1F18F0365273}"/>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36">
              <a:extLst>
                <a:ext uri="{FF2B5EF4-FFF2-40B4-BE49-F238E27FC236}">
                  <a16:creationId xmlns:a16="http://schemas.microsoft.com/office/drawing/2014/main" id="{FE0BFB92-2421-E395-28A1-B51C48CE63FD}"/>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0" name="Group 37">
            <a:extLst>
              <a:ext uri="{FF2B5EF4-FFF2-40B4-BE49-F238E27FC236}">
                <a16:creationId xmlns:a16="http://schemas.microsoft.com/office/drawing/2014/main" id="{99A63694-D59D-EEF0-7521-C3FB541B4526}"/>
              </a:ext>
            </a:extLst>
          </xdr:cNvPr>
          <xdr:cNvGrpSpPr>
            <a:grpSpLocks/>
          </xdr:cNvGrpSpPr>
        </xdr:nvGrpSpPr>
        <xdr:grpSpPr bwMode="auto">
          <a:xfrm>
            <a:off x="6792631" y="40913539"/>
            <a:ext cx="39840" cy="53975"/>
            <a:chOff x="818" y="215"/>
            <a:chExt cx="4" cy="2"/>
          </a:xfrm>
        </xdr:grpSpPr>
        <xdr:sp macro="" textlink="">
          <xdr:nvSpPr>
            <xdr:cNvPr id="167" name="Line 38">
              <a:extLst>
                <a:ext uri="{FF2B5EF4-FFF2-40B4-BE49-F238E27FC236}">
                  <a16:creationId xmlns:a16="http://schemas.microsoft.com/office/drawing/2014/main" id="{34B5F524-C12F-570F-5522-F2919D5EEB02}"/>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8" name="Line 39">
              <a:extLst>
                <a:ext uri="{FF2B5EF4-FFF2-40B4-BE49-F238E27FC236}">
                  <a16:creationId xmlns:a16="http://schemas.microsoft.com/office/drawing/2014/main" id="{DFA7D725-C038-7569-EE5F-04569C660C98}"/>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1" name="Group 37">
            <a:extLst>
              <a:ext uri="{FF2B5EF4-FFF2-40B4-BE49-F238E27FC236}">
                <a16:creationId xmlns:a16="http://schemas.microsoft.com/office/drawing/2014/main" id="{2933C3F4-5F7F-303D-99E6-62C1EC9E8A37}"/>
              </a:ext>
            </a:extLst>
          </xdr:cNvPr>
          <xdr:cNvGrpSpPr>
            <a:grpSpLocks/>
          </xdr:cNvGrpSpPr>
        </xdr:nvGrpSpPr>
        <xdr:grpSpPr bwMode="auto">
          <a:xfrm>
            <a:off x="7272780" y="40913539"/>
            <a:ext cx="39840" cy="53975"/>
            <a:chOff x="818" y="215"/>
            <a:chExt cx="4" cy="2"/>
          </a:xfrm>
        </xdr:grpSpPr>
        <xdr:sp macro="" textlink="">
          <xdr:nvSpPr>
            <xdr:cNvPr id="165" name="Line 38">
              <a:extLst>
                <a:ext uri="{FF2B5EF4-FFF2-40B4-BE49-F238E27FC236}">
                  <a16:creationId xmlns:a16="http://schemas.microsoft.com/office/drawing/2014/main" id="{1F28E20F-E9C1-5928-C8E5-D74288417C18}"/>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39">
              <a:extLst>
                <a:ext uri="{FF2B5EF4-FFF2-40B4-BE49-F238E27FC236}">
                  <a16:creationId xmlns:a16="http://schemas.microsoft.com/office/drawing/2014/main" id="{9C5BF36C-5EBC-0994-7621-8A124589E0FA}"/>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62" name="Group 34">
            <a:extLst>
              <a:ext uri="{FF2B5EF4-FFF2-40B4-BE49-F238E27FC236}">
                <a16:creationId xmlns:a16="http://schemas.microsoft.com/office/drawing/2014/main" id="{D83D068B-94A0-AC6C-778B-9E6E07A49C86}"/>
              </a:ext>
            </a:extLst>
          </xdr:cNvPr>
          <xdr:cNvGrpSpPr>
            <a:grpSpLocks/>
          </xdr:cNvGrpSpPr>
        </xdr:nvGrpSpPr>
        <xdr:grpSpPr bwMode="auto">
          <a:xfrm>
            <a:off x="7847590" y="40919890"/>
            <a:ext cx="39840" cy="53975"/>
            <a:chOff x="870" y="215"/>
            <a:chExt cx="4" cy="2"/>
          </a:xfrm>
        </xdr:grpSpPr>
        <xdr:sp macro="" textlink="">
          <xdr:nvSpPr>
            <xdr:cNvPr id="163" name="Line 35">
              <a:extLst>
                <a:ext uri="{FF2B5EF4-FFF2-40B4-BE49-F238E27FC236}">
                  <a16:creationId xmlns:a16="http://schemas.microsoft.com/office/drawing/2014/main" id="{76021237-156F-4F8D-73ED-BF1E23F3B169}"/>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36">
              <a:extLst>
                <a:ext uri="{FF2B5EF4-FFF2-40B4-BE49-F238E27FC236}">
                  <a16:creationId xmlns:a16="http://schemas.microsoft.com/office/drawing/2014/main" id="{9A99CA8B-A1A4-C5B2-2392-B7EF5989B50E}"/>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4</xdr:col>
      <xdr:colOff>152928</xdr:colOff>
      <xdr:row>103</xdr:row>
      <xdr:rowOff>28222</xdr:rowOff>
    </xdr:from>
    <xdr:to>
      <xdr:col>11</xdr:col>
      <xdr:colOff>569311</xdr:colOff>
      <xdr:row>103</xdr:row>
      <xdr:rowOff>93311</xdr:rowOff>
    </xdr:to>
    <xdr:grpSp>
      <xdr:nvGrpSpPr>
        <xdr:cNvPr id="187" name="Group 186">
          <a:extLst>
            <a:ext uri="{FF2B5EF4-FFF2-40B4-BE49-F238E27FC236}">
              <a16:creationId xmlns:a16="http://schemas.microsoft.com/office/drawing/2014/main" id="{B833224C-7487-4FEB-83C5-B6F0AD9147B8}"/>
            </a:ext>
          </a:extLst>
        </xdr:cNvPr>
        <xdr:cNvGrpSpPr/>
      </xdr:nvGrpSpPr>
      <xdr:grpSpPr>
        <a:xfrm>
          <a:off x="3991503" y="14845947"/>
          <a:ext cx="4486733" cy="65089"/>
          <a:chOff x="3179884" y="40913538"/>
          <a:chExt cx="4707546" cy="60327"/>
        </a:xfrm>
      </xdr:grpSpPr>
      <xdr:grpSp>
        <xdr:nvGrpSpPr>
          <xdr:cNvPr id="188" name="Group 4">
            <a:extLst>
              <a:ext uri="{FF2B5EF4-FFF2-40B4-BE49-F238E27FC236}">
                <a16:creationId xmlns:a16="http://schemas.microsoft.com/office/drawing/2014/main" id="{C17FC0F1-EC17-D78F-CE4C-6D7CE21E2B42}"/>
              </a:ext>
            </a:extLst>
          </xdr:cNvPr>
          <xdr:cNvGrpSpPr>
            <a:grpSpLocks/>
          </xdr:cNvGrpSpPr>
        </xdr:nvGrpSpPr>
        <xdr:grpSpPr bwMode="auto">
          <a:xfrm>
            <a:off x="3822239" y="40913539"/>
            <a:ext cx="348603" cy="53975"/>
            <a:chOff x="406" y="215"/>
            <a:chExt cx="35" cy="2"/>
          </a:xfrm>
        </xdr:grpSpPr>
        <xdr:sp macro="" textlink="">
          <xdr:nvSpPr>
            <xdr:cNvPr id="222" name="Line 5">
              <a:extLst>
                <a:ext uri="{FF2B5EF4-FFF2-40B4-BE49-F238E27FC236}">
                  <a16:creationId xmlns:a16="http://schemas.microsoft.com/office/drawing/2014/main" id="{E30B44A0-E0F3-1B07-AA28-A5592E38C86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3" name="Line 6">
              <a:extLst>
                <a:ext uri="{FF2B5EF4-FFF2-40B4-BE49-F238E27FC236}">
                  <a16:creationId xmlns:a16="http://schemas.microsoft.com/office/drawing/2014/main" id="{7137CB61-15BC-86B8-A69D-075CCC96C3A1}"/>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89" name="Group 7">
            <a:extLst>
              <a:ext uri="{FF2B5EF4-FFF2-40B4-BE49-F238E27FC236}">
                <a16:creationId xmlns:a16="http://schemas.microsoft.com/office/drawing/2014/main" id="{E769C4F4-2701-9A28-AAEB-4A16F6CF6A63}"/>
              </a:ext>
            </a:extLst>
          </xdr:cNvPr>
          <xdr:cNvGrpSpPr>
            <a:grpSpLocks/>
          </xdr:cNvGrpSpPr>
        </xdr:nvGrpSpPr>
        <xdr:grpSpPr bwMode="auto">
          <a:xfrm>
            <a:off x="3179884" y="40913538"/>
            <a:ext cx="258962" cy="53975"/>
            <a:chOff x="346" y="215"/>
            <a:chExt cx="26" cy="2"/>
          </a:xfrm>
        </xdr:grpSpPr>
        <xdr:sp macro="" textlink="">
          <xdr:nvSpPr>
            <xdr:cNvPr id="220" name="Line 8">
              <a:extLst>
                <a:ext uri="{FF2B5EF4-FFF2-40B4-BE49-F238E27FC236}">
                  <a16:creationId xmlns:a16="http://schemas.microsoft.com/office/drawing/2014/main" id="{D8E9D33D-6142-7413-458A-614DE29D9A1A}"/>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9">
              <a:extLst>
                <a:ext uri="{FF2B5EF4-FFF2-40B4-BE49-F238E27FC236}">
                  <a16:creationId xmlns:a16="http://schemas.microsoft.com/office/drawing/2014/main" id="{F1F643E1-EAA0-CA83-5C50-7134D5647091}"/>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0" name="Group 10">
            <a:extLst>
              <a:ext uri="{FF2B5EF4-FFF2-40B4-BE49-F238E27FC236}">
                <a16:creationId xmlns:a16="http://schemas.microsoft.com/office/drawing/2014/main" id="{BA015366-037F-64B2-23D7-60EB727DCF31}"/>
              </a:ext>
            </a:extLst>
          </xdr:cNvPr>
          <xdr:cNvGrpSpPr>
            <a:grpSpLocks/>
          </xdr:cNvGrpSpPr>
        </xdr:nvGrpSpPr>
        <xdr:grpSpPr bwMode="auto">
          <a:xfrm>
            <a:off x="5005510" y="40913539"/>
            <a:ext cx="348603" cy="53975"/>
            <a:chOff x="406" y="215"/>
            <a:chExt cx="35" cy="2"/>
          </a:xfrm>
        </xdr:grpSpPr>
        <xdr:sp macro="" textlink="">
          <xdr:nvSpPr>
            <xdr:cNvPr id="218" name="Line 11">
              <a:extLst>
                <a:ext uri="{FF2B5EF4-FFF2-40B4-BE49-F238E27FC236}">
                  <a16:creationId xmlns:a16="http://schemas.microsoft.com/office/drawing/2014/main" id="{9F6E0F23-3AE1-0C35-86DD-F98FA82FD65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12">
              <a:extLst>
                <a:ext uri="{FF2B5EF4-FFF2-40B4-BE49-F238E27FC236}">
                  <a16:creationId xmlns:a16="http://schemas.microsoft.com/office/drawing/2014/main" id="{AE69A333-2FC6-0EE3-FE67-527F502D91C9}"/>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1" name="Group 13">
            <a:extLst>
              <a:ext uri="{FF2B5EF4-FFF2-40B4-BE49-F238E27FC236}">
                <a16:creationId xmlns:a16="http://schemas.microsoft.com/office/drawing/2014/main" id="{B8C9804C-22D3-BD73-6D8E-50A3769E1F54}"/>
              </a:ext>
            </a:extLst>
          </xdr:cNvPr>
          <xdr:cNvGrpSpPr>
            <a:grpSpLocks/>
          </xdr:cNvGrpSpPr>
        </xdr:nvGrpSpPr>
        <xdr:grpSpPr bwMode="auto">
          <a:xfrm>
            <a:off x="4418503" y="40913539"/>
            <a:ext cx="258962" cy="53975"/>
            <a:chOff x="346" y="215"/>
            <a:chExt cx="26" cy="2"/>
          </a:xfrm>
        </xdr:grpSpPr>
        <xdr:sp macro="" textlink="">
          <xdr:nvSpPr>
            <xdr:cNvPr id="216" name="Line 14">
              <a:extLst>
                <a:ext uri="{FF2B5EF4-FFF2-40B4-BE49-F238E27FC236}">
                  <a16:creationId xmlns:a16="http://schemas.microsoft.com/office/drawing/2014/main" id="{6978905F-1617-F2FD-6DD0-3A447B0E2579}"/>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15">
              <a:extLst>
                <a:ext uri="{FF2B5EF4-FFF2-40B4-BE49-F238E27FC236}">
                  <a16:creationId xmlns:a16="http://schemas.microsoft.com/office/drawing/2014/main" id="{6834FB66-D51E-B74C-DF83-6D5678D5415F}"/>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2" name="Group 22">
            <a:extLst>
              <a:ext uri="{FF2B5EF4-FFF2-40B4-BE49-F238E27FC236}">
                <a16:creationId xmlns:a16="http://schemas.microsoft.com/office/drawing/2014/main" id="{7DAF4480-0366-C8A7-772E-F6B41D0DE5B7}"/>
              </a:ext>
            </a:extLst>
          </xdr:cNvPr>
          <xdr:cNvGrpSpPr>
            <a:grpSpLocks/>
          </xdr:cNvGrpSpPr>
        </xdr:nvGrpSpPr>
        <xdr:grpSpPr bwMode="auto">
          <a:xfrm>
            <a:off x="5913862" y="40913539"/>
            <a:ext cx="89641" cy="53975"/>
            <a:chOff x="616" y="215"/>
            <a:chExt cx="9" cy="2"/>
          </a:xfrm>
        </xdr:grpSpPr>
        <xdr:sp macro="" textlink="">
          <xdr:nvSpPr>
            <xdr:cNvPr id="214" name="Line 23">
              <a:extLst>
                <a:ext uri="{FF2B5EF4-FFF2-40B4-BE49-F238E27FC236}">
                  <a16:creationId xmlns:a16="http://schemas.microsoft.com/office/drawing/2014/main" id="{27402357-B88E-21C7-809F-82939952DBD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 name="Line 24">
              <a:extLst>
                <a:ext uri="{FF2B5EF4-FFF2-40B4-BE49-F238E27FC236}">
                  <a16:creationId xmlns:a16="http://schemas.microsoft.com/office/drawing/2014/main" id="{ADBE7F7D-B742-2353-6A8B-5C923A043807}"/>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3" name="Group 25">
            <a:extLst>
              <a:ext uri="{FF2B5EF4-FFF2-40B4-BE49-F238E27FC236}">
                <a16:creationId xmlns:a16="http://schemas.microsoft.com/office/drawing/2014/main" id="{6C0817FE-6A8C-E4C6-E8AD-8AAD1C6C14BC}"/>
              </a:ext>
            </a:extLst>
          </xdr:cNvPr>
          <xdr:cNvGrpSpPr>
            <a:grpSpLocks/>
          </xdr:cNvGrpSpPr>
        </xdr:nvGrpSpPr>
        <xdr:grpSpPr bwMode="auto">
          <a:xfrm>
            <a:off x="5517419" y="40913540"/>
            <a:ext cx="89641" cy="53975"/>
            <a:chOff x="579" y="215"/>
            <a:chExt cx="9" cy="2"/>
          </a:xfrm>
        </xdr:grpSpPr>
        <xdr:sp macro="" textlink="">
          <xdr:nvSpPr>
            <xdr:cNvPr id="212" name="Line 26">
              <a:extLst>
                <a:ext uri="{FF2B5EF4-FFF2-40B4-BE49-F238E27FC236}">
                  <a16:creationId xmlns:a16="http://schemas.microsoft.com/office/drawing/2014/main" id="{A85DEC4F-1E21-88A0-FBF9-F674B4554AF3}"/>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27">
              <a:extLst>
                <a:ext uri="{FF2B5EF4-FFF2-40B4-BE49-F238E27FC236}">
                  <a16:creationId xmlns:a16="http://schemas.microsoft.com/office/drawing/2014/main" id="{54D32E4F-E3FB-A104-1A3A-EA1F077DBD3F}"/>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4" name="Group 28">
            <a:extLst>
              <a:ext uri="{FF2B5EF4-FFF2-40B4-BE49-F238E27FC236}">
                <a16:creationId xmlns:a16="http://schemas.microsoft.com/office/drawing/2014/main" id="{2EBEE1C0-6B09-9B31-43D8-1451F5451361}"/>
              </a:ext>
            </a:extLst>
          </xdr:cNvPr>
          <xdr:cNvGrpSpPr>
            <a:grpSpLocks/>
          </xdr:cNvGrpSpPr>
        </xdr:nvGrpSpPr>
        <xdr:grpSpPr bwMode="auto">
          <a:xfrm>
            <a:off x="6122527" y="40913539"/>
            <a:ext cx="89641" cy="53975"/>
            <a:chOff x="579" y="215"/>
            <a:chExt cx="9" cy="2"/>
          </a:xfrm>
        </xdr:grpSpPr>
        <xdr:sp macro="" textlink="">
          <xdr:nvSpPr>
            <xdr:cNvPr id="210" name="Line 29">
              <a:extLst>
                <a:ext uri="{FF2B5EF4-FFF2-40B4-BE49-F238E27FC236}">
                  <a16:creationId xmlns:a16="http://schemas.microsoft.com/office/drawing/2014/main" id="{7D901B3D-78A1-CDDF-FEA1-E55845B60E1E}"/>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1" name="Line 30">
              <a:extLst>
                <a:ext uri="{FF2B5EF4-FFF2-40B4-BE49-F238E27FC236}">
                  <a16:creationId xmlns:a16="http://schemas.microsoft.com/office/drawing/2014/main" id="{5D95BF1D-F51E-B4FD-69B7-8CA4C102D3BD}"/>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5" name="Group 31">
            <a:extLst>
              <a:ext uri="{FF2B5EF4-FFF2-40B4-BE49-F238E27FC236}">
                <a16:creationId xmlns:a16="http://schemas.microsoft.com/office/drawing/2014/main" id="{44C38831-25F9-9836-0244-94BB0ED1DE48}"/>
              </a:ext>
            </a:extLst>
          </xdr:cNvPr>
          <xdr:cNvGrpSpPr>
            <a:grpSpLocks/>
          </xdr:cNvGrpSpPr>
        </xdr:nvGrpSpPr>
        <xdr:grpSpPr bwMode="auto">
          <a:xfrm>
            <a:off x="6519844" y="40919889"/>
            <a:ext cx="89641" cy="53975"/>
            <a:chOff x="616" y="215"/>
            <a:chExt cx="9" cy="2"/>
          </a:xfrm>
        </xdr:grpSpPr>
        <xdr:sp macro="" textlink="">
          <xdr:nvSpPr>
            <xdr:cNvPr id="208" name="Line 32">
              <a:extLst>
                <a:ext uri="{FF2B5EF4-FFF2-40B4-BE49-F238E27FC236}">
                  <a16:creationId xmlns:a16="http://schemas.microsoft.com/office/drawing/2014/main" id="{ACEFFCE6-1B6E-F06B-2D1B-B0EDD9C7AC91}"/>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33">
              <a:extLst>
                <a:ext uri="{FF2B5EF4-FFF2-40B4-BE49-F238E27FC236}">
                  <a16:creationId xmlns:a16="http://schemas.microsoft.com/office/drawing/2014/main" id="{8DE2AF3C-4066-A2FC-F238-EA147F75AB64}"/>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6" name="Group 34">
            <a:extLst>
              <a:ext uri="{FF2B5EF4-FFF2-40B4-BE49-F238E27FC236}">
                <a16:creationId xmlns:a16="http://schemas.microsoft.com/office/drawing/2014/main" id="{A62DC791-7DF6-2B6F-CE94-AFAFCC052B7A}"/>
              </a:ext>
            </a:extLst>
          </xdr:cNvPr>
          <xdr:cNvGrpSpPr>
            <a:grpSpLocks/>
          </xdr:cNvGrpSpPr>
        </xdr:nvGrpSpPr>
        <xdr:grpSpPr bwMode="auto">
          <a:xfrm>
            <a:off x="7108800" y="40913539"/>
            <a:ext cx="39840" cy="53975"/>
            <a:chOff x="870" y="215"/>
            <a:chExt cx="4" cy="2"/>
          </a:xfrm>
        </xdr:grpSpPr>
        <xdr:sp macro="" textlink="">
          <xdr:nvSpPr>
            <xdr:cNvPr id="206" name="Line 35">
              <a:extLst>
                <a:ext uri="{FF2B5EF4-FFF2-40B4-BE49-F238E27FC236}">
                  <a16:creationId xmlns:a16="http://schemas.microsoft.com/office/drawing/2014/main" id="{9E2A5851-83F8-BC76-D08B-5A644E6058C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36">
              <a:extLst>
                <a:ext uri="{FF2B5EF4-FFF2-40B4-BE49-F238E27FC236}">
                  <a16:creationId xmlns:a16="http://schemas.microsoft.com/office/drawing/2014/main" id="{BE111B26-2E93-3958-E6EF-72CD8629161C}"/>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7" name="Group 37">
            <a:extLst>
              <a:ext uri="{FF2B5EF4-FFF2-40B4-BE49-F238E27FC236}">
                <a16:creationId xmlns:a16="http://schemas.microsoft.com/office/drawing/2014/main" id="{7FC0E815-DE41-14A1-81A2-4273EFCFACB6}"/>
              </a:ext>
            </a:extLst>
          </xdr:cNvPr>
          <xdr:cNvGrpSpPr>
            <a:grpSpLocks/>
          </xdr:cNvGrpSpPr>
        </xdr:nvGrpSpPr>
        <xdr:grpSpPr bwMode="auto">
          <a:xfrm>
            <a:off x="6792631" y="40913539"/>
            <a:ext cx="39840" cy="53975"/>
            <a:chOff x="818" y="215"/>
            <a:chExt cx="4" cy="2"/>
          </a:xfrm>
        </xdr:grpSpPr>
        <xdr:sp macro="" textlink="">
          <xdr:nvSpPr>
            <xdr:cNvPr id="204" name="Line 38">
              <a:extLst>
                <a:ext uri="{FF2B5EF4-FFF2-40B4-BE49-F238E27FC236}">
                  <a16:creationId xmlns:a16="http://schemas.microsoft.com/office/drawing/2014/main" id="{DDBCF467-E08E-13E8-A81A-E30974A59DB2}"/>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39">
              <a:extLst>
                <a:ext uri="{FF2B5EF4-FFF2-40B4-BE49-F238E27FC236}">
                  <a16:creationId xmlns:a16="http://schemas.microsoft.com/office/drawing/2014/main" id="{9959BC1D-E3E5-2E44-6A3F-A356A6B0B9FF}"/>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8" name="Group 37">
            <a:extLst>
              <a:ext uri="{FF2B5EF4-FFF2-40B4-BE49-F238E27FC236}">
                <a16:creationId xmlns:a16="http://schemas.microsoft.com/office/drawing/2014/main" id="{B37F91F5-02A1-BECD-FB54-4F36C32A948D}"/>
              </a:ext>
            </a:extLst>
          </xdr:cNvPr>
          <xdr:cNvGrpSpPr>
            <a:grpSpLocks/>
          </xdr:cNvGrpSpPr>
        </xdr:nvGrpSpPr>
        <xdr:grpSpPr bwMode="auto">
          <a:xfrm>
            <a:off x="7272780" y="40913539"/>
            <a:ext cx="39840" cy="53975"/>
            <a:chOff x="818" y="215"/>
            <a:chExt cx="4" cy="2"/>
          </a:xfrm>
        </xdr:grpSpPr>
        <xdr:sp macro="" textlink="">
          <xdr:nvSpPr>
            <xdr:cNvPr id="202" name="Line 38">
              <a:extLst>
                <a:ext uri="{FF2B5EF4-FFF2-40B4-BE49-F238E27FC236}">
                  <a16:creationId xmlns:a16="http://schemas.microsoft.com/office/drawing/2014/main" id="{2C248FCF-BE5B-E8C8-D895-264C520B7580}"/>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3" name="Line 39">
              <a:extLst>
                <a:ext uri="{FF2B5EF4-FFF2-40B4-BE49-F238E27FC236}">
                  <a16:creationId xmlns:a16="http://schemas.microsoft.com/office/drawing/2014/main" id="{37E9195A-5C21-FC9A-64D0-A06D84FF9C77}"/>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99" name="Group 34">
            <a:extLst>
              <a:ext uri="{FF2B5EF4-FFF2-40B4-BE49-F238E27FC236}">
                <a16:creationId xmlns:a16="http://schemas.microsoft.com/office/drawing/2014/main" id="{8B922782-89B9-2C9F-08D5-653BB1FAC131}"/>
              </a:ext>
            </a:extLst>
          </xdr:cNvPr>
          <xdr:cNvGrpSpPr>
            <a:grpSpLocks/>
          </xdr:cNvGrpSpPr>
        </xdr:nvGrpSpPr>
        <xdr:grpSpPr bwMode="auto">
          <a:xfrm>
            <a:off x="7847590" y="40919890"/>
            <a:ext cx="39840" cy="53975"/>
            <a:chOff x="870" y="215"/>
            <a:chExt cx="4" cy="2"/>
          </a:xfrm>
        </xdr:grpSpPr>
        <xdr:sp macro="" textlink="">
          <xdr:nvSpPr>
            <xdr:cNvPr id="200" name="Line 35">
              <a:extLst>
                <a:ext uri="{FF2B5EF4-FFF2-40B4-BE49-F238E27FC236}">
                  <a16:creationId xmlns:a16="http://schemas.microsoft.com/office/drawing/2014/main" id="{D12B6184-9EDD-B407-A8F0-D04BF11791B3}"/>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36">
              <a:extLst>
                <a:ext uri="{FF2B5EF4-FFF2-40B4-BE49-F238E27FC236}">
                  <a16:creationId xmlns:a16="http://schemas.microsoft.com/office/drawing/2014/main" id="{77C592D3-D758-6288-D0CE-CA5961AEA155}"/>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190500</xdr:colOff>
      <xdr:row>4</xdr:row>
      <xdr:rowOff>104775</xdr:rowOff>
    </xdr:from>
    <xdr:to>
      <xdr:col>14</xdr:col>
      <xdr:colOff>0</xdr:colOff>
      <xdr:row>4</xdr:row>
      <xdr:rowOff>123825</xdr:rowOff>
    </xdr:to>
    <xdr:grpSp>
      <xdr:nvGrpSpPr>
        <xdr:cNvPr id="2" name="Group 3">
          <a:extLst>
            <a:ext uri="{FF2B5EF4-FFF2-40B4-BE49-F238E27FC236}">
              <a16:creationId xmlns:a16="http://schemas.microsoft.com/office/drawing/2014/main" id="{55292F42-21E1-4029-9B93-6F9675C8E6F6}"/>
            </a:ext>
          </a:extLst>
        </xdr:cNvPr>
        <xdr:cNvGrpSpPr>
          <a:grpSpLocks/>
        </xdr:cNvGrpSpPr>
      </xdr:nvGrpSpPr>
      <xdr:grpSpPr bwMode="auto">
        <a:xfrm>
          <a:off x="2184400" y="949325"/>
          <a:ext cx="5124450" cy="19050"/>
          <a:chOff x="346" y="215"/>
          <a:chExt cx="528" cy="2"/>
        </a:xfrm>
      </xdr:grpSpPr>
      <xdr:grpSp>
        <xdr:nvGrpSpPr>
          <xdr:cNvPr id="3" name="Group 4">
            <a:extLst>
              <a:ext uri="{FF2B5EF4-FFF2-40B4-BE49-F238E27FC236}">
                <a16:creationId xmlns:a16="http://schemas.microsoft.com/office/drawing/2014/main" id="{A154372F-B800-63E8-E5ED-624ED4D6ADB2}"/>
              </a:ext>
            </a:extLst>
          </xdr:cNvPr>
          <xdr:cNvGrpSpPr>
            <a:grpSpLocks/>
          </xdr:cNvGrpSpPr>
        </xdr:nvGrpSpPr>
        <xdr:grpSpPr bwMode="auto">
          <a:xfrm>
            <a:off x="406" y="215"/>
            <a:ext cx="35" cy="2"/>
            <a:chOff x="406" y="215"/>
            <a:chExt cx="35" cy="2"/>
          </a:xfrm>
        </xdr:grpSpPr>
        <xdr:sp macro="" textlink="">
          <xdr:nvSpPr>
            <xdr:cNvPr id="37" name="Line 5">
              <a:extLst>
                <a:ext uri="{FF2B5EF4-FFF2-40B4-BE49-F238E27FC236}">
                  <a16:creationId xmlns:a16="http://schemas.microsoft.com/office/drawing/2014/main" id="{06B35947-933E-254F-AD8F-B9E20765433C}"/>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6">
              <a:extLst>
                <a:ext uri="{FF2B5EF4-FFF2-40B4-BE49-F238E27FC236}">
                  <a16:creationId xmlns:a16="http://schemas.microsoft.com/office/drawing/2014/main" id="{A3CD226C-9B82-ED46-5375-F3576768C49A}"/>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 name="Group 7">
            <a:extLst>
              <a:ext uri="{FF2B5EF4-FFF2-40B4-BE49-F238E27FC236}">
                <a16:creationId xmlns:a16="http://schemas.microsoft.com/office/drawing/2014/main" id="{77C9ABA3-1327-048A-8597-193A12E9E05D}"/>
              </a:ext>
            </a:extLst>
          </xdr:cNvPr>
          <xdr:cNvGrpSpPr>
            <a:grpSpLocks/>
          </xdr:cNvGrpSpPr>
        </xdr:nvGrpSpPr>
        <xdr:grpSpPr bwMode="auto">
          <a:xfrm>
            <a:off x="346" y="215"/>
            <a:ext cx="26" cy="2"/>
            <a:chOff x="346" y="215"/>
            <a:chExt cx="26" cy="2"/>
          </a:xfrm>
        </xdr:grpSpPr>
        <xdr:sp macro="" textlink="">
          <xdr:nvSpPr>
            <xdr:cNvPr id="35" name="Line 8">
              <a:extLst>
                <a:ext uri="{FF2B5EF4-FFF2-40B4-BE49-F238E27FC236}">
                  <a16:creationId xmlns:a16="http://schemas.microsoft.com/office/drawing/2014/main" id="{AEB7FD56-176C-EF38-E8B5-776DE9B9A13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9">
              <a:extLst>
                <a:ext uri="{FF2B5EF4-FFF2-40B4-BE49-F238E27FC236}">
                  <a16:creationId xmlns:a16="http://schemas.microsoft.com/office/drawing/2014/main" id="{C9B93BC7-074F-C807-704C-C511D30EF6D7}"/>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5" name="Group 10">
            <a:extLst>
              <a:ext uri="{FF2B5EF4-FFF2-40B4-BE49-F238E27FC236}">
                <a16:creationId xmlns:a16="http://schemas.microsoft.com/office/drawing/2014/main" id="{39FC1BCC-0BD0-5532-9E74-62AA5DA95CB3}"/>
              </a:ext>
            </a:extLst>
          </xdr:cNvPr>
          <xdr:cNvGrpSpPr>
            <a:grpSpLocks/>
          </xdr:cNvGrpSpPr>
        </xdr:nvGrpSpPr>
        <xdr:grpSpPr bwMode="auto">
          <a:xfrm>
            <a:off x="525" y="215"/>
            <a:ext cx="35" cy="2"/>
            <a:chOff x="406" y="215"/>
            <a:chExt cx="35" cy="2"/>
          </a:xfrm>
        </xdr:grpSpPr>
        <xdr:sp macro="" textlink="">
          <xdr:nvSpPr>
            <xdr:cNvPr id="33" name="Line 11">
              <a:extLst>
                <a:ext uri="{FF2B5EF4-FFF2-40B4-BE49-F238E27FC236}">
                  <a16:creationId xmlns:a16="http://schemas.microsoft.com/office/drawing/2014/main" id="{17F5CA91-609E-9655-A238-DDC3ABB3096F}"/>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12">
              <a:extLst>
                <a:ext uri="{FF2B5EF4-FFF2-40B4-BE49-F238E27FC236}">
                  <a16:creationId xmlns:a16="http://schemas.microsoft.com/office/drawing/2014/main" id="{9F1C7662-894E-75B6-3707-81E01D423FA5}"/>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6" name="Group 13">
            <a:extLst>
              <a:ext uri="{FF2B5EF4-FFF2-40B4-BE49-F238E27FC236}">
                <a16:creationId xmlns:a16="http://schemas.microsoft.com/office/drawing/2014/main" id="{37F989EF-1FF1-BD29-73BA-DE2521B19580}"/>
              </a:ext>
            </a:extLst>
          </xdr:cNvPr>
          <xdr:cNvGrpSpPr>
            <a:grpSpLocks/>
          </xdr:cNvGrpSpPr>
        </xdr:nvGrpSpPr>
        <xdr:grpSpPr bwMode="auto">
          <a:xfrm>
            <a:off x="470" y="215"/>
            <a:ext cx="26" cy="2"/>
            <a:chOff x="346" y="215"/>
            <a:chExt cx="26" cy="2"/>
          </a:xfrm>
        </xdr:grpSpPr>
        <xdr:sp macro="" textlink="">
          <xdr:nvSpPr>
            <xdr:cNvPr id="31" name="Line 14">
              <a:extLst>
                <a:ext uri="{FF2B5EF4-FFF2-40B4-BE49-F238E27FC236}">
                  <a16:creationId xmlns:a16="http://schemas.microsoft.com/office/drawing/2014/main" id="{A310B75C-6248-C9A6-684A-92ED3435A89B}"/>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15">
              <a:extLst>
                <a:ext uri="{FF2B5EF4-FFF2-40B4-BE49-F238E27FC236}">
                  <a16:creationId xmlns:a16="http://schemas.microsoft.com/office/drawing/2014/main" id="{93C2D717-F1AC-94C3-E34D-DA773814E4D6}"/>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 name="Group 16">
            <a:extLst>
              <a:ext uri="{FF2B5EF4-FFF2-40B4-BE49-F238E27FC236}">
                <a16:creationId xmlns:a16="http://schemas.microsoft.com/office/drawing/2014/main" id="{39436A63-0CCE-7BC0-B15F-802199611B2D}"/>
              </a:ext>
            </a:extLst>
          </xdr:cNvPr>
          <xdr:cNvGrpSpPr>
            <a:grpSpLocks/>
          </xdr:cNvGrpSpPr>
        </xdr:nvGrpSpPr>
        <xdr:grpSpPr bwMode="auto">
          <a:xfrm>
            <a:off x="766" y="215"/>
            <a:ext cx="35" cy="2"/>
            <a:chOff x="406" y="215"/>
            <a:chExt cx="35" cy="2"/>
          </a:xfrm>
        </xdr:grpSpPr>
        <xdr:sp macro="" textlink="">
          <xdr:nvSpPr>
            <xdr:cNvPr id="29" name="Line 17">
              <a:extLst>
                <a:ext uri="{FF2B5EF4-FFF2-40B4-BE49-F238E27FC236}">
                  <a16:creationId xmlns:a16="http://schemas.microsoft.com/office/drawing/2014/main" id="{55C81E0B-A4DD-CFF3-8CCF-828E4A3F084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18">
              <a:extLst>
                <a:ext uri="{FF2B5EF4-FFF2-40B4-BE49-F238E27FC236}">
                  <a16:creationId xmlns:a16="http://schemas.microsoft.com/office/drawing/2014/main" id="{CB277D7C-9024-E526-A359-606E361D3C86}"/>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 name="Group 19">
            <a:extLst>
              <a:ext uri="{FF2B5EF4-FFF2-40B4-BE49-F238E27FC236}">
                <a16:creationId xmlns:a16="http://schemas.microsoft.com/office/drawing/2014/main" id="{C232D276-D10B-97D0-625C-D3C0807B9A27}"/>
              </a:ext>
            </a:extLst>
          </xdr:cNvPr>
          <xdr:cNvGrpSpPr>
            <a:grpSpLocks/>
          </xdr:cNvGrpSpPr>
        </xdr:nvGrpSpPr>
        <xdr:grpSpPr bwMode="auto">
          <a:xfrm>
            <a:off x="718" y="215"/>
            <a:ext cx="26" cy="2"/>
            <a:chOff x="346" y="215"/>
            <a:chExt cx="26" cy="2"/>
          </a:xfrm>
        </xdr:grpSpPr>
        <xdr:sp macro="" textlink="">
          <xdr:nvSpPr>
            <xdr:cNvPr id="27" name="Line 20">
              <a:extLst>
                <a:ext uri="{FF2B5EF4-FFF2-40B4-BE49-F238E27FC236}">
                  <a16:creationId xmlns:a16="http://schemas.microsoft.com/office/drawing/2014/main" id="{E5A5354F-F695-AD65-1909-424567F0777F}"/>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21">
              <a:extLst>
                <a:ext uri="{FF2B5EF4-FFF2-40B4-BE49-F238E27FC236}">
                  <a16:creationId xmlns:a16="http://schemas.microsoft.com/office/drawing/2014/main" id="{75222DD6-B189-00EC-D59A-656A68A044D9}"/>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9" name="Group 22">
            <a:extLst>
              <a:ext uri="{FF2B5EF4-FFF2-40B4-BE49-F238E27FC236}">
                <a16:creationId xmlns:a16="http://schemas.microsoft.com/office/drawing/2014/main" id="{E626CF71-0598-A330-91A4-3B6BE112CDBF}"/>
              </a:ext>
            </a:extLst>
          </xdr:cNvPr>
          <xdr:cNvGrpSpPr>
            <a:grpSpLocks/>
          </xdr:cNvGrpSpPr>
        </xdr:nvGrpSpPr>
        <xdr:grpSpPr bwMode="auto">
          <a:xfrm>
            <a:off x="616" y="215"/>
            <a:ext cx="9" cy="2"/>
            <a:chOff x="616" y="215"/>
            <a:chExt cx="9" cy="2"/>
          </a:xfrm>
        </xdr:grpSpPr>
        <xdr:sp macro="" textlink="">
          <xdr:nvSpPr>
            <xdr:cNvPr id="25" name="Line 23">
              <a:extLst>
                <a:ext uri="{FF2B5EF4-FFF2-40B4-BE49-F238E27FC236}">
                  <a16:creationId xmlns:a16="http://schemas.microsoft.com/office/drawing/2014/main" id="{421AA470-4659-3C56-69C9-C3847030DB8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24">
              <a:extLst>
                <a:ext uri="{FF2B5EF4-FFF2-40B4-BE49-F238E27FC236}">
                  <a16:creationId xmlns:a16="http://schemas.microsoft.com/office/drawing/2014/main" id="{33057C0F-CEE1-B800-4BC5-5CAF01FEE11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 name="Group 25">
            <a:extLst>
              <a:ext uri="{FF2B5EF4-FFF2-40B4-BE49-F238E27FC236}">
                <a16:creationId xmlns:a16="http://schemas.microsoft.com/office/drawing/2014/main" id="{7F06CF02-D46B-817C-0CE2-59E99F45C221}"/>
              </a:ext>
            </a:extLst>
          </xdr:cNvPr>
          <xdr:cNvGrpSpPr>
            <a:grpSpLocks/>
          </xdr:cNvGrpSpPr>
        </xdr:nvGrpSpPr>
        <xdr:grpSpPr bwMode="auto">
          <a:xfrm>
            <a:off x="579" y="215"/>
            <a:ext cx="9" cy="2"/>
            <a:chOff x="579" y="215"/>
            <a:chExt cx="9" cy="2"/>
          </a:xfrm>
        </xdr:grpSpPr>
        <xdr:sp macro="" textlink="">
          <xdr:nvSpPr>
            <xdr:cNvPr id="23" name="Line 26">
              <a:extLst>
                <a:ext uri="{FF2B5EF4-FFF2-40B4-BE49-F238E27FC236}">
                  <a16:creationId xmlns:a16="http://schemas.microsoft.com/office/drawing/2014/main" id="{AB3BC307-642D-FF36-E8BD-3CAC5F357D0C}"/>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D8D0C88E-C975-A96B-FBF1-17DFF2489618}"/>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 name="Group 28">
            <a:extLst>
              <a:ext uri="{FF2B5EF4-FFF2-40B4-BE49-F238E27FC236}">
                <a16:creationId xmlns:a16="http://schemas.microsoft.com/office/drawing/2014/main" id="{4352949F-AEC4-54CC-0DD9-4061FEA52DCC}"/>
              </a:ext>
            </a:extLst>
          </xdr:cNvPr>
          <xdr:cNvGrpSpPr>
            <a:grpSpLocks/>
          </xdr:cNvGrpSpPr>
        </xdr:nvGrpSpPr>
        <xdr:grpSpPr bwMode="auto">
          <a:xfrm>
            <a:off x="642" y="215"/>
            <a:ext cx="9" cy="2"/>
            <a:chOff x="579" y="215"/>
            <a:chExt cx="9" cy="2"/>
          </a:xfrm>
        </xdr:grpSpPr>
        <xdr:sp macro="" textlink="">
          <xdr:nvSpPr>
            <xdr:cNvPr id="21" name="Line 29">
              <a:extLst>
                <a:ext uri="{FF2B5EF4-FFF2-40B4-BE49-F238E27FC236}">
                  <a16:creationId xmlns:a16="http://schemas.microsoft.com/office/drawing/2014/main" id="{DADCC4F6-2A27-79CA-F520-CA403366A40B}"/>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30">
              <a:extLst>
                <a:ext uri="{FF2B5EF4-FFF2-40B4-BE49-F238E27FC236}">
                  <a16:creationId xmlns:a16="http://schemas.microsoft.com/office/drawing/2014/main" id="{2070DD24-329A-14B2-CCC4-E298E7338FCD}"/>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 name="Group 31">
            <a:extLst>
              <a:ext uri="{FF2B5EF4-FFF2-40B4-BE49-F238E27FC236}">
                <a16:creationId xmlns:a16="http://schemas.microsoft.com/office/drawing/2014/main" id="{AC37F209-AD67-4706-9280-0DB24B3D18DE}"/>
              </a:ext>
            </a:extLst>
          </xdr:cNvPr>
          <xdr:cNvGrpSpPr>
            <a:grpSpLocks/>
          </xdr:cNvGrpSpPr>
        </xdr:nvGrpSpPr>
        <xdr:grpSpPr bwMode="auto">
          <a:xfrm>
            <a:off x="677" y="215"/>
            <a:ext cx="9" cy="2"/>
            <a:chOff x="616" y="215"/>
            <a:chExt cx="9" cy="2"/>
          </a:xfrm>
        </xdr:grpSpPr>
        <xdr:sp macro="" textlink="">
          <xdr:nvSpPr>
            <xdr:cNvPr id="19" name="Line 32">
              <a:extLst>
                <a:ext uri="{FF2B5EF4-FFF2-40B4-BE49-F238E27FC236}">
                  <a16:creationId xmlns:a16="http://schemas.microsoft.com/office/drawing/2014/main" id="{803CC03D-998D-CD12-90E2-1BC851A8A8A8}"/>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3">
              <a:extLst>
                <a:ext uri="{FF2B5EF4-FFF2-40B4-BE49-F238E27FC236}">
                  <a16:creationId xmlns:a16="http://schemas.microsoft.com/office/drawing/2014/main" id="{569B331D-D81F-8881-95A2-C37DF89B4A58}"/>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 name="Group 34">
            <a:extLst>
              <a:ext uri="{FF2B5EF4-FFF2-40B4-BE49-F238E27FC236}">
                <a16:creationId xmlns:a16="http://schemas.microsoft.com/office/drawing/2014/main" id="{1E0BF4D1-C452-CDDC-0294-7A03FB80B307}"/>
              </a:ext>
            </a:extLst>
          </xdr:cNvPr>
          <xdr:cNvGrpSpPr>
            <a:grpSpLocks/>
          </xdr:cNvGrpSpPr>
        </xdr:nvGrpSpPr>
        <xdr:grpSpPr bwMode="auto">
          <a:xfrm>
            <a:off x="870" y="215"/>
            <a:ext cx="4" cy="2"/>
            <a:chOff x="870" y="215"/>
            <a:chExt cx="4" cy="2"/>
          </a:xfrm>
        </xdr:grpSpPr>
        <xdr:sp macro="" textlink="">
          <xdr:nvSpPr>
            <xdr:cNvPr id="17" name="Line 35">
              <a:extLst>
                <a:ext uri="{FF2B5EF4-FFF2-40B4-BE49-F238E27FC236}">
                  <a16:creationId xmlns:a16="http://schemas.microsoft.com/office/drawing/2014/main" id="{884AFEC0-1748-4DCA-804C-B4B03E94C83D}"/>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36">
              <a:extLst>
                <a:ext uri="{FF2B5EF4-FFF2-40B4-BE49-F238E27FC236}">
                  <a16:creationId xmlns:a16="http://schemas.microsoft.com/office/drawing/2014/main" id="{AD91DEA3-D63B-7A22-1910-34DE3D1A93D0}"/>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 name="Group 37">
            <a:extLst>
              <a:ext uri="{FF2B5EF4-FFF2-40B4-BE49-F238E27FC236}">
                <a16:creationId xmlns:a16="http://schemas.microsoft.com/office/drawing/2014/main" id="{6D13CC66-00B0-EA53-29BC-A4D902755F45}"/>
              </a:ext>
            </a:extLst>
          </xdr:cNvPr>
          <xdr:cNvGrpSpPr>
            <a:grpSpLocks/>
          </xdr:cNvGrpSpPr>
        </xdr:nvGrpSpPr>
        <xdr:grpSpPr bwMode="auto">
          <a:xfrm>
            <a:off x="818" y="215"/>
            <a:ext cx="4" cy="2"/>
            <a:chOff x="818" y="215"/>
            <a:chExt cx="4" cy="2"/>
          </a:xfrm>
        </xdr:grpSpPr>
        <xdr:sp macro="" textlink="">
          <xdr:nvSpPr>
            <xdr:cNvPr id="15" name="Line 38">
              <a:extLst>
                <a:ext uri="{FF2B5EF4-FFF2-40B4-BE49-F238E27FC236}">
                  <a16:creationId xmlns:a16="http://schemas.microsoft.com/office/drawing/2014/main" id="{05673765-1ED0-8464-C947-765FDB8CB0D5}"/>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39">
              <a:extLst>
                <a:ext uri="{FF2B5EF4-FFF2-40B4-BE49-F238E27FC236}">
                  <a16:creationId xmlns:a16="http://schemas.microsoft.com/office/drawing/2014/main" id="{0B2CE141-5DC3-3063-984B-C8598C66F488}"/>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5</xdr:col>
      <xdr:colOff>190500</xdr:colOff>
      <xdr:row>4</xdr:row>
      <xdr:rowOff>104775</xdr:rowOff>
    </xdr:from>
    <xdr:to>
      <xdr:col>14</xdr:col>
      <xdr:colOff>0</xdr:colOff>
      <xdr:row>4</xdr:row>
      <xdr:rowOff>123825</xdr:rowOff>
    </xdr:to>
    <xdr:grpSp>
      <xdr:nvGrpSpPr>
        <xdr:cNvPr id="39" name="Group 3">
          <a:extLst>
            <a:ext uri="{FF2B5EF4-FFF2-40B4-BE49-F238E27FC236}">
              <a16:creationId xmlns:a16="http://schemas.microsoft.com/office/drawing/2014/main" id="{91352712-8A71-4B30-9113-0F7202CBBEB6}"/>
            </a:ext>
          </a:extLst>
        </xdr:cNvPr>
        <xdr:cNvGrpSpPr>
          <a:grpSpLocks/>
        </xdr:cNvGrpSpPr>
      </xdr:nvGrpSpPr>
      <xdr:grpSpPr bwMode="auto">
        <a:xfrm>
          <a:off x="2184400" y="949325"/>
          <a:ext cx="5124450" cy="19050"/>
          <a:chOff x="346" y="215"/>
          <a:chExt cx="528" cy="2"/>
        </a:xfrm>
      </xdr:grpSpPr>
      <xdr:grpSp>
        <xdr:nvGrpSpPr>
          <xdr:cNvPr id="40" name="Group 4">
            <a:extLst>
              <a:ext uri="{FF2B5EF4-FFF2-40B4-BE49-F238E27FC236}">
                <a16:creationId xmlns:a16="http://schemas.microsoft.com/office/drawing/2014/main" id="{BD47F119-8FAB-CC21-970E-51C22704EA85}"/>
              </a:ext>
            </a:extLst>
          </xdr:cNvPr>
          <xdr:cNvGrpSpPr>
            <a:grpSpLocks/>
          </xdr:cNvGrpSpPr>
        </xdr:nvGrpSpPr>
        <xdr:grpSpPr bwMode="auto">
          <a:xfrm>
            <a:off x="406" y="215"/>
            <a:ext cx="35" cy="2"/>
            <a:chOff x="406" y="215"/>
            <a:chExt cx="35" cy="2"/>
          </a:xfrm>
        </xdr:grpSpPr>
        <xdr:sp macro="" textlink="">
          <xdr:nvSpPr>
            <xdr:cNvPr id="74" name="Line 5">
              <a:extLst>
                <a:ext uri="{FF2B5EF4-FFF2-40B4-BE49-F238E27FC236}">
                  <a16:creationId xmlns:a16="http://schemas.microsoft.com/office/drawing/2014/main" id="{65197233-2698-5E62-37EA-52E84521FD05}"/>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6">
              <a:extLst>
                <a:ext uri="{FF2B5EF4-FFF2-40B4-BE49-F238E27FC236}">
                  <a16:creationId xmlns:a16="http://schemas.microsoft.com/office/drawing/2014/main" id="{333D91DE-2060-9A73-1771-CBE5E3BBAF8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1" name="Group 7">
            <a:extLst>
              <a:ext uri="{FF2B5EF4-FFF2-40B4-BE49-F238E27FC236}">
                <a16:creationId xmlns:a16="http://schemas.microsoft.com/office/drawing/2014/main" id="{56707896-4243-FB3C-45CA-08FE2F19E7A5}"/>
              </a:ext>
            </a:extLst>
          </xdr:cNvPr>
          <xdr:cNvGrpSpPr>
            <a:grpSpLocks/>
          </xdr:cNvGrpSpPr>
        </xdr:nvGrpSpPr>
        <xdr:grpSpPr bwMode="auto">
          <a:xfrm>
            <a:off x="346" y="215"/>
            <a:ext cx="26" cy="2"/>
            <a:chOff x="346" y="215"/>
            <a:chExt cx="26" cy="2"/>
          </a:xfrm>
        </xdr:grpSpPr>
        <xdr:sp macro="" textlink="">
          <xdr:nvSpPr>
            <xdr:cNvPr id="72" name="Line 8">
              <a:extLst>
                <a:ext uri="{FF2B5EF4-FFF2-40B4-BE49-F238E27FC236}">
                  <a16:creationId xmlns:a16="http://schemas.microsoft.com/office/drawing/2014/main" id="{7A755849-13B9-4C23-E1BC-E783874C6FE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9">
              <a:extLst>
                <a:ext uri="{FF2B5EF4-FFF2-40B4-BE49-F238E27FC236}">
                  <a16:creationId xmlns:a16="http://schemas.microsoft.com/office/drawing/2014/main" id="{0AAB6F63-6F77-FE14-31BA-2292E35B8EC1}"/>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2" name="Group 10">
            <a:extLst>
              <a:ext uri="{FF2B5EF4-FFF2-40B4-BE49-F238E27FC236}">
                <a16:creationId xmlns:a16="http://schemas.microsoft.com/office/drawing/2014/main" id="{A2FA7628-EDAD-95DE-4774-95708D7926C5}"/>
              </a:ext>
            </a:extLst>
          </xdr:cNvPr>
          <xdr:cNvGrpSpPr>
            <a:grpSpLocks/>
          </xdr:cNvGrpSpPr>
        </xdr:nvGrpSpPr>
        <xdr:grpSpPr bwMode="auto">
          <a:xfrm>
            <a:off x="525" y="215"/>
            <a:ext cx="35" cy="2"/>
            <a:chOff x="406" y="215"/>
            <a:chExt cx="35" cy="2"/>
          </a:xfrm>
        </xdr:grpSpPr>
        <xdr:sp macro="" textlink="">
          <xdr:nvSpPr>
            <xdr:cNvPr id="70" name="Line 11">
              <a:extLst>
                <a:ext uri="{FF2B5EF4-FFF2-40B4-BE49-F238E27FC236}">
                  <a16:creationId xmlns:a16="http://schemas.microsoft.com/office/drawing/2014/main" id="{FCE43346-3EE4-DC07-8A9E-5E3A6F8619A1}"/>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12">
              <a:extLst>
                <a:ext uri="{FF2B5EF4-FFF2-40B4-BE49-F238E27FC236}">
                  <a16:creationId xmlns:a16="http://schemas.microsoft.com/office/drawing/2014/main" id="{C629BAE5-8305-4135-302C-7722B8741418}"/>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3" name="Group 13">
            <a:extLst>
              <a:ext uri="{FF2B5EF4-FFF2-40B4-BE49-F238E27FC236}">
                <a16:creationId xmlns:a16="http://schemas.microsoft.com/office/drawing/2014/main" id="{6AF87CA8-AA8E-E636-2205-9AC5AF8CF5E6}"/>
              </a:ext>
            </a:extLst>
          </xdr:cNvPr>
          <xdr:cNvGrpSpPr>
            <a:grpSpLocks/>
          </xdr:cNvGrpSpPr>
        </xdr:nvGrpSpPr>
        <xdr:grpSpPr bwMode="auto">
          <a:xfrm>
            <a:off x="470" y="215"/>
            <a:ext cx="26" cy="2"/>
            <a:chOff x="346" y="215"/>
            <a:chExt cx="26" cy="2"/>
          </a:xfrm>
        </xdr:grpSpPr>
        <xdr:sp macro="" textlink="">
          <xdr:nvSpPr>
            <xdr:cNvPr id="68" name="Line 14">
              <a:extLst>
                <a:ext uri="{FF2B5EF4-FFF2-40B4-BE49-F238E27FC236}">
                  <a16:creationId xmlns:a16="http://schemas.microsoft.com/office/drawing/2014/main" id="{132D0407-1764-50D0-BCEA-F6E00C5BA82A}"/>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15">
              <a:extLst>
                <a:ext uri="{FF2B5EF4-FFF2-40B4-BE49-F238E27FC236}">
                  <a16:creationId xmlns:a16="http://schemas.microsoft.com/office/drawing/2014/main" id="{F0B52875-8553-0954-4887-062C9F8450AE}"/>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4" name="Group 16">
            <a:extLst>
              <a:ext uri="{FF2B5EF4-FFF2-40B4-BE49-F238E27FC236}">
                <a16:creationId xmlns:a16="http://schemas.microsoft.com/office/drawing/2014/main" id="{C90B75EB-E3FE-3AEA-4D3A-DE1EA01628A5}"/>
              </a:ext>
            </a:extLst>
          </xdr:cNvPr>
          <xdr:cNvGrpSpPr>
            <a:grpSpLocks/>
          </xdr:cNvGrpSpPr>
        </xdr:nvGrpSpPr>
        <xdr:grpSpPr bwMode="auto">
          <a:xfrm>
            <a:off x="766" y="215"/>
            <a:ext cx="35" cy="2"/>
            <a:chOff x="406" y="215"/>
            <a:chExt cx="35" cy="2"/>
          </a:xfrm>
        </xdr:grpSpPr>
        <xdr:sp macro="" textlink="">
          <xdr:nvSpPr>
            <xdr:cNvPr id="66" name="Line 17">
              <a:extLst>
                <a:ext uri="{FF2B5EF4-FFF2-40B4-BE49-F238E27FC236}">
                  <a16:creationId xmlns:a16="http://schemas.microsoft.com/office/drawing/2014/main" id="{85D74366-1C5C-7ACA-B4A2-B8963284F294}"/>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18">
              <a:extLst>
                <a:ext uri="{FF2B5EF4-FFF2-40B4-BE49-F238E27FC236}">
                  <a16:creationId xmlns:a16="http://schemas.microsoft.com/office/drawing/2014/main" id="{6E3A93DB-F0C7-89F4-2BB5-B33BBEBD216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5" name="Group 19">
            <a:extLst>
              <a:ext uri="{FF2B5EF4-FFF2-40B4-BE49-F238E27FC236}">
                <a16:creationId xmlns:a16="http://schemas.microsoft.com/office/drawing/2014/main" id="{38D462EB-C106-30BB-BDBF-6131969B7341}"/>
              </a:ext>
            </a:extLst>
          </xdr:cNvPr>
          <xdr:cNvGrpSpPr>
            <a:grpSpLocks/>
          </xdr:cNvGrpSpPr>
        </xdr:nvGrpSpPr>
        <xdr:grpSpPr bwMode="auto">
          <a:xfrm>
            <a:off x="718" y="215"/>
            <a:ext cx="26" cy="2"/>
            <a:chOff x="346" y="215"/>
            <a:chExt cx="26" cy="2"/>
          </a:xfrm>
        </xdr:grpSpPr>
        <xdr:sp macro="" textlink="">
          <xdr:nvSpPr>
            <xdr:cNvPr id="64" name="Line 20">
              <a:extLst>
                <a:ext uri="{FF2B5EF4-FFF2-40B4-BE49-F238E27FC236}">
                  <a16:creationId xmlns:a16="http://schemas.microsoft.com/office/drawing/2014/main" id="{0F866645-4CC3-EE94-D78D-2D2E265FE901}"/>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21">
              <a:extLst>
                <a:ext uri="{FF2B5EF4-FFF2-40B4-BE49-F238E27FC236}">
                  <a16:creationId xmlns:a16="http://schemas.microsoft.com/office/drawing/2014/main" id="{F5E82F2F-04A0-773E-03BF-97BFFE09B051}"/>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6" name="Group 22">
            <a:extLst>
              <a:ext uri="{FF2B5EF4-FFF2-40B4-BE49-F238E27FC236}">
                <a16:creationId xmlns:a16="http://schemas.microsoft.com/office/drawing/2014/main" id="{A8632F6C-9B2C-574F-C8F7-5294925A7E1C}"/>
              </a:ext>
            </a:extLst>
          </xdr:cNvPr>
          <xdr:cNvGrpSpPr>
            <a:grpSpLocks/>
          </xdr:cNvGrpSpPr>
        </xdr:nvGrpSpPr>
        <xdr:grpSpPr bwMode="auto">
          <a:xfrm>
            <a:off x="616" y="215"/>
            <a:ext cx="9" cy="2"/>
            <a:chOff x="616" y="215"/>
            <a:chExt cx="9" cy="2"/>
          </a:xfrm>
        </xdr:grpSpPr>
        <xdr:sp macro="" textlink="">
          <xdr:nvSpPr>
            <xdr:cNvPr id="62" name="Line 23">
              <a:extLst>
                <a:ext uri="{FF2B5EF4-FFF2-40B4-BE49-F238E27FC236}">
                  <a16:creationId xmlns:a16="http://schemas.microsoft.com/office/drawing/2014/main" id="{48F5DAF3-8274-76BC-3927-45D7BB7DCEFF}"/>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24">
              <a:extLst>
                <a:ext uri="{FF2B5EF4-FFF2-40B4-BE49-F238E27FC236}">
                  <a16:creationId xmlns:a16="http://schemas.microsoft.com/office/drawing/2014/main" id="{88182A5D-5E85-6683-ACC8-71590FF11198}"/>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7" name="Group 25">
            <a:extLst>
              <a:ext uri="{FF2B5EF4-FFF2-40B4-BE49-F238E27FC236}">
                <a16:creationId xmlns:a16="http://schemas.microsoft.com/office/drawing/2014/main" id="{620B5018-09DF-7FCF-2117-616F73AF0879}"/>
              </a:ext>
            </a:extLst>
          </xdr:cNvPr>
          <xdr:cNvGrpSpPr>
            <a:grpSpLocks/>
          </xdr:cNvGrpSpPr>
        </xdr:nvGrpSpPr>
        <xdr:grpSpPr bwMode="auto">
          <a:xfrm>
            <a:off x="579" y="215"/>
            <a:ext cx="9" cy="2"/>
            <a:chOff x="579" y="215"/>
            <a:chExt cx="9" cy="2"/>
          </a:xfrm>
        </xdr:grpSpPr>
        <xdr:sp macro="" textlink="">
          <xdr:nvSpPr>
            <xdr:cNvPr id="60" name="Line 26">
              <a:extLst>
                <a:ext uri="{FF2B5EF4-FFF2-40B4-BE49-F238E27FC236}">
                  <a16:creationId xmlns:a16="http://schemas.microsoft.com/office/drawing/2014/main" id="{D7B4EAE8-0AA1-D177-E0AA-EDDBACFF001F}"/>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27">
              <a:extLst>
                <a:ext uri="{FF2B5EF4-FFF2-40B4-BE49-F238E27FC236}">
                  <a16:creationId xmlns:a16="http://schemas.microsoft.com/office/drawing/2014/main" id="{D95C499C-8F47-AED5-A421-9FD07FC22D59}"/>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8" name="Group 28">
            <a:extLst>
              <a:ext uri="{FF2B5EF4-FFF2-40B4-BE49-F238E27FC236}">
                <a16:creationId xmlns:a16="http://schemas.microsoft.com/office/drawing/2014/main" id="{595B089A-C9E6-B125-2F1D-5C27A4D87C83}"/>
              </a:ext>
            </a:extLst>
          </xdr:cNvPr>
          <xdr:cNvGrpSpPr>
            <a:grpSpLocks/>
          </xdr:cNvGrpSpPr>
        </xdr:nvGrpSpPr>
        <xdr:grpSpPr bwMode="auto">
          <a:xfrm>
            <a:off x="642" y="215"/>
            <a:ext cx="9" cy="2"/>
            <a:chOff x="579" y="215"/>
            <a:chExt cx="9" cy="2"/>
          </a:xfrm>
        </xdr:grpSpPr>
        <xdr:sp macro="" textlink="">
          <xdr:nvSpPr>
            <xdr:cNvPr id="58" name="Line 29">
              <a:extLst>
                <a:ext uri="{FF2B5EF4-FFF2-40B4-BE49-F238E27FC236}">
                  <a16:creationId xmlns:a16="http://schemas.microsoft.com/office/drawing/2014/main" id="{2C593673-4C58-F93A-95BB-42B246E865B6}"/>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30">
              <a:extLst>
                <a:ext uri="{FF2B5EF4-FFF2-40B4-BE49-F238E27FC236}">
                  <a16:creationId xmlns:a16="http://schemas.microsoft.com/office/drawing/2014/main" id="{FD7813BD-9271-FAEA-2B01-2B7D55FE2379}"/>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9" name="Group 31">
            <a:extLst>
              <a:ext uri="{FF2B5EF4-FFF2-40B4-BE49-F238E27FC236}">
                <a16:creationId xmlns:a16="http://schemas.microsoft.com/office/drawing/2014/main" id="{78E06447-8BD6-5EB4-D7A4-B11B4E3FBCCD}"/>
              </a:ext>
            </a:extLst>
          </xdr:cNvPr>
          <xdr:cNvGrpSpPr>
            <a:grpSpLocks/>
          </xdr:cNvGrpSpPr>
        </xdr:nvGrpSpPr>
        <xdr:grpSpPr bwMode="auto">
          <a:xfrm>
            <a:off x="677" y="215"/>
            <a:ext cx="9" cy="2"/>
            <a:chOff x="616" y="215"/>
            <a:chExt cx="9" cy="2"/>
          </a:xfrm>
        </xdr:grpSpPr>
        <xdr:sp macro="" textlink="">
          <xdr:nvSpPr>
            <xdr:cNvPr id="56" name="Line 32">
              <a:extLst>
                <a:ext uri="{FF2B5EF4-FFF2-40B4-BE49-F238E27FC236}">
                  <a16:creationId xmlns:a16="http://schemas.microsoft.com/office/drawing/2014/main" id="{D642A09A-7B3C-3584-D5FE-F3D9EF4B5382}"/>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33">
              <a:extLst>
                <a:ext uri="{FF2B5EF4-FFF2-40B4-BE49-F238E27FC236}">
                  <a16:creationId xmlns:a16="http://schemas.microsoft.com/office/drawing/2014/main" id="{DBCCB8F3-EE71-1349-F075-56ACBEF85FBD}"/>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50" name="Group 34">
            <a:extLst>
              <a:ext uri="{FF2B5EF4-FFF2-40B4-BE49-F238E27FC236}">
                <a16:creationId xmlns:a16="http://schemas.microsoft.com/office/drawing/2014/main" id="{FE1F7057-11C0-606E-B3BB-3A64C9CD393D}"/>
              </a:ext>
            </a:extLst>
          </xdr:cNvPr>
          <xdr:cNvGrpSpPr>
            <a:grpSpLocks/>
          </xdr:cNvGrpSpPr>
        </xdr:nvGrpSpPr>
        <xdr:grpSpPr bwMode="auto">
          <a:xfrm>
            <a:off x="870" y="215"/>
            <a:ext cx="4" cy="2"/>
            <a:chOff x="870" y="215"/>
            <a:chExt cx="4" cy="2"/>
          </a:xfrm>
        </xdr:grpSpPr>
        <xdr:sp macro="" textlink="">
          <xdr:nvSpPr>
            <xdr:cNvPr id="54" name="Line 35">
              <a:extLst>
                <a:ext uri="{FF2B5EF4-FFF2-40B4-BE49-F238E27FC236}">
                  <a16:creationId xmlns:a16="http://schemas.microsoft.com/office/drawing/2014/main" id="{D32855F4-6C8A-4E48-9747-E5BB7C72A584}"/>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36">
              <a:extLst>
                <a:ext uri="{FF2B5EF4-FFF2-40B4-BE49-F238E27FC236}">
                  <a16:creationId xmlns:a16="http://schemas.microsoft.com/office/drawing/2014/main" id="{B95559E7-8BA2-9F22-D5A5-AFF46A1C2323}"/>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51" name="Group 37">
            <a:extLst>
              <a:ext uri="{FF2B5EF4-FFF2-40B4-BE49-F238E27FC236}">
                <a16:creationId xmlns:a16="http://schemas.microsoft.com/office/drawing/2014/main" id="{E5191396-5F6E-821F-C834-4313C38C0784}"/>
              </a:ext>
            </a:extLst>
          </xdr:cNvPr>
          <xdr:cNvGrpSpPr>
            <a:grpSpLocks/>
          </xdr:cNvGrpSpPr>
        </xdr:nvGrpSpPr>
        <xdr:grpSpPr bwMode="auto">
          <a:xfrm>
            <a:off x="818" y="215"/>
            <a:ext cx="4" cy="2"/>
            <a:chOff x="818" y="215"/>
            <a:chExt cx="4" cy="2"/>
          </a:xfrm>
        </xdr:grpSpPr>
        <xdr:sp macro="" textlink="">
          <xdr:nvSpPr>
            <xdr:cNvPr id="52" name="Line 38">
              <a:extLst>
                <a:ext uri="{FF2B5EF4-FFF2-40B4-BE49-F238E27FC236}">
                  <a16:creationId xmlns:a16="http://schemas.microsoft.com/office/drawing/2014/main" id="{F0C6C27C-2481-BA51-0A27-540A9E5B391F}"/>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39">
              <a:extLst>
                <a:ext uri="{FF2B5EF4-FFF2-40B4-BE49-F238E27FC236}">
                  <a16:creationId xmlns:a16="http://schemas.microsoft.com/office/drawing/2014/main" id="{699472C1-9DFF-FDB3-6F58-B12EF880E273}"/>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5</xdr:col>
      <xdr:colOff>180975</xdr:colOff>
      <xdr:row>42</xdr:row>
      <xdr:rowOff>104775</xdr:rowOff>
    </xdr:from>
    <xdr:to>
      <xdr:col>13</xdr:col>
      <xdr:colOff>561975</xdr:colOff>
      <xdr:row>42</xdr:row>
      <xdr:rowOff>123825</xdr:rowOff>
    </xdr:to>
    <xdr:grpSp>
      <xdr:nvGrpSpPr>
        <xdr:cNvPr id="76" name="Group 42">
          <a:extLst>
            <a:ext uri="{FF2B5EF4-FFF2-40B4-BE49-F238E27FC236}">
              <a16:creationId xmlns:a16="http://schemas.microsoft.com/office/drawing/2014/main" id="{65432D36-965C-42A2-8A62-A90E7864269A}"/>
            </a:ext>
          </a:extLst>
        </xdr:cNvPr>
        <xdr:cNvGrpSpPr>
          <a:grpSpLocks/>
        </xdr:cNvGrpSpPr>
      </xdr:nvGrpSpPr>
      <xdr:grpSpPr bwMode="auto">
        <a:xfrm>
          <a:off x="2174875" y="6276975"/>
          <a:ext cx="5105400" cy="19050"/>
          <a:chOff x="346" y="215"/>
          <a:chExt cx="528" cy="2"/>
        </a:xfrm>
      </xdr:grpSpPr>
      <xdr:grpSp>
        <xdr:nvGrpSpPr>
          <xdr:cNvPr id="77" name="Group 43">
            <a:extLst>
              <a:ext uri="{FF2B5EF4-FFF2-40B4-BE49-F238E27FC236}">
                <a16:creationId xmlns:a16="http://schemas.microsoft.com/office/drawing/2014/main" id="{213BD034-9AEF-C3E7-04AB-3705B8EB1B45}"/>
              </a:ext>
            </a:extLst>
          </xdr:cNvPr>
          <xdr:cNvGrpSpPr>
            <a:grpSpLocks/>
          </xdr:cNvGrpSpPr>
        </xdr:nvGrpSpPr>
        <xdr:grpSpPr bwMode="auto">
          <a:xfrm>
            <a:off x="406" y="215"/>
            <a:ext cx="35" cy="2"/>
            <a:chOff x="406" y="215"/>
            <a:chExt cx="35" cy="2"/>
          </a:xfrm>
        </xdr:grpSpPr>
        <xdr:sp macro="" textlink="">
          <xdr:nvSpPr>
            <xdr:cNvPr id="111" name="Line 44">
              <a:extLst>
                <a:ext uri="{FF2B5EF4-FFF2-40B4-BE49-F238E27FC236}">
                  <a16:creationId xmlns:a16="http://schemas.microsoft.com/office/drawing/2014/main" id="{0D8FFE28-C4E6-9F3F-6D1C-B795E0AAF0C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45">
              <a:extLst>
                <a:ext uri="{FF2B5EF4-FFF2-40B4-BE49-F238E27FC236}">
                  <a16:creationId xmlns:a16="http://schemas.microsoft.com/office/drawing/2014/main" id="{4A7940F6-021F-4EAA-131A-F1C9D6B7EEF7}"/>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8" name="Group 46">
            <a:extLst>
              <a:ext uri="{FF2B5EF4-FFF2-40B4-BE49-F238E27FC236}">
                <a16:creationId xmlns:a16="http://schemas.microsoft.com/office/drawing/2014/main" id="{F5BDFAC9-C933-CB16-A328-D855DACEB620}"/>
              </a:ext>
            </a:extLst>
          </xdr:cNvPr>
          <xdr:cNvGrpSpPr>
            <a:grpSpLocks/>
          </xdr:cNvGrpSpPr>
        </xdr:nvGrpSpPr>
        <xdr:grpSpPr bwMode="auto">
          <a:xfrm>
            <a:off x="346" y="215"/>
            <a:ext cx="26" cy="2"/>
            <a:chOff x="346" y="215"/>
            <a:chExt cx="26" cy="2"/>
          </a:xfrm>
        </xdr:grpSpPr>
        <xdr:sp macro="" textlink="">
          <xdr:nvSpPr>
            <xdr:cNvPr id="109" name="Line 47">
              <a:extLst>
                <a:ext uri="{FF2B5EF4-FFF2-40B4-BE49-F238E27FC236}">
                  <a16:creationId xmlns:a16="http://schemas.microsoft.com/office/drawing/2014/main" id="{EF2D606F-EF8F-637D-A188-CC5E7E2241AD}"/>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48">
              <a:extLst>
                <a:ext uri="{FF2B5EF4-FFF2-40B4-BE49-F238E27FC236}">
                  <a16:creationId xmlns:a16="http://schemas.microsoft.com/office/drawing/2014/main" id="{F73A4493-7888-4B63-6489-9DBACCFDE1D4}"/>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9" name="Group 49">
            <a:extLst>
              <a:ext uri="{FF2B5EF4-FFF2-40B4-BE49-F238E27FC236}">
                <a16:creationId xmlns:a16="http://schemas.microsoft.com/office/drawing/2014/main" id="{25276E69-2C53-03AE-11C5-B4C9EAF07E40}"/>
              </a:ext>
            </a:extLst>
          </xdr:cNvPr>
          <xdr:cNvGrpSpPr>
            <a:grpSpLocks/>
          </xdr:cNvGrpSpPr>
        </xdr:nvGrpSpPr>
        <xdr:grpSpPr bwMode="auto">
          <a:xfrm>
            <a:off x="525" y="215"/>
            <a:ext cx="35" cy="2"/>
            <a:chOff x="406" y="215"/>
            <a:chExt cx="35" cy="2"/>
          </a:xfrm>
        </xdr:grpSpPr>
        <xdr:sp macro="" textlink="">
          <xdr:nvSpPr>
            <xdr:cNvPr id="107" name="Line 50">
              <a:extLst>
                <a:ext uri="{FF2B5EF4-FFF2-40B4-BE49-F238E27FC236}">
                  <a16:creationId xmlns:a16="http://schemas.microsoft.com/office/drawing/2014/main" id="{A1DE6D36-9580-1FC3-8A7B-D52DE1C5BA30}"/>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51">
              <a:extLst>
                <a:ext uri="{FF2B5EF4-FFF2-40B4-BE49-F238E27FC236}">
                  <a16:creationId xmlns:a16="http://schemas.microsoft.com/office/drawing/2014/main" id="{06F6BA62-2EB4-862E-2BAD-99BBC2B6AD09}"/>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0" name="Group 52">
            <a:extLst>
              <a:ext uri="{FF2B5EF4-FFF2-40B4-BE49-F238E27FC236}">
                <a16:creationId xmlns:a16="http://schemas.microsoft.com/office/drawing/2014/main" id="{71EFEFAA-4944-FFC8-BB2E-33B0C788BE4B}"/>
              </a:ext>
            </a:extLst>
          </xdr:cNvPr>
          <xdr:cNvGrpSpPr>
            <a:grpSpLocks/>
          </xdr:cNvGrpSpPr>
        </xdr:nvGrpSpPr>
        <xdr:grpSpPr bwMode="auto">
          <a:xfrm>
            <a:off x="470" y="215"/>
            <a:ext cx="26" cy="2"/>
            <a:chOff x="346" y="215"/>
            <a:chExt cx="26" cy="2"/>
          </a:xfrm>
        </xdr:grpSpPr>
        <xdr:sp macro="" textlink="">
          <xdr:nvSpPr>
            <xdr:cNvPr id="105" name="Line 53">
              <a:extLst>
                <a:ext uri="{FF2B5EF4-FFF2-40B4-BE49-F238E27FC236}">
                  <a16:creationId xmlns:a16="http://schemas.microsoft.com/office/drawing/2014/main" id="{CECF3D5F-CA07-F495-ECF3-BF9AE781E77E}"/>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54">
              <a:extLst>
                <a:ext uri="{FF2B5EF4-FFF2-40B4-BE49-F238E27FC236}">
                  <a16:creationId xmlns:a16="http://schemas.microsoft.com/office/drawing/2014/main" id="{EE3D6C90-2BE8-70AF-2671-B52DA0FAA895}"/>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1" name="Group 55">
            <a:extLst>
              <a:ext uri="{FF2B5EF4-FFF2-40B4-BE49-F238E27FC236}">
                <a16:creationId xmlns:a16="http://schemas.microsoft.com/office/drawing/2014/main" id="{5C3A56A9-6B8E-971C-BCC5-95253D224340}"/>
              </a:ext>
            </a:extLst>
          </xdr:cNvPr>
          <xdr:cNvGrpSpPr>
            <a:grpSpLocks/>
          </xdr:cNvGrpSpPr>
        </xdr:nvGrpSpPr>
        <xdr:grpSpPr bwMode="auto">
          <a:xfrm>
            <a:off x="766" y="215"/>
            <a:ext cx="35" cy="2"/>
            <a:chOff x="406" y="215"/>
            <a:chExt cx="35" cy="2"/>
          </a:xfrm>
        </xdr:grpSpPr>
        <xdr:sp macro="" textlink="">
          <xdr:nvSpPr>
            <xdr:cNvPr id="103" name="Line 56">
              <a:extLst>
                <a:ext uri="{FF2B5EF4-FFF2-40B4-BE49-F238E27FC236}">
                  <a16:creationId xmlns:a16="http://schemas.microsoft.com/office/drawing/2014/main" id="{EE2A8578-AE5E-FCC8-9CCE-13D6176C68BB}"/>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57">
              <a:extLst>
                <a:ext uri="{FF2B5EF4-FFF2-40B4-BE49-F238E27FC236}">
                  <a16:creationId xmlns:a16="http://schemas.microsoft.com/office/drawing/2014/main" id="{847D21D9-355D-6339-28FF-B761AA045AAF}"/>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2" name="Group 58">
            <a:extLst>
              <a:ext uri="{FF2B5EF4-FFF2-40B4-BE49-F238E27FC236}">
                <a16:creationId xmlns:a16="http://schemas.microsoft.com/office/drawing/2014/main" id="{CA9B1835-AEB2-34BB-6CB4-E53D3559BDF5}"/>
              </a:ext>
            </a:extLst>
          </xdr:cNvPr>
          <xdr:cNvGrpSpPr>
            <a:grpSpLocks/>
          </xdr:cNvGrpSpPr>
        </xdr:nvGrpSpPr>
        <xdr:grpSpPr bwMode="auto">
          <a:xfrm>
            <a:off x="718" y="215"/>
            <a:ext cx="26" cy="2"/>
            <a:chOff x="346" y="215"/>
            <a:chExt cx="26" cy="2"/>
          </a:xfrm>
        </xdr:grpSpPr>
        <xdr:sp macro="" textlink="">
          <xdr:nvSpPr>
            <xdr:cNvPr id="101" name="Line 59">
              <a:extLst>
                <a:ext uri="{FF2B5EF4-FFF2-40B4-BE49-F238E27FC236}">
                  <a16:creationId xmlns:a16="http://schemas.microsoft.com/office/drawing/2014/main" id="{2E2107C7-9DAF-31F6-3E85-771A8734809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2" name="Line 60">
              <a:extLst>
                <a:ext uri="{FF2B5EF4-FFF2-40B4-BE49-F238E27FC236}">
                  <a16:creationId xmlns:a16="http://schemas.microsoft.com/office/drawing/2014/main" id="{973D0343-D21D-2860-8104-9000A5C10834}"/>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3" name="Group 61">
            <a:extLst>
              <a:ext uri="{FF2B5EF4-FFF2-40B4-BE49-F238E27FC236}">
                <a16:creationId xmlns:a16="http://schemas.microsoft.com/office/drawing/2014/main" id="{7DA36CB9-1753-513F-C34E-9D9568FEB723}"/>
              </a:ext>
            </a:extLst>
          </xdr:cNvPr>
          <xdr:cNvGrpSpPr>
            <a:grpSpLocks/>
          </xdr:cNvGrpSpPr>
        </xdr:nvGrpSpPr>
        <xdr:grpSpPr bwMode="auto">
          <a:xfrm>
            <a:off x="616" y="215"/>
            <a:ext cx="9" cy="2"/>
            <a:chOff x="616" y="215"/>
            <a:chExt cx="9" cy="2"/>
          </a:xfrm>
        </xdr:grpSpPr>
        <xdr:sp macro="" textlink="">
          <xdr:nvSpPr>
            <xdr:cNvPr id="99" name="Line 62">
              <a:extLst>
                <a:ext uri="{FF2B5EF4-FFF2-40B4-BE49-F238E27FC236}">
                  <a16:creationId xmlns:a16="http://schemas.microsoft.com/office/drawing/2014/main" id="{6B50F0C1-2FC0-9405-0EF7-CCDE5F344B6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63">
              <a:extLst>
                <a:ext uri="{FF2B5EF4-FFF2-40B4-BE49-F238E27FC236}">
                  <a16:creationId xmlns:a16="http://schemas.microsoft.com/office/drawing/2014/main" id="{4AA61D14-B744-3141-72BB-53E410972CB8}"/>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4" name="Group 64">
            <a:extLst>
              <a:ext uri="{FF2B5EF4-FFF2-40B4-BE49-F238E27FC236}">
                <a16:creationId xmlns:a16="http://schemas.microsoft.com/office/drawing/2014/main" id="{EBA0169C-8927-5A48-F7A2-75097D1B0E91}"/>
              </a:ext>
            </a:extLst>
          </xdr:cNvPr>
          <xdr:cNvGrpSpPr>
            <a:grpSpLocks/>
          </xdr:cNvGrpSpPr>
        </xdr:nvGrpSpPr>
        <xdr:grpSpPr bwMode="auto">
          <a:xfrm>
            <a:off x="579" y="215"/>
            <a:ext cx="9" cy="2"/>
            <a:chOff x="579" y="215"/>
            <a:chExt cx="9" cy="2"/>
          </a:xfrm>
        </xdr:grpSpPr>
        <xdr:sp macro="" textlink="">
          <xdr:nvSpPr>
            <xdr:cNvPr id="97" name="Line 65">
              <a:extLst>
                <a:ext uri="{FF2B5EF4-FFF2-40B4-BE49-F238E27FC236}">
                  <a16:creationId xmlns:a16="http://schemas.microsoft.com/office/drawing/2014/main" id="{C03AAA22-FE06-CCD5-9FBE-9A3D6BD52C2D}"/>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8" name="Line 66">
              <a:extLst>
                <a:ext uri="{FF2B5EF4-FFF2-40B4-BE49-F238E27FC236}">
                  <a16:creationId xmlns:a16="http://schemas.microsoft.com/office/drawing/2014/main" id="{67AA57A3-F52A-CA3E-3019-0CB81713003E}"/>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5" name="Group 67">
            <a:extLst>
              <a:ext uri="{FF2B5EF4-FFF2-40B4-BE49-F238E27FC236}">
                <a16:creationId xmlns:a16="http://schemas.microsoft.com/office/drawing/2014/main" id="{0976D38B-4714-299A-1D8B-B775E503601B}"/>
              </a:ext>
            </a:extLst>
          </xdr:cNvPr>
          <xdr:cNvGrpSpPr>
            <a:grpSpLocks/>
          </xdr:cNvGrpSpPr>
        </xdr:nvGrpSpPr>
        <xdr:grpSpPr bwMode="auto">
          <a:xfrm>
            <a:off x="642" y="215"/>
            <a:ext cx="9" cy="2"/>
            <a:chOff x="579" y="215"/>
            <a:chExt cx="9" cy="2"/>
          </a:xfrm>
        </xdr:grpSpPr>
        <xdr:sp macro="" textlink="">
          <xdr:nvSpPr>
            <xdr:cNvPr id="95" name="Line 68">
              <a:extLst>
                <a:ext uri="{FF2B5EF4-FFF2-40B4-BE49-F238E27FC236}">
                  <a16:creationId xmlns:a16="http://schemas.microsoft.com/office/drawing/2014/main" id="{D86EB7F4-10D2-A3A8-95B0-D1A3922E5A3D}"/>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6" name="Line 69">
              <a:extLst>
                <a:ext uri="{FF2B5EF4-FFF2-40B4-BE49-F238E27FC236}">
                  <a16:creationId xmlns:a16="http://schemas.microsoft.com/office/drawing/2014/main" id="{BD156A11-872A-CDB4-D610-21AE2CCFEB71}"/>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6" name="Group 70">
            <a:extLst>
              <a:ext uri="{FF2B5EF4-FFF2-40B4-BE49-F238E27FC236}">
                <a16:creationId xmlns:a16="http://schemas.microsoft.com/office/drawing/2014/main" id="{BED6D628-4636-6F33-DA10-DE5F4B57BFD6}"/>
              </a:ext>
            </a:extLst>
          </xdr:cNvPr>
          <xdr:cNvGrpSpPr>
            <a:grpSpLocks/>
          </xdr:cNvGrpSpPr>
        </xdr:nvGrpSpPr>
        <xdr:grpSpPr bwMode="auto">
          <a:xfrm>
            <a:off x="677" y="215"/>
            <a:ext cx="9" cy="2"/>
            <a:chOff x="616" y="215"/>
            <a:chExt cx="9" cy="2"/>
          </a:xfrm>
        </xdr:grpSpPr>
        <xdr:sp macro="" textlink="">
          <xdr:nvSpPr>
            <xdr:cNvPr id="93" name="Line 71">
              <a:extLst>
                <a:ext uri="{FF2B5EF4-FFF2-40B4-BE49-F238E27FC236}">
                  <a16:creationId xmlns:a16="http://schemas.microsoft.com/office/drawing/2014/main" id="{4A60B6C4-871E-82C2-5E5A-F7769F8E6C6A}"/>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72">
              <a:extLst>
                <a:ext uri="{FF2B5EF4-FFF2-40B4-BE49-F238E27FC236}">
                  <a16:creationId xmlns:a16="http://schemas.microsoft.com/office/drawing/2014/main" id="{84F2C288-09F7-07C9-BA0B-D1D10E9872D3}"/>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7" name="Group 73">
            <a:extLst>
              <a:ext uri="{FF2B5EF4-FFF2-40B4-BE49-F238E27FC236}">
                <a16:creationId xmlns:a16="http://schemas.microsoft.com/office/drawing/2014/main" id="{F800B2C1-B7D3-CBC6-27DB-814DC41506AD}"/>
              </a:ext>
            </a:extLst>
          </xdr:cNvPr>
          <xdr:cNvGrpSpPr>
            <a:grpSpLocks/>
          </xdr:cNvGrpSpPr>
        </xdr:nvGrpSpPr>
        <xdr:grpSpPr bwMode="auto">
          <a:xfrm>
            <a:off x="870" y="215"/>
            <a:ext cx="4" cy="2"/>
            <a:chOff x="870" y="215"/>
            <a:chExt cx="4" cy="2"/>
          </a:xfrm>
        </xdr:grpSpPr>
        <xdr:sp macro="" textlink="">
          <xdr:nvSpPr>
            <xdr:cNvPr id="91" name="Line 74">
              <a:extLst>
                <a:ext uri="{FF2B5EF4-FFF2-40B4-BE49-F238E27FC236}">
                  <a16:creationId xmlns:a16="http://schemas.microsoft.com/office/drawing/2014/main" id="{BDBCA066-6892-7240-27B6-AD377F8572F8}"/>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75">
              <a:extLst>
                <a:ext uri="{FF2B5EF4-FFF2-40B4-BE49-F238E27FC236}">
                  <a16:creationId xmlns:a16="http://schemas.microsoft.com/office/drawing/2014/main" id="{3265AF6A-31BF-57EF-F524-0C6B3CCF7C75}"/>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8" name="Group 76">
            <a:extLst>
              <a:ext uri="{FF2B5EF4-FFF2-40B4-BE49-F238E27FC236}">
                <a16:creationId xmlns:a16="http://schemas.microsoft.com/office/drawing/2014/main" id="{9BE0FE8D-A5FE-0513-C75A-C09EC61B1321}"/>
              </a:ext>
            </a:extLst>
          </xdr:cNvPr>
          <xdr:cNvGrpSpPr>
            <a:grpSpLocks/>
          </xdr:cNvGrpSpPr>
        </xdr:nvGrpSpPr>
        <xdr:grpSpPr bwMode="auto">
          <a:xfrm>
            <a:off x="818" y="215"/>
            <a:ext cx="4" cy="2"/>
            <a:chOff x="818" y="215"/>
            <a:chExt cx="4" cy="2"/>
          </a:xfrm>
        </xdr:grpSpPr>
        <xdr:sp macro="" textlink="">
          <xdr:nvSpPr>
            <xdr:cNvPr id="89" name="Line 77">
              <a:extLst>
                <a:ext uri="{FF2B5EF4-FFF2-40B4-BE49-F238E27FC236}">
                  <a16:creationId xmlns:a16="http://schemas.microsoft.com/office/drawing/2014/main" id="{5C42DF4F-3677-B92F-10E4-2802B20660DE}"/>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78">
              <a:extLst>
                <a:ext uri="{FF2B5EF4-FFF2-40B4-BE49-F238E27FC236}">
                  <a16:creationId xmlns:a16="http://schemas.microsoft.com/office/drawing/2014/main" id="{878B56E8-9136-CE1F-1FFF-C137EDF9161C}"/>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5</xdr:col>
      <xdr:colOff>211137</xdr:colOff>
      <xdr:row>79</xdr:row>
      <xdr:rowOff>36513</xdr:rowOff>
    </xdr:from>
    <xdr:to>
      <xdr:col>13</xdr:col>
      <xdr:colOff>0</xdr:colOff>
      <xdr:row>79</xdr:row>
      <xdr:rowOff>106362</xdr:rowOff>
    </xdr:to>
    <xdr:grpSp>
      <xdr:nvGrpSpPr>
        <xdr:cNvPr id="113" name="Group 112">
          <a:extLst>
            <a:ext uri="{FF2B5EF4-FFF2-40B4-BE49-F238E27FC236}">
              <a16:creationId xmlns:a16="http://schemas.microsoft.com/office/drawing/2014/main" id="{F650EB8F-5AFA-4766-BCB4-A0404FC71BF0}"/>
            </a:ext>
          </a:extLst>
        </xdr:cNvPr>
        <xdr:cNvGrpSpPr/>
      </xdr:nvGrpSpPr>
      <xdr:grpSpPr>
        <a:xfrm>
          <a:off x="2205037" y="11358563"/>
          <a:ext cx="4513263" cy="69849"/>
          <a:chOff x="3179884" y="40913538"/>
          <a:chExt cx="4707546" cy="60327"/>
        </a:xfrm>
      </xdr:grpSpPr>
      <xdr:grpSp>
        <xdr:nvGrpSpPr>
          <xdr:cNvPr id="114" name="Group 4">
            <a:extLst>
              <a:ext uri="{FF2B5EF4-FFF2-40B4-BE49-F238E27FC236}">
                <a16:creationId xmlns:a16="http://schemas.microsoft.com/office/drawing/2014/main" id="{ACDE9DB9-D990-EDF6-0FC5-E7C1C4421E35}"/>
              </a:ext>
            </a:extLst>
          </xdr:cNvPr>
          <xdr:cNvGrpSpPr>
            <a:grpSpLocks/>
          </xdr:cNvGrpSpPr>
        </xdr:nvGrpSpPr>
        <xdr:grpSpPr bwMode="auto">
          <a:xfrm>
            <a:off x="3822239" y="40913539"/>
            <a:ext cx="348603" cy="53975"/>
            <a:chOff x="406" y="215"/>
            <a:chExt cx="35" cy="2"/>
          </a:xfrm>
        </xdr:grpSpPr>
        <xdr:sp macro="" textlink="">
          <xdr:nvSpPr>
            <xdr:cNvPr id="148" name="Line 5">
              <a:extLst>
                <a:ext uri="{FF2B5EF4-FFF2-40B4-BE49-F238E27FC236}">
                  <a16:creationId xmlns:a16="http://schemas.microsoft.com/office/drawing/2014/main" id="{22A397D1-9A2B-2564-0BF5-2E45AF514B5E}"/>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6">
              <a:extLst>
                <a:ext uri="{FF2B5EF4-FFF2-40B4-BE49-F238E27FC236}">
                  <a16:creationId xmlns:a16="http://schemas.microsoft.com/office/drawing/2014/main" id="{B3041F2D-3461-A45C-0F3E-B25280DA90B1}"/>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5" name="Group 7">
            <a:extLst>
              <a:ext uri="{FF2B5EF4-FFF2-40B4-BE49-F238E27FC236}">
                <a16:creationId xmlns:a16="http://schemas.microsoft.com/office/drawing/2014/main" id="{D5B40B7A-66A4-97B6-CC99-E037F1DEEF1C}"/>
              </a:ext>
            </a:extLst>
          </xdr:cNvPr>
          <xdr:cNvGrpSpPr>
            <a:grpSpLocks/>
          </xdr:cNvGrpSpPr>
        </xdr:nvGrpSpPr>
        <xdr:grpSpPr bwMode="auto">
          <a:xfrm>
            <a:off x="3179884" y="40913538"/>
            <a:ext cx="258962" cy="53975"/>
            <a:chOff x="346" y="215"/>
            <a:chExt cx="26" cy="2"/>
          </a:xfrm>
        </xdr:grpSpPr>
        <xdr:sp macro="" textlink="">
          <xdr:nvSpPr>
            <xdr:cNvPr id="146" name="Line 8">
              <a:extLst>
                <a:ext uri="{FF2B5EF4-FFF2-40B4-BE49-F238E27FC236}">
                  <a16:creationId xmlns:a16="http://schemas.microsoft.com/office/drawing/2014/main" id="{D8548284-6701-D89D-7008-76191F96A2A7}"/>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9">
              <a:extLst>
                <a:ext uri="{FF2B5EF4-FFF2-40B4-BE49-F238E27FC236}">
                  <a16:creationId xmlns:a16="http://schemas.microsoft.com/office/drawing/2014/main" id="{0F4F3553-D424-98BC-A8B4-3190066C75D9}"/>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6" name="Group 10">
            <a:extLst>
              <a:ext uri="{FF2B5EF4-FFF2-40B4-BE49-F238E27FC236}">
                <a16:creationId xmlns:a16="http://schemas.microsoft.com/office/drawing/2014/main" id="{47A3DC98-3B8A-C0AE-AEDB-1A97A4A7E69E}"/>
              </a:ext>
            </a:extLst>
          </xdr:cNvPr>
          <xdr:cNvGrpSpPr>
            <a:grpSpLocks/>
          </xdr:cNvGrpSpPr>
        </xdr:nvGrpSpPr>
        <xdr:grpSpPr bwMode="auto">
          <a:xfrm>
            <a:off x="5005510" y="40913539"/>
            <a:ext cx="348603" cy="53975"/>
            <a:chOff x="406" y="215"/>
            <a:chExt cx="35" cy="2"/>
          </a:xfrm>
        </xdr:grpSpPr>
        <xdr:sp macro="" textlink="">
          <xdr:nvSpPr>
            <xdr:cNvPr id="144" name="Line 11">
              <a:extLst>
                <a:ext uri="{FF2B5EF4-FFF2-40B4-BE49-F238E27FC236}">
                  <a16:creationId xmlns:a16="http://schemas.microsoft.com/office/drawing/2014/main" id="{FAE93BC5-1C9F-84D9-8A4A-08EA33D010ED}"/>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2">
              <a:extLst>
                <a:ext uri="{FF2B5EF4-FFF2-40B4-BE49-F238E27FC236}">
                  <a16:creationId xmlns:a16="http://schemas.microsoft.com/office/drawing/2014/main" id="{4902B460-BB88-3458-A71C-3ABCC7EBE45D}"/>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7" name="Group 13">
            <a:extLst>
              <a:ext uri="{FF2B5EF4-FFF2-40B4-BE49-F238E27FC236}">
                <a16:creationId xmlns:a16="http://schemas.microsoft.com/office/drawing/2014/main" id="{6B4E2DB6-4AB9-445C-17E4-7CE33390A681}"/>
              </a:ext>
            </a:extLst>
          </xdr:cNvPr>
          <xdr:cNvGrpSpPr>
            <a:grpSpLocks/>
          </xdr:cNvGrpSpPr>
        </xdr:nvGrpSpPr>
        <xdr:grpSpPr bwMode="auto">
          <a:xfrm>
            <a:off x="4418503" y="40913539"/>
            <a:ext cx="258962" cy="53975"/>
            <a:chOff x="346" y="215"/>
            <a:chExt cx="26" cy="2"/>
          </a:xfrm>
        </xdr:grpSpPr>
        <xdr:sp macro="" textlink="">
          <xdr:nvSpPr>
            <xdr:cNvPr id="142" name="Line 14">
              <a:extLst>
                <a:ext uri="{FF2B5EF4-FFF2-40B4-BE49-F238E27FC236}">
                  <a16:creationId xmlns:a16="http://schemas.microsoft.com/office/drawing/2014/main" id="{73F0EDBE-EEA0-A08A-1D96-93B3EDB4E0D6}"/>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15">
              <a:extLst>
                <a:ext uri="{FF2B5EF4-FFF2-40B4-BE49-F238E27FC236}">
                  <a16:creationId xmlns:a16="http://schemas.microsoft.com/office/drawing/2014/main" id="{5AF1FA4C-BC3D-C8D7-A93E-8127B6E21481}"/>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8" name="Group 22">
            <a:extLst>
              <a:ext uri="{FF2B5EF4-FFF2-40B4-BE49-F238E27FC236}">
                <a16:creationId xmlns:a16="http://schemas.microsoft.com/office/drawing/2014/main" id="{E8C8C23D-D2D0-85DA-3554-C9AAF3564494}"/>
              </a:ext>
            </a:extLst>
          </xdr:cNvPr>
          <xdr:cNvGrpSpPr>
            <a:grpSpLocks/>
          </xdr:cNvGrpSpPr>
        </xdr:nvGrpSpPr>
        <xdr:grpSpPr bwMode="auto">
          <a:xfrm>
            <a:off x="5913862" y="40913539"/>
            <a:ext cx="89641" cy="53975"/>
            <a:chOff x="616" y="215"/>
            <a:chExt cx="9" cy="2"/>
          </a:xfrm>
        </xdr:grpSpPr>
        <xdr:sp macro="" textlink="">
          <xdr:nvSpPr>
            <xdr:cNvPr id="140" name="Line 23">
              <a:extLst>
                <a:ext uri="{FF2B5EF4-FFF2-40B4-BE49-F238E27FC236}">
                  <a16:creationId xmlns:a16="http://schemas.microsoft.com/office/drawing/2014/main" id="{911FFA79-5ADD-B1AC-158C-2BFD2040D919}"/>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24">
              <a:extLst>
                <a:ext uri="{FF2B5EF4-FFF2-40B4-BE49-F238E27FC236}">
                  <a16:creationId xmlns:a16="http://schemas.microsoft.com/office/drawing/2014/main" id="{99651220-CE87-06BC-DFF5-CC358BA4F39A}"/>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9" name="Group 25">
            <a:extLst>
              <a:ext uri="{FF2B5EF4-FFF2-40B4-BE49-F238E27FC236}">
                <a16:creationId xmlns:a16="http://schemas.microsoft.com/office/drawing/2014/main" id="{27836112-9D52-336A-732D-1FB864490339}"/>
              </a:ext>
            </a:extLst>
          </xdr:cNvPr>
          <xdr:cNvGrpSpPr>
            <a:grpSpLocks/>
          </xdr:cNvGrpSpPr>
        </xdr:nvGrpSpPr>
        <xdr:grpSpPr bwMode="auto">
          <a:xfrm>
            <a:off x="5517419" y="40913540"/>
            <a:ext cx="89641" cy="53975"/>
            <a:chOff x="579" y="215"/>
            <a:chExt cx="9" cy="2"/>
          </a:xfrm>
        </xdr:grpSpPr>
        <xdr:sp macro="" textlink="">
          <xdr:nvSpPr>
            <xdr:cNvPr id="138" name="Line 26">
              <a:extLst>
                <a:ext uri="{FF2B5EF4-FFF2-40B4-BE49-F238E27FC236}">
                  <a16:creationId xmlns:a16="http://schemas.microsoft.com/office/drawing/2014/main" id="{2B74B80F-4847-771A-B873-79DBC2526CBA}"/>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27">
              <a:extLst>
                <a:ext uri="{FF2B5EF4-FFF2-40B4-BE49-F238E27FC236}">
                  <a16:creationId xmlns:a16="http://schemas.microsoft.com/office/drawing/2014/main" id="{93218427-F770-B939-6A3D-3D0E88D67689}"/>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0" name="Group 28">
            <a:extLst>
              <a:ext uri="{FF2B5EF4-FFF2-40B4-BE49-F238E27FC236}">
                <a16:creationId xmlns:a16="http://schemas.microsoft.com/office/drawing/2014/main" id="{53144904-EEBD-D51C-E6FF-001A2CCE9A5D}"/>
              </a:ext>
            </a:extLst>
          </xdr:cNvPr>
          <xdr:cNvGrpSpPr>
            <a:grpSpLocks/>
          </xdr:cNvGrpSpPr>
        </xdr:nvGrpSpPr>
        <xdr:grpSpPr bwMode="auto">
          <a:xfrm>
            <a:off x="6122527" y="40913539"/>
            <a:ext cx="89641" cy="53975"/>
            <a:chOff x="579" y="215"/>
            <a:chExt cx="9" cy="2"/>
          </a:xfrm>
        </xdr:grpSpPr>
        <xdr:sp macro="" textlink="">
          <xdr:nvSpPr>
            <xdr:cNvPr id="136" name="Line 29">
              <a:extLst>
                <a:ext uri="{FF2B5EF4-FFF2-40B4-BE49-F238E27FC236}">
                  <a16:creationId xmlns:a16="http://schemas.microsoft.com/office/drawing/2014/main" id="{4A27FF58-FAC7-CF6B-1FA3-9EFE40E3F96C}"/>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30">
              <a:extLst>
                <a:ext uri="{FF2B5EF4-FFF2-40B4-BE49-F238E27FC236}">
                  <a16:creationId xmlns:a16="http://schemas.microsoft.com/office/drawing/2014/main" id="{04AA5A9A-4D69-1B41-FF34-EF906AEB5394}"/>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1" name="Group 31">
            <a:extLst>
              <a:ext uri="{FF2B5EF4-FFF2-40B4-BE49-F238E27FC236}">
                <a16:creationId xmlns:a16="http://schemas.microsoft.com/office/drawing/2014/main" id="{B8618210-C8EE-3735-445F-8649ADCCFFB5}"/>
              </a:ext>
            </a:extLst>
          </xdr:cNvPr>
          <xdr:cNvGrpSpPr>
            <a:grpSpLocks/>
          </xdr:cNvGrpSpPr>
        </xdr:nvGrpSpPr>
        <xdr:grpSpPr bwMode="auto">
          <a:xfrm>
            <a:off x="6519844" y="40919889"/>
            <a:ext cx="89641" cy="53975"/>
            <a:chOff x="616" y="215"/>
            <a:chExt cx="9" cy="2"/>
          </a:xfrm>
        </xdr:grpSpPr>
        <xdr:sp macro="" textlink="">
          <xdr:nvSpPr>
            <xdr:cNvPr id="134" name="Line 32">
              <a:extLst>
                <a:ext uri="{FF2B5EF4-FFF2-40B4-BE49-F238E27FC236}">
                  <a16:creationId xmlns:a16="http://schemas.microsoft.com/office/drawing/2014/main" id="{23178F18-93B9-DD6F-787E-D4FA02F32023}"/>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33">
              <a:extLst>
                <a:ext uri="{FF2B5EF4-FFF2-40B4-BE49-F238E27FC236}">
                  <a16:creationId xmlns:a16="http://schemas.microsoft.com/office/drawing/2014/main" id="{B3832A51-8D98-3DCC-69F6-40F0B41CFB39}"/>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2" name="Group 34">
            <a:extLst>
              <a:ext uri="{FF2B5EF4-FFF2-40B4-BE49-F238E27FC236}">
                <a16:creationId xmlns:a16="http://schemas.microsoft.com/office/drawing/2014/main" id="{514BFE83-4665-B14E-EE6D-82D9FBE391F8}"/>
              </a:ext>
            </a:extLst>
          </xdr:cNvPr>
          <xdr:cNvGrpSpPr>
            <a:grpSpLocks/>
          </xdr:cNvGrpSpPr>
        </xdr:nvGrpSpPr>
        <xdr:grpSpPr bwMode="auto">
          <a:xfrm>
            <a:off x="7108800" y="40913539"/>
            <a:ext cx="39840" cy="53975"/>
            <a:chOff x="870" y="215"/>
            <a:chExt cx="4" cy="2"/>
          </a:xfrm>
        </xdr:grpSpPr>
        <xdr:sp macro="" textlink="">
          <xdr:nvSpPr>
            <xdr:cNvPr id="132" name="Line 35">
              <a:extLst>
                <a:ext uri="{FF2B5EF4-FFF2-40B4-BE49-F238E27FC236}">
                  <a16:creationId xmlns:a16="http://schemas.microsoft.com/office/drawing/2014/main" id="{46ACAD92-4F8A-65D0-D78B-FF3FA1909FAC}"/>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36">
              <a:extLst>
                <a:ext uri="{FF2B5EF4-FFF2-40B4-BE49-F238E27FC236}">
                  <a16:creationId xmlns:a16="http://schemas.microsoft.com/office/drawing/2014/main" id="{1D05153C-2938-129D-3C11-AC4C5E16A795}"/>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3" name="Group 37">
            <a:extLst>
              <a:ext uri="{FF2B5EF4-FFF2-40B4-BE49-F238E27FC236}">
                <a16:creationId xmlns:a16="http://schemas.microsoft.com/office/drawing/2014/main" id="{24B3F4AB-FC0A-8F3B-4AED-BEB4456DF1A0}"/>
              </a:ext>
            </a:extLst>
          </xdr:cNvPr>
          <xdr:cNvGrpSpPr>
            <a:grpSpLocks/>
          </xdr:cNvGrpSpPr>
        </xdr:nvGrpSpPr>
        <xdr:grpSpPr bwMode="auto">
          <a:xfrm>
            <a:off x="6792631" y="40913539"/>
            <a:ext cx="39840" cy="53975"/>
            <a:chOff x="818" y="215"/>
            <a:chExt cx="4" cy="2"/>
          </a:xfrm>
        </xdr:grpSpPr>
        <xdr:sp macro="" textlink="">
          <xdr:nvSpPr>
            <xdr:cNvPr id="130" name="Line 38">
              <a:extLst>
                <a:ext uri="{FF2B5EF4-FFF2-40B4-BE49-F238E27FC236}">
                  <a16:creationId xmlns:a16="http://schemas.microsoft.com/office/drawing/2014/main" id="{EC07733E-0823-CD4C-F20B-6F1FE9620D18}"/>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1" name="Line 39">
              <a:extLst>
                <a:ext uri="{FF2B5EF4-FFF2-40B4-BE49-F238E27FC236}">
                  <a16:creationId xmlns:a16="http://schemas.microsoft.com/office/drawing/2014/main" id="{BB71A33C-4A75-FA3B-AABD-4A0B97067311}"/>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4" name="Group 37">
            <a:extLst>
              <a:ext uri="{FF2B5EF4-FFF2-40B4-BE49-F238E27FC236}">
                <a16:creationId xmlns:a16="http://schemas.microsoft.com/office/drawing/2014/main" id="{4D0958F1-D69B-5804-CC22-264EAA351E36}"/>
              </a:ext>
            </a:extLst>
          </xdr:cNvPr>
          <xdr:cNvGrpSpPr>
            <a:grpSpLocks/>
          </xdr:cNvGrpSpPr>
        </xdr:nvGrpSpPr>
        <xdr:grpSpPr bwMode="auto">
          <a:xfrm>
            <a:off x="7272780" y="40913539"/>
            <a:ext cx="39840" cy="53975"/>
            <a:chOff x="818" y="215"/>
            <a:chExt cx="4" cy="2"/>
          </a:xfrm>
        </xdr:grpSpPr>
        <xdr:sp macro="" textlink="">
          <xdr:nvSpPr>
            <xdr:cNvPr id="128" name="Line 38">
              <a:extLst>
                <a:ext uri="{FF2B5EF4-FFF2-40B4-BE49-F238E27FC236}">
                  <a16:creationId xmlns:a16="http://schemas.microsoft.com/office/drawing/2014/main" id="{FAADB0AA-3D13-64B5-182A-A47D17D17128}"/>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39">
              <a:extLst>
                <a:ext uri="{FF2B5EF4-FFF2-40B4-BE49-F238E27FC236}">
                  <a16:creationId xmlns:a16="http://schemas.microsoft.com/office/drawing/2014/main" id="{3B416053-867D-FAAF-1B46-9D4A91DFC622}"/>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5" name="Group 34">
            <a:extLst>
              <a:ext uri="{FF2B5EF4-FFF2-40B4-BE49-F238E27FC236}">
                <a16:creationId xmlns:a16="http://schemas.microsoft.com/office/drawing/2014/main" id="{7430E13F-65D8-2DA5-FDB8-F54E310CF379}"/>
              </a:ext>
            </a:extLst>
          </xdr:cNvPr>
          <xdr:cNvGrpSpPr>
            <a:grpSpLocks/>
          </xdr:cNvGrpSpPr>
        </xdr:nvGrpSpPr>
        <xdr:grpSpPr bwMode="auto">
          <a:xfrm>
            <a:off x="7847590" y="40919890"/>
            <a:ext cx="39840" cy="53975"/>
            <a:chOff x="870" y="215"/>
            <a:chExt cx="4" cy="2"/>
          </a:xfrm>
        </xdr:grpSpPr>
        <xdr:sp macro="" textlink="">
          <xdr:nvSpPr>
            <xdr:cNvPr id="126" name="Line 35">
              <a:extLst>
                <a:ext uri="{FF2B5EF4-FFF2-40B4-BE49-F238E27FC236}">
                  <a16:creationId xmlns:a16="http://schemas.microsoft.com/office/drawing/2014/main" id="{AEA7C8C1-6460-E522-42D0-4BA8C6904BC6}"/>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36">
              <a:extLst>
                <a:ext uri="{FF2B5EF4-FFF2-40B4-BE49-F238E27FC236}">
                  <a16:creationId xmlns:a16="http://schemas.microsoft.com/office/drawing/2014/main" id="{3F6C35C8-BCEB-0148-A437-C12A4E2838B9}"/>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190500</xdr:colOff>
      <xdr:row>6</xdr:row>
      <xdr:rowOff>95250</xdr:rowOff>
    </xdr:from>
    <xdr:to>
      <xdr:col>14</xdr:col>
      <xdr:colOff>0</xdr:colOff>
      <xdr:row>6</xdr:row>
      <xdr:rowOff>114300</xdr:rowOff>
    </xdr:to>
    <xdr:grpSp>
      <xdr:nvGrpSpPr>
        <xdr:cNvPr id="2" name="Group 3">
          <a:extLst>
            <a:ext uri="{FF2B5EF4-FFF2-40B4-BE49-F238E27FC236}">
              <a16:creationId xmlns:a16="http://schemas.microsoft.com/office/drawing/2014/main" id="{3FE0285D-C74F-40F5-8B08-1CE73407F84B}"/>
            </a:ext>
          </a:extLst>
        </xdr:cNvPr>
        <xdr:cNvGrpSpPr>
          <a:grpSpLocks/>
        </xdr:cNvGrpSpPr>
      </xdr:nvGrpSpPr>
      <xdr:grpSpPr bwMode="auto">
        <a:xfrm>
          <a:off x="2454275" y="1228725"/>
          <a:ext cx="5124450" cy="19050"/>
          <a:chOff x="346" y="215"/>
          <a:chExt cx="528" cy="2"/>
        </a:xfrm>
      </xdr:grpSpPr>
      <xdr:grpSp>
        <xdr:nvGrpSpPr>
          <xdr:cNvPr id="3" name="Group 4">
            <a:extLst>
              <a:ext uri="{FF2B5EF4-FFF2-40B4-BE49-F238E27FC236}">
                <a16:creationId xmlns:a16="http://schemas.microsoft.com/office/drawing/2014/main" id="{7A2D68B9-9834-EC55-70CC-908D5746DD40}"/>
              </a:ext>
            </a:extLst>
          </xdr:cNvPr>
          <xdr:cNvGrpSpPr>
            <a:grpSpLocks/>
          </xdr:cNvGrpSpPr>
        </xdr:nvGrpSpPr>
        <xdr:grpSpPr bwMode="auto">
          <a:xfrm>
            <a:off x="406" y="215"/>
            <a:ext cx="35" cy="2"/>
            <a:chOff x="406" y="215"/>
            <a:chExt cx="35" cy="2"/>
          </a:xfrm>
        </xdr:grpSpPr>
        <xdr:sp macro="" textlink="">
          <xdr:nvSpPr>
            <xdr:cNvPr id="37" name="Line 5">
              <a:extLst>
                <a:ext uri="{FF2B5EF4-FFF2-40B4-BE49-F238E27FC236}">
                  <a16:creationId xmlns:a16="http://schemas.microsoft.com/office/drawing/2014/main" id="{7A5663DB-3C9E-8BBE-A14B-7D3227CA5922}"/>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6">
              <a:extLst>
                <a:ext uri="{FF2B5EF4-FFF2-40B4-BE49-F238E27FC236}">
                  <a16:creationId xmlns:a16="http://schemas.microsoft.com/office/drawing/2014/main" id="{43616D56-6016-73BB-A737-B8DFEA93AE9D}"/>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4" name="Group 7">
            <a:extLst>
              <a:ext uri="{FF2B5EF4-FFF2-40B4-BE49-F238E27FC236}">
                <a16:creationId xmlns:a16="http://schemas.microsoft.com/office/drawing/2014/main" id="{6D70138F-A578-5314-54F9-5E9FC35F6614}"/>
              </a:ext>
            </a:extLst>
          </xdr:cNvPr>
          <xdr:cNvGrpSpPr>
            <a:grpSpLocks/>
          </xdr:cNvGrpSpPr>
        </xdr:nvGrpSpPr>
        <xdr:grpSpPr bwMode="auto">
          <a:xfrm>
            <a:off x="346" y="215"/>
            <a:ext cx="26" cy="2"/>
            <a:chOff x="346" y="215"/>
            <a:chExt cx="26" cy="2"/>
          </a:xfrm>
        </xdr:grpSpPr>
        <xdr:sp macro="" textlink="">
          <xdr:nvSpPr>
            <xdr:cNvPr id="35" name="Line 8">
              <a:extLst>
                <a:ext uri="{FF2B5EF4-FFF2-40B4-BE49-F238E27FC236}">
                  <a16:creationId xmlns:a16="http://schemas.microsoft.com/office/drawing/2014/main" id="{8C1AAA4E-2081-7DB0-A816-A55C58684503}"/>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9">
              <a:extLst>
                <a:ext uri="{FF2B5EF4-FFF2-40B4-BE49-F238E27FC236}">
                  <a16:creationId xmlns:a16="http://schemas.microsoft.com/office/drawing/2014/main" id="{126F32DD-3B39-CD0E-F641-C6022E9BAB40}"/>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5" name="Group 10">
            <a:extLst>
              <a:ext uri="{FF2B5EF4-FFF2-40B4-BE49-F238E27FC236}">
                <a16:creationId xmlns:a16="http://schemas.microsoft.com/office/drawing/2014/main" id="{686FFB16-A372-035D-03BF-91ECFADB2E5D}"/>
              </a:ext>
            </a:extLst>
          </xdr:cNvPr>
          <xdr:cNvGrpSpPr>
            <a:grpSpLocks/>
          </xdr:cNvGrpSpPr>
        </xdr:nvGrpSpPr>
        <xdr:grpSpPr bwMode="auto">
          <a:xfrm>
            <a:off x="525" y="215"/>
            <a:ext cx="35" cy="2"/>
            <a:chOff x="406" y="215"/>
            <a:chExt cx="35" cy="2"/>
          </a:xfrm>
        </xdr:grpSpPr>
        <xdr:sp macro="" textlink="">
          <xdr:nvSpPr>
            <xdr:cNvPr id="33" name="Line 11">
              <a:extLst>
                <a:ext uri="{FF2B5EF4-FFF2-40B4-BE49-F238E27FC236}">
                  <a16:creationId xmlns:a16="http://schemas.microsoft.com/office/drawing/2014/main" id="{77B1FF66-4066-9D59-A8E7-E92CEF1EDED2}"/>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12">
              <a:extLst>
                <a:ext uri="{FF2B5EF4-FFF2-40B4-BE49-F238E27FC236}">
                  <a16:creationId xmlns:a16="http://schemas.microsoft.com/office/drawing/2014/main" id="{6046FE04-D616-6A01-F3DE-9BAE6EDC6009}"/>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6" name="Group 13">
            <a:extLst>
              <a:ext uri="{FF2B5EF4-FFF2-40B4-BE49-F238E27FC236}">
                <a16:creationId xmlns:a16="http://schemas.microsoft.com/office/drawing/2014/main" id="{9BD7501A-E09B-86E1-753D-9BC7D4B75DC7}"/>
              </a:ext>
            </a:extLst>
          </xdr:cNvPr>
          <xdr:cNvGrpSpPr>
            <a:grpSpLocks/>
          </xdr:cNvGrpSpPr>
        </xdr:nvGrpSpPr>
        <xdr:grpSpPr bwMode="auto">
          <a:xfrm>
            <a:off x="470" y="215"/>
            <a:ext cx="26" cy="2"/>
            <a:chOff x="346" y="215"/>
            <a:chExt cx="26" cy="2"/>
          </a:xfrm>
        </xdr:grpSpPr>
        <xdr:sp macro="" textlink="">
          <xdr:nvSpPr>
            <xdr:cNvPr id="31" name="Line 14">
              <a:extLst>
                <a:ext uri="{FF2B5EF4-FFF2-40B4-BE49-F238E27FC236}">
                  <a16:creationId xmlns:a16="http://schemas.microsoft.com/office/drawing/2014/main" id="{6E7FAD93-A259-9137-6640-8995E6856D53}"/>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15">
              <a:extLst>
                <a:ext uri="{FF2B5EF4-FFF2-40B4-BE49-F238E27FC236}">
                  <a16:creationId xmlns:a16="http://schemas.microsoft.com/office/drawing/2014/main" id="{9EAD623C-255B-8EE9-5DED-CFF8BB067998}"/>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7" name="Group 16">
            <a:extLst>
              <a:ext uri="{FF2B5EF4-FFF2-40B4-BE49-F238E27FC236}">
                <a16:creationId xmlns:a16="http://schemas.microsoft.com/office/drawing/2014/main" id="{96BDD37B-0382-EAB8-53CB-A1153CCB02E2}"/>
              </a:ext>
            </a:extLst>
          </xdr:cNvPr>
          <xdr:cNvGrpSpPr>
            <a:grpSpLocks/>
          </xdr:cNvGrpSpPr>
        </xdr:nvGrpSpPr>
        <xdr:grpSpPr bwMode="auto">
          <a:xfrm>
            <a:off x="766" y="215"/>
            <a:ext cx="35" cy="2"/>
            <a:chOff x="406" y="215"/>
            <a:chExt cx="35" cy="2"/>
          </a:xfrm>
        </xdr:grpSpPr>
        <xdr:sp macro="" textlink="">
          <xdr:nvSpPr>
            <xdr:cNvPr id="29" name="Line 17">
              <a:extLst>
                <a:ext uri="{FF2B5EF4-FFF2-40B4-BE49-F238E27FC236}">
                  <a16:creationId xmlns:a16="http://schemas.microsoft.com/office/drawing/2014/main" id="{A3416B01-2F51-EE15-57E9-25A48DBE92F7}"/>
                </a:ext>
              </a:extLst>
            </xdr:cNvPr>
            <xdr:cNvSpPr>
              <a:spLocks noChangeShapeType="1"/>
            </xdr:cNvSpPr>
          </xdr:nvSpPr>
          <xdr:spPr bwMode="auto">
            <a:xfrm>
              <a:off x="441"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18">
              <a:extLst>
                <a:ext uri="{FF2B5EF4-FFF2-40B4-BE49-F238E27FC236}">
                  <a16:creationId xmlns:a16="http://schemas.microsoft.com/office/drawing/2014/main" id="{E69439A2-4318-5E54-ED10-D9720C89347D}"/>
                </a:ext>
              </a:extLst>
            </xdr:cNvPr>
            <xdr:cNvSpPr>
              <a:spLocks noChangeShapeType="1"/>
            </xdr:cNvSpPr>
          </xdr:nvSpPr>
          <xdr:spPr bwMode="auto">
            <a:xfrm>
              <a:off x="406" y="215"/>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8" name="Group 19">
            <a:extLst>
              <a:ext uri="{FF2B5EF4-FFF2-40B4-BE49-F238E27FC236}">
                <a16:creationId xmlns:a16="http://schemas.microsoft.com/office/drawing/2014/main" id="{5E80415A-9E8A-0D1B-AE14-FBEA29EAD1B1}"/>
              </a:ext>
            </a:extLst>
          </xdr:cNvPr>
          <xdr:cNvGrpSpPr>
            <a:grpSpLocks/>
          </xdr:cNvGrpSpPr>
        </xdr:nvGrpSpPr>
        <xdr:grpSpPr bwMode="auto">
          <a:xfrm>
            <a:off x="718" y="215"/>
            <a:ext cx="26" cy="2"/>
            <a:chOff x="346" y="215"/>
            <a:chExt cx="26" cy="2"/>
          </a:xfrm>
        </xdr:grpSpPr>
        <xdr:sp macro="" textlink="">
          <xdr:nvSpPr>
            <xdr:cNvPr id="27" name="Line 20">
              <a:extLst>
                <a:ext uri="{FF2B5EF4-FFF2-40B4-BE49-F238E27FC236}">
                  <a16:creationId xmlns:a16="http://schemas.microsoft.com/office/drawing/2014/main" id="{92DD6750-6C65-DFF6-D31F-61A0EF235F2D}"/>
                </a:ext>
              </a:extLst>
            </xdr:cNvPr>
            <xdr:cNvSpPr>
              <a:spLocks noChangeShapeType="1"/>
            </xdr:cNvSpPr>
          </xdr:nvSpPr>
          <xdr:spPr bwMode="auto">
            <a:xfrm>
              <a:off x="346"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21">
              <a:extLst>
                <a:ext uri="{FF2B5EF4-FFF2-40B4-BE49-F238E27FC236}">
                  <a16:creationId xmlns:a16="http://schemas.microsoft.com/office/drawing/2014/main" id="{CC1C45FF-E80C-2452-C2EC-A20B8EE546F5}"/>
                </a:ext>
              </a:extLst>
            </xdr:cNvPr>
            <xdr:cNvSpPr>
              <a:spLocks noChangeShapeType="1"/>
            </xdr:cNvSpPr>
          </xdr:nvSpPr>
          <xdr:spPr bwMode="auto">
            <a:xfrm>
              <a:off x="346" y="215"/>
              <a:ext cx="2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9" name="Group 22">
            <a:extLst>
              <a:ext uri="{FF2B5EF4-FFF2-40B4-BE49-F238E27FC236}">
                <a16:creationId xmlns:a16="http://schemas.microsoft.com/office/drawing/2014/main" id="{7BD5B73F-185D-7568-B7E3-477372D8B160}"/>
              </a:ext>
            </a:extLst>
          </xdr:cNvPr>
          <xdr:cNvGrpSpPr>
            <a:grpSpLocks/>
          </xdr:cNvGrpSpPr>
        </xdr:nvGrpSpPr>
        <xdr:grpSpPr bwMode="auto">
          <a:xfrm>
            <a:off x="616" y="215"/>
            <a:ext cx="9" cy="2"/>
            <a:chOff x="616" y="215"/>
            <a:chExt cx="9" cy="2"/>
          </a:xfrm>
        </xdr:grpSpPr>
        <xdr:sp macro="" textlink="">
          <xdr:nvSpPr>
            <xdr:cNvPr id="25" name="Line 23">
              <a:extLst>
                <a:ext uri="{FF2B5EF4-FFF2-40B4-BE49-F238E27FC236}">
                  <a16:creationId xmlns:a16="http://schemas.microsoft.com/office/drawing/2014/main" id="{B2C9338A-A81B-1FEA-6766-A2D434C26040}"/>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24">
              <a:extLst>
                <a:ext uri="{FF2B5EF4-FFF2-40B4-BE49-F238E27FC236}">
                  <a16:creationId xmlns:a16="http://schemas.microsoft.com/office/drawing/2014/main" id="{AE89F259-A0D0-DD0D-BCE0-932A3A911CAE}"/>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0" name="Group 25">
            <a:extLst>
              <a:ext uri="{FF2B5EF4-FFF2-40B4-BE49-F238E27FC236}">
                <a16:creationId xmlns:a16="http://schemas.microsoft.com/office/drawing/2014/main" id="{3F7BBAEE-967A-B201-AB21-E4C7DBB01FAE}"/>
              </a:ext>
            </a:extLst>
          </xdr:cNvPr>
          <xdr:cNvGrpSpPr>
            <a:grpSpLocks/>
          </xdr:cNvGrpSpPr>
        </xdr:nvGrpSpPr>
        <xdr:grpSpPr bwMode="auto">
          <a:xfrm>
            <a:off x="579" y="215"/>
            <a:ext cx="9" cy="2"/>
            <a:chOff x="579" y="215"/>
            <a:chExt cx="9" cy="2"/>
          </a:xfrm>
        </xdr:grpSpPr>
        <xdr:sp macro="" textlink="">
          <xdr:nvSpPr>
            <xdr:cNvPr id="23" name="Line 26">
              <a:extLst>
                <a:ext uri="{FF2B5EF4-FFF2-40B4-BE49-F238E27FC236}">
                  <a16:creationId xmlns:a16="http://schemas.microsoft.com/office/drawing/2014/main" id="{AF38EDA2-9136-8338-7353-C2E4C04BEF66}"/>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8027D763-0896-9ABC-C8D2-89F3EB67C783}"/>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1" name="Group 28">
            <a:extLst>
              <a:ext uri="{FF2B5EF4-FFF2-40B4-BE49-F238E27FC236}">
                <a16:creationId xmlns:a16="http://schemas.microsoft.com/office/drawing/2014/main" id="{A34A60DB-7573-32A3-1D9A-F0962F2EDC51}"/>
              </a:ext>
            </a:extLst>
          </xdr:cNvPr>
          <xdr:cNvGrpSpPr>
            <a:grpSpLocks/>
          </xdr:cNvGrpSpPr>
        </xdr:nvGrpSpPr>
        <xdr:grpSpPr bwMode="auto">
          <a:xfrm>
            <a:off x="642" y="215"/>
            <a:ext cx="9" cy="2"/>
            <a:chOff x="579" y="215"/>
            <a:chExt cx="9" cy="2"/>
          </a:xfrm>
        </xdr:grpSpPr>
        <xdr:sp macro="" textlink="">
          <xdr:nvSpPr>
            <xdr:cNvPr id="21" name="Line 29">
              <a:extLst>
                <a:ext uri="{FF2B5EF4-FFF2-40B4-BE49-F238E27FC236}">
                  <a16:creationId xmlns:a16="http://schemas.microsoft.com/office/drawing/2014/main" id="{CC618F42-0BBF-C943-7310-857882BC4D0C}"/>
                </a:ext>
              </a:extLst>
            </xdr:cNvPr>
            <xdr:cNvSpPr>
              <a:spLocks noChangeShapeType="1"/>
            </xdr:cNvSpPr>
          </xdr:nvSpPr>
          <xdr:spPr bwMode="auto">
            <a:xfrm>
              <a:off x="579"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30">
              <a:extLst>
                <a:ext uri="{FF2B5EF4-FFF2-40B4-BE49-F238E27FC236}">
                  <a16:creationId xmlns:a16="http://schemas.microsoft.com/office/drawing/2014/main" id="{2D4E512C-4D28-EFAD-2FDA-0AB78E5A9462}"/>
                </a:ext>
              </a:extLst>
            </xdr:cNvPr>
            <xdr:cNvSpPr>
              <a:spLocks noChangeShapeType="1"/>
            </xdr:cNvSpPr>
          </xdr:nvSpPr>
          <xdr:spPr bwMode="auto">
            <a:xfrm flipV="1">
              <a:off x="579"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2" name="Group 31">
            <a:extLst>
              <a:ext uri="{FF2B5EF4-FFF2-40B4-BE49-F238E27FC236}">
                <a16:creationId xmlns:a16="http://schemas.microsoft.com/office/drawing/2014/main" id="{F53C69B5-1897-C6B1-0EAD-F3C927303E06}"/>
              </a:ext>
            </a:extLst>
          </xdr:cNvPr>
          <xdr:cNvGrpSpPr>
            <a:grpSpLocks/>
          </xdr:cNvGrpSpPr>
        </xdr:nvGrpSpPr>
        <xdr:grpSpPr bwMode="auto">
          <a:xfrm>
            <a:off x="677" y="215"/>
            <a:ext cx="9" cy="2"/>
            <a:chOff x="616" y="215"/>
            <a:chExt cx="9" cy="2"/>
          </a:xfrm>
        </xdr:grpSpPr>
        <xdr:sp macro="" textlink="">
          <xdr:nvSpPr>
            <xdr:cNvPr id="19" name="Line 32">
              <a:extLst>
                <a:ext uri="{FF2B5EF4-FFF2-40B4-BE49-F238E27FC236}">
                  <a16:creationId xmlns:a16="http://schemas.microsoft.com/office/drawing/2014/main" id="{64742AB0-0B5F-743C-B09A-0F0D61A76BEB}"/>
                </a:ext>
              </a:extLst>
            </xdr:cNvPr>
            <xdr:cNvSpPr>
              <a:spLocks noChangeShapeType="1"/>
            </xdr:cNvSpPr>
          </xdr:nvSpPr>
          <xdr:spPr bwMode="auto">
            <a:xfrm>
              <a:off x="625"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3">
              <a:extLst>
                <a:ext uri="{FF2B5EF4-FFF2-40B4-BE49-F238E27FC236}">
                  <a16:creationId xmlns:a16="http://schemas.microsoft.com/office/drawing/2014/main" id="{FDD17834-6BC1-E16A-79FD-F0F59CB113E8}"/>
                </a:ext>
              </a:extLst>
            </xdr:cNvPr>
            <xdr:cNvSpPr>
              <a:spLocks noChangeShapeType="1"/>
            </xdr:cNvSpPr>
          </xdr:nvSpPr>
          <xdr:spPr bwMode="auto">
            <a:xfrm flipV="1">
              <a:off x="616" y="215"/>
              <a:ext cx="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3" name="Group 34">
            <a:extLst>
              <a:ext uri="{FF2B5EF4-FFF2-40B4-BE49-F238E27FC236}">
                <a16:creationId xmlns:a16="http://schemas.microsoft.com/office/drawing/2014/main" id="{8EBF177F-AB10-516D-8F20-878AE7EACA25}"/>
              </a:ext>
            </a:extLst>
          </xdr:cNvPr>
          <xdr:cNvGrpSpPr>
            <a:grpSpLocks/>
          </xdr:cNvGrpSpPr>
        </xdr:nvGrpSpPr>
        <xdr:grpSpPr bwMode="auto">
          <a:xfrm>
            <a:off x="870" y="215"/>
            <a:ext cx="4" cy="2"/>
            <a:chOff x="870" y="215"/>
            <a:chExt cx="4" cy="2"/>
          </a:xfrm>
        </xdr:grpSpPr>
        <xdr:sp macro="" textlink="">
          <xdr:nvSpPr>
            <xdr:cNvPr id="17" name="Line 35">
              <a:extLst>
                <a:ext uri="{FF2B5EF4-FFF2-40B4-BE49-F238E27FC236}">
                  <a16:creationId xmlns:a16="http://schemas.microsoft.com/office/drawing/2014/main" id="{568B4842-CEEB-756C-22CC-6FB86A6B53A4}"/>
                </a:ext>
              </a:extLst>
            </xdr:cNvPr>
            <xdr:cNvSpPr>
              <a:spLocks noChangeShapeType="1"/>
            </xdr:cNvSpPr>
          </xdr:nvSpPr>
          <xdr:spPr bwMode="auto">
            <a:xfrm>
              <a:off x="874"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36">
              <a:extLst>
                <a:ext uri="{FF2B5EF4-FFF2-40B4-BE49-F238E27FC236}">
                  <a16:creationId xmlns:a16="http://schemas.microsoft.com/office/drawing/2014/main" id="{E38738AE-3496-B047-F662-6245D5526DA2}"/>
                </a:ext>
              </a:extLst>
            </xdr:cNvPr>
            <xdr:cNvSpPr>
              <a:spLocks noChangeShapeType="1"/>
            </xdr:cNvSpPr>
          </xdr:nvSpPr>
          <xdr:spPr bwMode="auto">
            <a:xfrm flipV="1">
              <a:off x="870"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14" name="Group 37">
            <a:extLst>
              <a:ext uri="{FF2B5EF4-FFF2-40B4-BE49-F238E27FC236}">
                <a16:creationId xmlns:a16="http://schemas.microsoft.com/office/drawing/2014/main" id="{ED824151-30A6-3F3C-A6F5-3B6743748C08}"/>
              </a:ext>
            </a:extLst>
          </xdr:cNvPr>
          <xdr:cNvGrpSpPr>
            <a:grpSpLocks/>
          </xdr:cNvGrpSpPr>
        </xdr:nvGrpSpPr>
        <xdr:grpSpPr bwMode="auto">
          <a:xfrm>
            <a:off x="818" y="215"/>
            <a:ext cx="4" cy="2"/>
            <a:chOff x="818" y="215"/>
            <a:chExt cx="4" cy="2"/>
          </a:xfrm>
        </xdr:grpSpPr>
        <xdr:sp macro="" textlink="">
          <xdr:nvSpPr>
            <xdr:cNvPr id="15" name="Line 38">
              <a:extLst>
                <a:ext uri="{FF2B5EF4-FFF2-40B4-BE49-F238E27FC236}">
                  <a16:creationId xmlns:a16="http://schemas.microsoft.com/office/drawing/2014/main" id="{8DA986FF-A0A5-91E5-9677-527E9E2CBD5C}"/>
                </a:ext>
              </a:extLst>
            </xdr:cNvPr>
            <xdr:cNvSpPr>
              <a:spLocks noChangeShapeType="1"/>
            </xdr:cNvSpPr>
          </xdr:nvSpPr>
          <xdr:spPr bwMode="auto">
            <a:xfrm>
              <a:off x="818" y="215"/>
              <a:ext cx="0" cy="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39">
              <a:extLst>
                <a:ext uri="{FF2B5EF4-FFF2-40B4-BE49-F238E27FC236}">
                  <a16:creationId xmlns:a16="http://schemas.microsoft.com/office/drawing/2014/main" id="{3C392309-A493-B235-F896-CE12DDCB5C64}"/>
                </a:ext>
              </a:extLst>
            </xdr:cNvPr>
            <xdr:cNvSpPr>
              <a:spLocks noChangeShapeType="1"/>
            </xdr:cNvSpPr>
          </xdr:nvSpPr>
          <xdr:spPr bwMode="auto">
            <a:xfrm flipV="1">
              <a:off x="818" y="215"/>
              <a:ext cx="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36.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37.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38.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40.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42.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95B1B-C16C-4B64-A21D-7C67D53CE80C}">
  <sheetPr codeName="Sheet2"/>
  <dimension ref="A1:B6"/>
  <sheetViews>
    <sheetView workbookViewId="0">
      <selection activeCell="B1" sqref="B1"/>
    </sheetView>
  </sheetViews>
  <sheetFormatPr defaultRowHeight="11.4" outlineLevelRow="1"/>
  <cols>
    <col min="1" max="1" width="11.87890625" bestFit="1" customWidth="1"/>
  </cols>
  <sheetData>
    <row r="1" spans="1:2">
      <c r="A1" t="s">
        <v>0</v>
      </c>
      <c r="B1" t="s">
        <v>2</v>
      </c>
    </row>
    <row r="3" spans="1:2" outlineLevel="1">
      <c r="A3" t="s">
        <v>1</v>
      </c>
    </row>
    <row r="4" spans="1:2" outlineLevel="1">
      <c r="A4" t="s">
        <v>2</v>
      </c>
    </row>
    <row r="5" spans="1:2" outlineLevel="1">
      <c r="A5" t="s">
        <v>3</v>
      </c>
    </row>
    <row r="6" spans="1:2" outlineLevel="1">
      <c r="A6" t="s">
        <v>4</v>
      </c>
    </row>
  </sheetData>
  <dataValidations count="1">
    <dataValidation type="list" allowBlank="1" showInputMessage="1" showErrorMessage="1" sqref="B1" xr:uid="{5F24B2D2-D839-466B-917B-869862257818}">
      <formula1>$A$3:$A$6</formula1>
    </dataValidation>
  </dataValidations>
  <pageMargins left="0.7" right="0.7" top="0.75" bottom="0.75" header="0.3" footer="0.3"/>
  <pageSetup paperSize="9" orientation="portrait" horizontalDpi="300" verticalDpi="300"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7BC143"/>
    <pageSetUpPr fitToPage="1"/>
  </sheetPr>
  <dimension ref="B1:P51"/>
  <sheetViews>
    <sheetView showGridLines="0" tabSelected="1" topLeftCell="A4" zoomScaleNormal="100" zoomScaleSheetLayoutView="100" workbookViewId="0">
      <selection activeCell="K23" sqref="K23"/>
    </sheetView>
  </sheetViews>
  <sheetFormatPr defaultRowHeight="11.4"/>
  <cols>
    <col min="1" max="1" width="2.1171875" customWidth="1"/>
    <col min="2" max="2" width="21.41015625" customWidth="1"/>
    <col min="3" max="3" width="9.1171875" customWidth="1"/>
    <col min="5" max="5" width="11.1171875" customWidth="1"/>
  </cols>
  <sheetData>
    <row r="1" spans="2:16" ht="18.899999999999999">
      <c r="B1" s="190" t="s">
        <v>5</v>
      </c>
      <c r="C1" s="18"/>
      <c r="D1" s="18"/>
      <c r="E1" s="18"/>
      <c r="F1" s="18"/>
      <c r="G1" s="18"/>
      <c r="H1" s="18"/>
      <c r="I1" s="18"/>
      <c r="J1" s="18"/>
      <c r="K1" s="18"/>
      <c r="L1" s="18"/>
      <c r="M1" s="18"/>
      <c r="N1" s="18"/>
      <c r="O1" s="18"/>
      <c r="P1" s="18"/>
    </row>
    <row r="5" spans="2:16" ht="15">
      <c r="B5" s="191" t="s">
        <v>6</v>
      </c>
      <c r="C5" s="18"/>
      <c r="D5" s="18"/>
      <c r="E5" s="18"/>
      <c r="F5" s="18"/>
      <c r="G5" s="18"/>
      <c r="H5" s="18"/>
      <c r="J5" s="18"/>
      <c r="K5" s="18"/>
      <c r="L5" s="18"/>
      <c r="M5" s="18"/>
      <c r="N5" s="18"/>
      <c r="O5" s="18"/>
      <c r="P5" s="18"/>
    </row>
    <row r="6" spans="2:16">
      <c r="B6" s="18"/>
      <c r="C6" s="18"/>
      <c r="D6" s="18"/>
      <c r="E6" s="18"/>
      <c r="F6" s="18"/>
      <c r="G6" s="18"/>
      <c r="I6" s="18"/>
      <c r="J6" s="18"/>
      <c r="K6" s="18"/>
      <c r="L6" s="18"/>
      <c r="M6" s="18"/>
      <c r="N6" s="18"/>
      <c r="O6" s="18"/>
      <c r="P6" s="18"/>
    </row>
    <row r="7" spans="2:16" s="136" customFormat="1" ht="12.3">
      <c r="B7" s="192" t="s">
        <v>7</v>
      </c>
      <c r="H7" s="18"/>
    </row>
    <row r="8" spans="2:16" s="136" customFormat="1" ht="12.3">
      <c r="B8" s="192" t="s">
        <v>8</v>
      </c>
      <c r="J8" s="18"/>
    </row>
    <row r="9" spans="2:16" s="136" customFormat="1" ht="12.3">
      <c r="B9" s="193" t="s">
        <v>9</v>
      </c>
      <c r="H9" s="18"/>
      <c r="J9" s="194"/>
    </row>
    <row r="10" spans="2:16" s="194" customFormat="1" ht="12.3">
      <c r="B10" s="193" t="s">
        <v>10</v>
      </c>
      <c r="E10" s="136"/>
    </row>
    <row r="11" spans="2:16" s="194" customFormat="1" ht="12.3">
      <c r="B11" s="193" t="s">
        <v>11</v>
      </c>
      <c r="E11" s="136"/>
    </row>
    <row r="12" spans="2:16" s="194" customFormat="1" ht="12.3">
      <c r="B12" s="193" t="s">
        <v>12</v>
      </c>
      <c r="E12" s="136"/>
    </row>
    <row r="13" spans="2:16" s="194" customFormat="1" ht="12.3">
      <c r="B13" s="193" t="s">
        <v>13</v>
      </c>
      <c r="E13" s="136"/>
    </row>
    <row r="14" spans="2:16" s="194" customFormat="1" ht="12.3">
      <c r="B14" s="193" t="s">
        <v>14</v>
      </c>
      <c r="E14" s="136"/>
    </row>
    <row r="15" spans="2:16" s="194" customFormat="1" ht="12.3">
      <c r="B15" s="193" t="s">
        <v>15</v>
      </c>
      <c r="E15" s="136"/>
    </row>
    <row r="16" spans="2:16" s="194" customFormat="1" ht="12.3">
      <c r="B16" s="193" t="s">
        <v>16</v>
      </c>
      <c r="E16" s="136"/>
    </row>
    <row r="17" spans="2:5" s="194" customFormat="1" ht="12.3">
      <c r="B17" s="193" t="s">
        <v>17</v>
      </c>
      <c r="E17" s="136"/>
    </row>
    <row r="18" spans="2:5" s="194" customFormat="1" ht="12.3">
      <c r="B18" s="193" t="s">
        <v>18</v>
      </c>
      <c r="E18" s="136"/>
    </row>
    <row r="19" spans="2:5" s="194" customFormat="1" ht="12.3">
      <c r="B19" s="193" t="s">
        <v>19</v>
      </c>
      <c r="E19" s="136"/>
    </row>
    <row r="20" spans="2:5" s="194" customFormat="1" ht="12.3">
      <c r="B20" s="193" t="s">
        <v>20</v>
      </c>
      <c r="E20" s="136"/>
    </row>
    <row r="21" spans="2:5" s="194" customFormat="1" ht="12.3">
      <c r="B21" s="193" t="s">
        <v>21</v>
      </c>
      <c r="E21" s="136"/>
    </row>
    <row r="22" spans="2:5" s="194" customFormat="1" ht="12.3">
      <c r="B22" s="193" t="s">
        <v>22</v>
      </c>
      <c r="E22" s="136"/>
    </row>
    <row r="23" spans="2:5" s="194" customFormat="1" ht="12.3">
      <c r="B23" s="193" t="s">
        <v>23</v>
      </c>
      <c r="E23" s="136"/>
    </row>
    <row r="24" spans="2:5" s="194" customFormat="1" ht="12.3">
      <c r="B24" s="193" t="s">
        <v>24</v>
      </c>
      <c r="E24" s="136"/>
    </row>
    <row r="25" spans="2:5" s="194" customFormat="1" ht="12.3">
      <c r="B25" s="193" t="s">
        <v>25</v>
      </c>
      <c r="E25" s="136"/>
    </row>
    <row r="26" spans="2:5" s="194" customFormat="1" ht="12.3">
      <c r="B26" s="193" t="s">
        <v>26</v>
      </c>
      <c r="E26" s="136"/>
    </row>
    <row r="27" spans="2:5" s="194" customFormat="1" ht="12.3">
      <c r="B27" s="193" t="s">
        <v>27</v>
      </c>
      <c r="E27" s="136"/>
    </row>
    <row r="28" spans="2:5" s="194" customFormat="1" ht="12.3">
      <c r="B28" s="193" t="s">
        <v>28</v>
      </c>
      <c r="E28" s="136"/>
    </row>
    <row r="29" spans="2:5" s="194" customFormat="1" ht="12.3">
      <c r="B29" s="193" t="s">
        <v>29</v>
      </c>
      <c r="E29" s="136"/>
    </row>
    <row r="30" spans="2:5" s="194" customFormat="1" ht="12.3">
      <c r="B30" s="193" t="s">
        <v>30</v>
      </c>
      <c r="E30" s="136"/>
    </row>
    <row r="31" spans="2:5" s="194" customFormat="1" ht="12.3">
      <c r="B31" s="193" t="s">
        <v>31</v>
      </c>
      <c r="E31" s="136"/>
    </row>
    <row r="32" spans="2:5" s="194" customFormat="1" ht="12.3">
      <c r="B32" s="193" t="s">
        <v>32</v>
      </c>
      <c r="E32" s="136"/>
    </row>
    <row r="33" spans="2:10" s="136" customFormat="1" ht="12.3">
      <c r="B33" s="192" t="s">
        <v>33</v>
      </c>
    </row>
    <row r="34" spans="2:10" s="194" customFormat="1" ht="12.6">
      <c r="B34" s="193" t="s">
        <v>34</v>
      </c>
      <c r="E34" s="136"/>
      <c r="H34" s="632"/>
    </row>
    <row r="35" spans="2:10" s="194" customFormat="1" ht="12.6">
      <c r="B35" s="193" t="s">
        <v>35</v>
      </c>
      <c r="E35" s="136"/>
      <c r="H35" s="632"/>
    </row>
    <row r="36" spans="2:10" s="194" customFormat="1" ht="12.6">
      <c r="B36" s="193" t="s">
        <v>36</v>
      </c>
      <c r="H36" s="632"/>
    </row>
    <row r="37" spans="2:10" s="194" customFormat="1" ht="12.3">
      <c r="B37" s="193" t="s">
        <v>37</v>
      </c>
    </row>
    <row r="38" spans="2:10" s="194" customFormat="1" ht="12.6">
      <c r="B38" s="193" t="s">
        <v>38</v>
      </c>
      <c r="H38" s="632"/>
    </row>
    <row r="39" spans="2:10" s="194" customFormat="1" ht="12.3">
      <c r="B39" s="192" t="s">
        <v>39</v>
      </c>
    </row>
    <row r="40" spans="2:10" s="194" customFormat="1" ht="12.6">
      <c r="B40" s="193" t="s">
        <v>40</v>
      </c>
      <c r="H40" s="632"/>
    </row>
    <row r="41" spans="2:10" s="194" customFormat="1" ht="12.6">
      <c r="B41" s="193" t="s">
        <v>41</v>
      </c>
      <c r="H41" s="632"/>
    </row>
    <row r="42" spans="2:10" s="194" customFormat="1" ht="12.6">
      <c r="B42" s="193" t="s">
        <v>42</v>
      </c>
      <c r="H42" s="632"/>
    </row>
    <row r="43" spans="2:10" s="194" customFormat="1" ht="12.6">
      <c r="B43" s="193" t="s">
        <v>43</v>
      </c>
      <c r="H43" s="632"/>
    </row>
    <row r="44" spans="2:10" s="194" customFormat="1" ht="12.6">
      <c r="B44" s="193" t="s">
        <v>44</v>
      </c>
      <c r="H44" s="632"/>
    </row>
    <row r="45" spans="2:10" s="194" customFormat="1" ht="12.6">
      <c r="B45" s="193" t="s">
        <v>45</v>
      </c>
      <c r="H45" s="632"/>
    </row>
    <row r="46" spans="2:10" s="194" customFormat="1" ht="12.6">
      <c r="B46" s="193" t="s">
        <v>46</v>
      </c>
      <c r="H46" s="632"/>
    </row>
    <row r="47" spans="2:10" s="136" customFormat="1" ht="12.3">
      <c r="B47" s="192" t="s">
        <v>47</v>
      </c>
      <c r="J47" s="194"/>
    </row>
    <row r="49" spans="2:16" ht="12.3">
      <c r="B49" s="192"/>
      <c r="C49" s="18"/>
      <c r="D49" s="18"/>
      <c r="E49" s="18"/>
      <c r="F49" s="18"/>
      <c r="G49" s="18"/>
      <c r="H49" s="18"/>
      <c r="I49" s="18"/>
      <c r="J49" s="18"/>
      <c r="K49" s="18"/>
      <c r="L49" s="18"/>
      <c r="M49" s="18"/>
      <c r="N49" s="18"/>
      <c r="O49" s="18"/>
      <c r="P49" s="18"/>
    </row>
    <row r="50" spans="2:16" ht="12" customHeight="1">
      <c r="B50" s="1258"/>
      <c r="C50" s="1258"/>
      <c r="D50" s="1258"/>
      <c r="E50" s="1258"/>
      <c r="F50" s="1258"/>
      <c r="G50" s="1258"/>
      <c r="H50" s="1258"/>
      <c r="I50" s="1258"/>
      <c r="J50" s="1258"/>
      <c r="K50" s="1258"/>
      <c r="L50" s="1258"/>
      <c r="M50" s="1258"/>
      <c r="N50" s="1258"/>
      <c r="O50" s="1258"/>
      <c r="P50" s="1258"/>
    </row>
    <row r="51" spans="2:16">
      <c r="B51" s="1258"/>
      <c r="C51" s="1258"/>
      <c r="D51" s="1258"/>
      <c r="E51" s="1258"/>
      <c r="F51" s="1258"/>
      <c r="G51" s="1258"/>
      <c r="H51" s="1258"/>
      <c r="I51" s="1258"/>
      <c r="J51" s="1258"/>
      <c r="K51" s="1258"/>
      <c r="L51" s="1258"/>
      <c r="M51" s="1258"/>
      <c r="N51" s="1258"/>
      <c r="O51" s="1258"/>
      <c r="P51" s="1258"/>
    </row>
  </sheetData>
  <mergeCells count="1">
    <mergeCell ref="B50:P51"/>
  </mergeCells>
  <hyperlinks>
    <hyperlink ref="B10" location="'Group income statement'!A1" display="Group income statement" xr:uid="{3B057733-1612-418E-84E6-AEDF6DF5A9FC}"/>
    <hyperlink ref="B11" location="SOCI" display="Statement of comprehensive income" xr:uid="{6DAED38E-E491-4113-B4FD-CE5D6A18E188}"/>
    <hyperlink ref="B12" location="'Summarized reported results'!A1" display="Summarized reported results" xr:uid="{3ACE6BE8-A341-480B-B499-AE101C3D6532}"/>
    <hyperlink ref="B13" location="'Replacement cost profit'!A1" display="Replacement cost profit" xr:uid="{3887E3C8-3E82-43FA-AF2E-9CD187FE5674}"/>
    <hyperlink ref="B14" location="'Underlying RC profit'!A1" display="'Underlying RC profit" xr:uid="{776BF462-0750-4AB3-91F5-26BEB8894E6A}"/>
    <hyperlink ref="B15" location="Adjitemsbysegment" display="Adjusting items by segment" xr:uid="{C0430678-AC86-49C7-96B6-94631257BDC4}"/>
    <hyperlink ref="B16" location="adjitemsbyregion" display="Adjusting items by region" xr:uid="{89D3592B-209A-4FF2-9395-1C3BF4775F89}"/>
    <hyperlink ref="B17" location="'Sales and other oper revenues'!A1" display="Sales and other operating revenues" xr:uid="{AF3092A3-EB2E-4D1B-8AA7-EEA3A2863956}"/>
    <hyperlink ref="B21" location="'Group cash flow statement'!A1" display="'Group cash flow statement" xr:uid="{8CB361FC-B4A9-4AA6-8C42-647A1483E479}"/>
    <hyperlink ref="B22" location="'Group balance sheet'!A1" display="'Group balance sheet" xr:uid="{39BFB386-597F-4FB8-A861-3CCD05064138}"/>
    <hyperlink ref="B24" location="'Gulf of America oil spill'!A1" display="Gulf of America oil spill" xr:uid="{987E1AF2-6CB4-4DB0-9B3D-54525219C6AC}"/>
    <hyperlink ref="B28" location="'Debt ratios'!A1" display="'Debt ratios" xr:uid="{B8EBA9FB-8BD9-426F-B41D-DCE5F808EF8A}"/>
    <hyperlink ref="B40" location="OG" display="Oil &amp; Gas" xr:uid="{0C0C5BE7-8977-4C2F-AFF4-E4C90F7754DE}"/>
    <hyperlink ref="B36" location="CandP" display="Customer &amp; Products" xr:uid="{635D1F60-D63E-4FD8-A505-584FA16ED11E}"/>
    <hyperlink ref="B38" location="'Other businesses &amp; corp'!A1" display="Other businesses &amp; corporate" xr:uid="{0D096067-6726-4CFD-A2CD-343F11876F33}"/>
    <hyperlink ref="B37" location="Rosneft!Print_Area" display="Rosneft" xr:uid="{DD8B06CE-672D-4F5F-B539-5BCA76F20071}"/>
    <hyperlink ref="B47" location="Glossary!A1" display="Glossary" xr:uid="{69D98B4E-BE7E-4844-B71E-E078346DB104}"/>
    <hyperlink ref="B32" location="'Realizations '!A1" display="Realizations" xr:uid="{BAFF5962-AB69-461F-AFA9-405DDB61C441}"/>
    <hyperlink ref="B31" location="'Invntry holding gains &amp; losses'!A1" display="Inventory holding gains &amp; losses" xr:uid="{183A13EF-914A-4832-9EDF-828ACA1D95F8}"/>
    <hyperlink ref="B7" location="'Basis of Prep'!A1" display="Basis of preparation" xr:uid="{F4E633EE-6B8F-4B83-A814-F972821E6EE9}"/>
    <hyperlink ref="B18" location="'DD&amp;A'!Print_Area" display="Depreciation, depletion and amortization" xr:uid="{7262B7B8-4B48-4DCA-99A9-CF1875A65E7F}"/>
    <hyperlink ref="B27" location="Net_debt_and_net_debt_including_leases" display="Net debt and net debt including leases " xr:uid="{91064F23-FC39-42C3-9F38-40954D61F81E}"/>
    <hyperlink ref="B9" location="FinSumm" display="Financial Summary" xr:uid="{9D9B4572-31DC-41DE-ACED-9F3157E5AE38}"/>
    <hyperlink ref="B41" location="'Exploration interests'!Print_Area" display="Exploration interests" xr:uid="{EF6CAEC6-5816-4929-A1E2-E98528C0014F}"/>
    <hyperlink ref="B43" location="'Oil and gas e&amp;p activites'!Print_Area" display="Oil and gas exploration and production activities" xr:uid="{7933E05C-4B6E-49FE-B506-9755DEE4126C}"/>
    <hyperlink ref="B34" location="GLCE" display="Gas &amp; Low Carbon Energy" xr:uid="{F1BABD58-941A-4295-9514-4F58FF45A1BC}"/>
    <hyperlink ref="B35" location="OPO" display="Oil Production &amp; Operations" xr:uid="{10B1157C-1F7E-4D5F-88FB-7DBB3A504D51}"/>
    <hyperlink ref="B44" location="'Movements in reserves'!A1" display="Movements in reserves" xr:uid="{869E73F1-A234-487A-B745-4D5C428DB061}"/>
    <hyperlink ref="B30" location="'Dividends paid'!A1" display="'Dividends paid" xr:uid="{F2E92C17-0342-4AEC-9DFA-6A041936655D}"/>
    <hyperlink ref="B26" location="'Capital exp cash basis'!A1" display="Capital expenditure &amp; acquisitions on a cash basis (2017)" xr:uid="{44C83C3E-B308-4587-9A83-C69886AFD805}"/>
    <hyperlink ref="B42" location="'E&amp;D Wells'!A1" display="Exploration and development wells" xr:uid="{10FDCF3F-468A-4709-8376-517BA48E89A4}"/>
    <hyperlink ref="B45" location="DCF!Print_Area" display="Discounted future cash flow relating to proved oil and gas reserves" xr:uid="{FA017078-02E9-4B28-A68F-FB1C02AB0122}"/>
    <hyperlink ref="B46" location="'Production by country'!Print_Area" display="bp's net production by country" xr:uid="{6F2AE696-DCDC-4235-88E0-D3F20C263563}"/>
    <hyperlink ref="B25" location="'Working capital reconciliation'!A1" display="Working Capital reconciliation" xr:uid="{6EDD28F9-092A-4293-A4B7-FBDAE4EDABCA}"/>
    <hyperlink ref="B19" location="'PP&amp;E'!A1" display="Property, plant and equipment" xr:uid="{C675608C-1D7B-4285-BD54-18536769CAEA}"/>
    <hyperlink ref="B20" location="'Operating capital employed'!A1" display="Operating capital employed" xr:uid="{8C225A4C-5A65-4849-B1B6-CD99B14D0210}"/>
    <hyperlink ref="B29" location="'Shares in issue'!A1" display="Shares in issue" xr:uid="{3A6D702F-F36D-4758-920B-6ACCE58626E8}"/>
    <hyperlink ref="B23" location="'Group SOCIE '!A1" display="Group SOCIE" xr:uid="{6EE02D29-92B3-4CEA-A39B-E8D2E5B3B83E}"/>
  </hyperlinks>
  <pageMargins left="0" right="0" top="0.14000000000000001" bottom="0.39370078740157483" header="0" footer="0.19685039370078741"/>
  <pageSetup paperSize="8" fitToHeight="2"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tabColor rgb="FF7BC543"/>
    <pageSetUpPr fitToPage="1"/>
  </sheetPr>
  <dimension ref="A1:P33"/>
  <sheetViews>
    <sheetView showGridLines="0" zoomScaleNormal="100" zoomScaleSheetLayoutView="80" workbookViewId="0">
      <selection activeCell="I8" sqref="I8"/>
    </sheetView>
  </sheetViews>
  <sheetFormatPr defaultColWidth="9.1171875" defaultRowHeight="11.4"/>
  <cols>
    <col min="1" max="1" width="2.41015625" style="54" customWidth="1"/>
    <col min="2" max="2" width="11.87890625" style="54" customWidth="1"/>
    <col min="3" max="3" width="12.1171875" style="54" customWidth="1"/>
    <col min="4" max="4" width="20.41015625" style="54" customWidth="1"/>
    <col min="5" max="5" width="23.41015625" style="54" customWidth="1"/>
    <col min="6" max="6" width="112.1171875" style="54" customWidth="1"/>
    <col min="7" max="7" width="12.1171875" style="54" customWidth="1"/>
    <col min="8" max="8" width="18.87890625" style="54" customWidth="1"/>
    <col min="9" max="9" width="4.1171875" style="54" customWidth="1"/>
    <col min="10" max="12" width="6.1171875" style="54" customWidth="1"/>
    <col min="13" max="16384" width="9.1171875" style="54"/>
  </cols>
  <sheetData>
    <row r="1" spans="1:16" customFormat="1" ht="18.899999999999999">
      <c r="A1" s="891" t="str">
        <f>Contents!$B$1</f>
        <v>Financial and Operating Information 2022-2026</v>
      </c>
      <c r="B1" s="54"/>
    </row>
    <row r="2" spans="1:16" customFormat="1">
      <c r="A2" s="29"/>
      <c r="B2" s="54"/>
    </row>
    <row r="3" spans="1:16" customFormat="1"/>
    <row r="4" spans="1:16" ht="22.5">
      <c r="A4" s="281" t="s">
        <v>7</v>
      </c>
    </row>
    <row r="5" spans="1:16" ht="15.75" customHeight="1"/>
    <row r="6" spans="1:16" s="55" customFormat="1" ht="75.75" customHeight="1">
      <c r="A6" s="1261" t="s">
        <v>48</v>
      </c>
      <c r="B6" s="1261"/>
      <c r="C6" s="1261"/>
      <c r="D6" s="1261"/>
      <c r="E6" s="1261"/>
      <c r="F6" s="1261"/>
      <c r="H6" s="625"/>
      <c r="I6" s="625"/>
      <c r="J6" s="625"/>
      <c r="K6" s="625"/>
      <c r="L6" s="625"/>
      <c r="M6" s="625"/>
      <c r="N6" s="625"/>
      <c r="O6" s="625"/>
      <c r="P6" s="625"/>
    </row>
    <row r="7" spans="1:16" s="55" customFormat="1" ht="50.25" customHeight="1">
      <c r="A7" s="1261" t="s">
        <v>49</v>
      </c>
      <c r="B7" s="1261"/>
      <c r="C7" s="1261"/>
      <c r="D7" s="1261"/>
      <c r="E7" s="1261"/>
      <c r="F7" s="1261"/>
      <c r="H7" s="625"/>
      <c r="I7" s="625"/>
      <c r="J7" s="625"/>
      <c r="K7" s="625"/>
      <c r="L7" s="625"/>
      <c r="M7" s="625"/>
      <c r="N7" s="625"/>
      <c r="O7" s="625"/>
      <c r="P7" s="625"/>
    </row>
    <row r="8" spans="1:16" s="55" customFormat="1" ht="172.5" customHeight="1">
      <c r="A8" s="1259" t="s">
        <v>50</v>
      </c>
      <c r="B8" s="1260"/>
      <c r="C8" s="1260"/>
      <c r="D8" s="1260"/>
      <c r="E8" s="1260"/>
      <c r="F8" s="1260"/>
      <c r="H8" s="625"/>
      <c r="I8" s="625"/>
      <c r="J8" s="625"/>
      <c r="K8" s="625"/>
      <c r="L8" s="625"/>
      <c r="M8" s="625"/>
      <c r="N8" s="625"/>
      <c r="O8" s="625"/>
      <c r="P8" s="625"/>
    </row>
    <row r="9" spans="1:16" s="55" customFormat="1" ht="168" customHeight="1">
      <c r="A9" s="1261" t="s">
        <v>51</v>
      </c>
      <c r="B9" s="1261"/>
      <c r="C9" s="1261"/>
      <c r="D9" s="1261"/>
      <c r="E9" s="1261"/>
      <c r="F9" s="1261"/>
      <c r="H9" s="625"/>
      <c r="I9" s="625"/>
      <c r="J9" s="625"/>
      <c r="K9" s="625"/>
      <c r="L9" s="625"/>
      <c r="M9" s="625"/>
      <c r="N9" s="625"/>
      <c r="O9" s="625"/>
      <c r="P9" s="625"/>
    </row>
    <row r="10" spans="1:16" s="55" customFormat="1" ht="13.8">
      <c r="A10" s="1261"/>
      <c r="B10" s="1261"/>
      <c r="C10" s="1261"/>
      <c r="D10" s="1261"/>
      <c r="E10" s="1261"/>
      <c r="F10" s="1261"/>
    </row>
    <row r="11" spans="1:16" s="55" customFormat="1" ht="13.8">
      <c r="A11" s="1259"/>
      <c r="B11" s="1260"/>
      <c r="C11" s="1260"/>
      <c r="D11" s="1260"/>
      <c r="E11" s="1260"/>
      <c r="F11" s="1260"/>
    </row>
    <row r="12" spans="1:16" s="55" customFormat="1" ht="13.8">
      <c r="C12" s="23"/>
      <c r="D12" s="23"/>
      <c r="E12" s="23"/>
      <c r="F12" s="23"/>
    </row>
    <row r="13" spans="1:16" s="55" customFormat="1" ht="13.8">
      <c r="C13" s="23"/>
      <c r="D13" s="23"/>
      <c r="E13" s="23"/>
      <c r="F13" s="23"/>
    </row>
    <row r="14" spans="1:16" s="55" customFormat="1" ht="13.8">
      <c r="C14" s="23"/>
      <c r="D14" s="23"/>
      <c r="E14" s="23"/>
      <c r="F14" s="23"/>
    </row>
    <row r="15" spans="1:16" s="55" customFormat="1" ht="13.8">
      <c r="C15" s="23"/>
      <c r="D15" s="23"/>
      <c r="E15" s="23"/>
      <c r="F15" s="23"/>
    </row>
    <row r="16" spans="1:16" s="55" customFormat="1" ht="13.8">
      <c r="C16" s="23"/>
      <c r="D16" s="23"/>
      <c r="E16" s="23"/>
      <c r="F16" s="23"/>
    </row>
    <row r="17" spans="1:12" s="55" customFormat="1" ht="15.75" customHeight="1">
      <c r="C17" s="23"/>
      <c r="D17" s="23"/>
      <c r="E17" s="23"/>
      <c r="F17" s="23"/>
    </row>
    <row r="18" spans="1:12" s="55" customFormat="1" ht="13.8"/>
    <row r="19" spans="1:12" ht="13.8">
      <c r="G19" s="55"/>
      <c r="H19" s="55"/>
      <c r="I19" s="55"/>
      <c r="J19" s="55"/>
      <c r="K19" s="55"/>
      <c r="L19" s="55"/>
    </row>
    <row r="20" spans="1:12" ht="13.8">
      <c r="G20" s="55"/>
      <c r="H20" s="55"/>
      <c r="I20" s="55"/>
      <c r="J20" s="55"/>
      <c r="K20" s="55"/>
      <c r="L20" s="55"/>
    </row>
    <row r="21" spans="1:12" ht="13.8">
      <c r="G21" s="55"/>
      <c r="H21" s="55"/>
      <c r="I21" s="55"/>
      <c r="J21" s="55"/>
      <c r="K21" s="55"/>
      <c r="L21" s="55"/>
    </row>
    <row r="23" spans="1:12" ht="12.75" customHeight="1">
      <c r="A23" s="23"/>
    </row>
    <row r="24" spans="1:12" ht="12" customHeight="1">
      <c r="A24" s="23"/>
    </row>
    <row r="25" spans="1:12" ht="12" customHeight="1">
      <c r="A25" s="23"/>
    </row>
    <row r="26" spans="1:12" ht="12" customHeight="1">
      <c r="A26" s="23"/>
    </row>
    <row r="27" spans="1:12" ht="12" customHeight="1">
      <c r="A27" s="23"/>
    </row>
    <row r="28" spans="1:12" ht="12" customHeight="1">
      <c r="A28" s="23"/>
    </row>
    <row r="29" spans="1:12" ht="12" customHeight="1">
      <c r="A29" s="23"/>
    </row>
    <row r="30" spans="1:12" ht="12" customHeight="1">
      <c r="A30" s="23"/>
    </row>
    <row r="31" spans="1:12" ht="12" customHeight="1">
      <c r="A31" s="23"/>
    </row>
    <row r="32" spans="1:12" ht="12" customHeight="1">
      <c r="A32" s="23"/>
    </row>
    <row r="33" spans="1:1" ht="12" customHeight="1">
      <c r="A33" s="23"/>
    </row>
  </sheetData>
  <mergeCells count="6">
    <mergeCell ref="A11:F11"/>
    <mergeCell ref="A6:F6"/>
    <mergeCell ref="A7:F7"/>
    <mergeCell ref="A9:F9"/>
    <mergeCell ref="A10:F10"/>
    <mergeCell ref="A8:F8"/>
  </mergeCells>
  <pageMargins left="0.18" right="0" top="0.17" bottom="0.39370078740157483" header="0" footer="0.19685039370078741"/>
  <pageSetup paperSize="8" fitToHeight="2"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F03F-6B54-4187-BC3B-A4A3B9FF21C0}">
  <sheetPr codeName="Sheet5">
    <tabColor rgb="FF008080"/>
    <pageSetUpPr fitToPage="1"/>
  </sheetPr>
  <dimension ref="A1:AM54"/>
  <sheetViews>
    <sheetView showGridLines="0" zoomScale="120" zoomScaleNormal="120" workbookViewId="0">
      <pane xSplit="5" ySplit="8" topLeftCell="F9" activePane="bottomRight" state="frozen"/>
      <selection pane="topRight" activeCell="B1" sqref="B1"/>
      <selection pane="bottomLeft" activeCell="B1" sqref="B1"/>
      <selection pane="bottomRight" activeCell="Z15" sqref="Z15"/>
    </sheetView>
  </sheetViews>
  <sheetFormatPr defaultColWidth="9.1171875" defaultRowHeight="12.3"/>
  <cols>
    <col min="1" max="1" width="2.1171875" style="73" customWidth="1"/>
    <col min="2" max="2" width="2" style="160" customWidth="1"/>
    <col min="3" max="3" width="50.1171875" style="160" customWidth="1"/>
    <col min="4" max="4" width="12.1171875" style="725" customWidth="1"/>
    <col min="5" max="5" width="2.703125" style="161" customWidth="1"/>
    <col min="6" max="25" width="8.1171875" style="135" customWidth="1"/>
    <col min="26" max="16384" width="9.1171875" style="135"/>
  </cols>
  <sheetData>
    <row r="1" spans="1:39">
      <c r="B1" s="57" t="s">
        <v>52</v>
      </c>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row>
    <row r="2" spans="1:39">
      <c r="B2" s="29" t="s">
        <v>8</v>
      </c>
      <c r="F2" s="280"/>
      <c r="G2" s="280"/>
      <c r="H2" s="280"/>
      <c r="I2" s="280"/>
      <c r="J2" s="280"/>
      <c r="K2" s="280"/>
      <c r="L2" s="280"/>
      <c r="M2" s="280"/>
      <c r="N2" s="280"/>
      <c r="O2" s="280"/>
      <c r="P2" s="280"/>
      <c r="Q2" s="280"/>
      <c r="R2" s="280"/>
      <c r="S2" s="280"/>
      <c r="T2" s="280"/>
      <c r="U2" s="280"/>
      <c r="V2" s="280"/>
      <c r="W2" s="280"/>
      <c r="X2" s="280"/>
      <c r="Y2" s="280"/>
      <c r="Z2" s="725"/>
      <c r="AA2" s="162"/>
      <c r="AB2" s="162"/>
      <c r="AC2" s="162"/>
      <c r="AD2" s="102"/>
      <c r="AE2" s="162"/>
      <c r="AF2" s="162"/>
      <c r="AG2" s="162"/>
      <c r="AH2" s="162"/>
      <c r="AI2" s="162"/>
      <c r="AJ2" s="162"/>
      <c r="AK2" s="162"/>
      <c r="AL2" s="162"/>
      <c r="AM2" s="162"/>
    </row>
    <row r="3" spans="1:39">
      <c r="F3" s="280"/>
      <c r="G3" s="280"/>
      <c r="H3" s="280"/>
      <c r="I3" s="280"/>
      <c r="J3" s="280"/>
      <c r="K3" s="280"/>
      <c r="L3" s="280"/>
      <c r="M3" s="280"/>
      <c r="N3" s="280"/>
      <c r="O3" s="280"/>
      <c r="P3" s="280"/>
      <c r="Q3" s="280"/>
      <c r="R3" s="280"/>
      <c r="S3" s="280"/>
      <c r="T3" s="280"/>
      <c r="U3" s="280"/>
      <c r="V3" s="280"/>
      <c r="W3" s="280"/>
      <c r="X3" s="280"/>
      <c r="Y3" s="280"/>
      <c r="Z3" s="707" t="s">
        <v>6</v>
      </c>
      <c r="AA3" s="280"/>
      <c r="AB3" s="280"/>
      <c r="AC3" s="280"/>
      <c r="AD3" s="280"/>
      <c r="AE3" s="162"/>
      <c r="AF3" s="162"/>
      <c r="AG3" s="162"/>
      <c r="AH3" s="162"/>
      <c r="AI3" s="162"/>
      <c r="AJ3" s="162"/>
      <c r="AK3" s="162"/>
      <c r="AL3" s="162"/>
      <c r="AM3" s="162"/>
    </row>
    <row r="4" spans="1:39">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162"/>
      <c r="AF4" s="162"/>
      <c r="AG4" s="162"/>
      <c r="AH4" s="162"/>
      <c r="AI4" s="162"/>
      <c r="AJ4" s="162"/>
      <c r="AK4" s="162"/>
      <c r="AL4" s="162"/>
      <c r="AM4" s="162"/>
    </row>
    <row r="5" spans="1:39" ht="18.600000000000001">
      <c r="B5" s="24" t="s">
        <v>9</v>
      </c>
      <c r="C5" s="24"/>
      <c r="D5" s="727"/>
      <c r="E5" s="24"/>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62"/>
      <c r="AM5" s="162"/>
    </row>
    <row r="6" spans="1:39" ht="18.899999999999999" thickBot="1">
      <c r="B6" s="24"/>
      <c r="C6" s="24"/>
      <c r="D6" s="727"/>
      <c r="E6" s="24"/>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62"/>
      <c r="AM6" s="162"/>
    </row>
    <row r="7" spans="1:39" s="18" customFormat="1" ht="12" customHeight="1">
      <c r="A7" s="70"/>
      <c r="B7" s="155"/>
      <c r="C7" s="155"/>
      <c r="D7" s="728"/>
      <c r="F7" s="74"/>
      <c r="G7" s="74"/>
      <c r="H7" s="74"/>
      <c r="I7" s="74"/>
      <c r="J7" s="74"/>
      <c r="K7" s="74"/>
      <c r="L7" s="74"/>
      <c r="M7" s="74"/>
      <c r="N7" s="74"/>
      <c r="O7" s="74"/>
      <c r="P7" s="74"/>
      <c r="Q7" s="74"/>
      <c r="R7" s="74"/>
      <c r="S7" s="74"/>
      <c r="T7" s="74"/>
      <c r="U7" s="74"/>
      <c r="V7" s="74"/>
      <c r="W7" s="74"/>
      <c r="X7" s="74"/>
      <c r="Y7" s="74"/>
      <c r="Z7" s="82"/>
      <c r="AA7" s="82"/>
      <c r="AB7" s="82"/>
      <c r="AC7" s="82"/>
      <c r="AD7" s="74" t="s">
        <v>53</v>
      </c>
    </row>
    <row r="8" spans="1:39" s="18" customFormat="1" ht="11.4">
      <c r="A8" s="70"/>
      <c r="B8" s="62"/>
      <c r="C8" s="62"/>
      <c r="D8" s="750" t="s">
        <v>54</v>
      </c>
      <c r="F8" s="774" t="s">
        <v>55</v>
      </c>
      <c r="G8" s="62" t="s">
        <v>56</v>
      </c>
      <c r="H8" s="62" t="s">
        <v>57</v>
      </c>
      <c r="I8" s="62" t="s">
        <v>58</v>
      </c>
      <c r="J8" s="938">
        <v>2022</v>
      </c>
      <c r="K8" s="62" t="s">
        <v>55</v>
      </c>
      <c r="L8" s="62" t="s">
        <v>56</v>
      </c>
      <c r="M8" s="62" t="s">
        <v>57</v>
      </c>
      <c r="N8" s="62" t="s">
        <v>58</v>
      </c>
      <c r="O8" s="938">
        <v>2023</v>
      </c>
      <c r="P8" s="62" t="s">
        <v>55</v>
      </c>
      <c r="Q8" s="62" t="s">
        <v>56</v>
      </c>
      <c r="R8" s="62" t="s">
        <v>57</v>
      </c>
      <c r="S8" s="62" t="s">
        <v>58</v>
      </c>
      <c r="T8" s="938">
        <v>2024</v>
      </c>
      <c r="U8" s="62" t="s">
        <v>55</v>
      </c>
      <c r="V8" s="62" t="s">
        <v>56</v>
      </c>
      <c r="W8" s="62" t="s">
        <v>57</v>
      </c>
      <c r="X8" s="62" t="s">
        <v>58</v>
      </c>
      <c r="Y8" s="938">
        <v>2025</v>
      </c>
      <c r="Z8" s="62" t="s">
        <v>55</v>
      </c>
      <c r="AA8" s="62" t="s">
        <v>56</v>
      </c>
      <c r="AB8" s="62" t="s">
        <v>57</v>
      </c>
      <c r="AC8" s="62" t="s">
        <v>58</v>
      </c>
      <c r="AD8" s="938">
        <v>2026</v>
      </c>
    </row>
    <row r="9" spans="1:39" s="18" customFormat="1" ht="12.75" customHeight="1">
      <c r="A9" s="163"/>
      <c r="B9" s="27" t="s">
        <v>59</v>
      </c>
      <c r="C9" s="27"/>
      <c r="D9" s="729"/>
      <c r="F9" s="35">
        <v>-20384</v>
      </c>
      <c r="G9" s="35">
        <v>9257</v>
      </c>
      <c r="H9" s="35">
        <v>-2163</v>
      </c>
      <c r="I9" s="35">
        <v>10803</v>
      </c>
      <c r="J9" s="36">
        <v>-2487</v>
      </c>
      <c r="K9" s="35">
        <v>8218</v>
      </c>
      <c r="L9" s="35">
        <v>1792</v>
      </c>
      <c r="M9" s="35">
        <v>4858</v>
      </c>
      <c r="N9" s="35">
        <v>371</v>
      </c>
      <c r="O9" s="36">
        <v>15239</v>
      </c>
      <c r="P9" s="35">
        <v>2263</v>
      </c>
      <c r="Q9" s="35">
        <v>-129</v>
      </c>
      <c r="R9" s="35">
        <v>206</v>
      </c>
      <c r="S9" s="35">
        <v>-1959</v>
      </c>
      <c r="T9" s="36">
        <v>381</v>
      </c>
      <c r="U9" s="35">
        <v>687</v>
      </c>
      <c r="V9" s="35">
        <v>1629</v>
      </c>
      <c r="W9" s="35">
        <v>1161</v>
      </c>
      <c r="X9" s="35">
        <v>-3422</v>
      </c>
      <c r="Y9" s="36">
        <v>55</v>
      </c>
      <c r="Z9" s="35">
        <v>3842</v>
      </c>
      <c r="AA9" s="35">
        <v>3911</v>
      </c>
      <c r="AB9" s="35" t="s">
        <v>1225</v>
      </c>
      <c r="AC9" s="35" t="s">
        <v>1225</v>
      </c>
      <c r="AD9" s="36">
        <v>7753</v>
      </c>
      <c r="AE9" s="130"/>
      <c r="AF9" s="130"/>
      <c r="AG9" s="130"/>
      <c r="AH9" s="130"/>
      <c r="AI9" s="130"/>
      <c r="AJ9" s="130"/>
      <c r="AK9" s="130"/>
      <c r="AL9" s="130"/>
      <c r="AM9" s="130"/>
    </row>
    <row r="10" spans="1:39" s="18" customFormat="1" ht="12" customHeight="1">
      <c r="A10" s="163"/>
      <c r="B10" s="21" t="s">
        <v>60</v>
      </c>
      <c r="C10" s="21"/>
      <c r="D10" s="367"/>
      <c r="F10" s="939">
        <v>-2664</v>
      </c>
      <c r="G10" s="939">
        <v>-1607</v>
      </c>
      <c r="H10" s="939">
        <v>2186</v>
      </c>
      <c r="I10" s="939">
        <v>1066</v>
      </c>
      <c r="J10" s="940">
        <v>-1019</v>
      </c>
      <c r="K10" s="939">
        <v>452</v>
      </c>
      <c r="L10" s="939">
        <v>549</v>
      </c>
      <c r="M10" s="939">
        <v>-1212</v>
      </c>
      <c r="N10" s="939">
        <v>1155</v>
      </c>
      <c r="O10" s="940">
        <v>944</v>
      </c>
      <c r="P10" s="939">
        <v>-657</v>
      </c>
      <c r="Q10" s="939">
        <v>113</v>
      </c>
      <c r="R10" s="939">
        <v>906</v>
      </c>
      <c r="S10" s="939">
        <v>7</v>
      </c>
      <c r="T10" s="940">
        <v>369</v>
      </c>
      <c r="U10" s="939">
        <v>-118</v>
      </c>
      <c r="V10" s="939">
        <v>407</v>
      </c>
      <c r="W10" s="939">
        <v>62</v>
      </c>
      <c r="X10" s="939">
        <v>666</v>
      </c>
      <c r="Y10" s="940">
        <v>1017</v>
      </c>
      <c r="Z10" s="939">
        <v>-3180</v>
      </c>
      <c r="AA10" s="939">
        <v>717</v>
      </c>
      <c r="AB10" s="939" t="s">
        <v>1225</v>
      </c>
      <c r="AC10" s="939" t="s">
        <v>1225</v>
      </c>
      <c r="AD10" s="940">
        <v>-2463</v>
      </c>
      <c r="AE10" s="130"/>
      <c r="AF10" s="130"/>
      <c r="AG10" s="130"/>
      <c r="AH10" s="130"/>
      <c r="AI10" s="130"/>
      <c r="AJ10" s="130"/>
      <c r="AK10" s="130"/>
    </row>
    <row r="11" spans="1:39" s="18" customFormat="1" ht="12" customHeight="1">
      <c r="A11" s="56"/>
      <c r="B11" s="170" t="s">
        <v>61</v>
      </c>
      <c r="C11" s="170"/>
      <c r="D11" s="730"/>
      <c r="F11" s="339">
        <v>-23048</v>
      </c>
      <c r="G11" s="339">
        <v>7650</v>
      </c>
      <c r="H11" s="339">
        <v>23</v>
      </c>
      <c r="I11" s="339">
        <v>11869</v>
      </c>
      <c r="J11" s="237">
        <v>-3506</v>
      </c>
      <c r="K11" s="339">
        <v>8670</v>
      </c>
      <c r="L11" s="339">
        <v>2341</v>
      </c>
      <c r="M11" s="339">
        <v>3646</v>
      </c>
      <c r="N11" s="339">
        <v>1526</v>
      </c>
      <c r="O11" s="237">
        <v>16183</v>
      </c>
      <c r="P11" s="339">
        <v>1606</v>
      </c>
      <c r="Q11" s="339">
        <v>-16</v>
      </c>
      <c r="R11" s="339">
        <v>1112</v>
      </c>
      <c r="S11" s="339">
        <v>-1952</v>
      </c>
      <c r="T11" s="237">
        <v>750</v>
      </c>
      <c r="U11" s="339">
        <v>569</v>
      </c>
      <c r="V11" s="339">
        <v>2036</v>
      </c>
      <c r="W11" s="339">
        <v>1223</v>
      </c>
      <c r="X11" s="339">
        <v>-2756</v>
      </c>
      <c r="Y11" s="237">
        <v>1072</v>
      </c>
      <c r="Z11" s="339">
        <v>662</v>
      </c>
      <c r="AA11" s="339">
        <v>4628</v>
      </c>
      <c r="AB11" s="339" t="s">
        <v>1225</v>
      </c>
      <c r="AC11" s="339" t="s">
        <v>1225</v>
      </c>
      <c r="AD11" s="237">
        <v>5290</v>
      </c>
      <c r="AE11" s="130"/>
      <c r="AF11" s="130"/>
      <c r="AG11" s="130"/>
      <c r="AH11" s="130"/>
      <c r="AI11" s="130"/>
      <c r="AJ11" s="130"/>
      <c r="AK11" s="130"/>
    </row>
    <row r="12" spans="1:39" s="18" customFormat="1" ht="12" customHeight="1">
      <c r="A12" s="56"/>
      <c r="B12" s="884" t="s">
        <v>62</v>
      </c>
      <c r="C12" s="884"/>
      <c r="D12" s="941"/>
      <c r="F12" s="939">
        <v>29293</v>
      </c>
      <c r="G12" s="939">
        <v>801</v>
      </c>
      <c r="H12" s="939">
        <v>8127</v>
      </c>
      <c r="I12" s="939">
        <v>-7062</v>
      </c>
      <c r="J12" s="940">
        <v>31159</v>
      </c>
      <c r="K12" s="939">
        <v>-3707</v>
      </c>
      <c r="L12" s="939">
        <v>248</v>
      </c>
      <c r="M12" s="939">
        <v>-353</v>
      </c>
      <c r="N12" s="939">
        <v>1465</v>
      </c>
      <c r="O12" s="940">
        <v>-2347</v>
      </c>
      <c r="P12" s="939">
        <v>1117</v>
      </c>
      <c r="Q12" s="939">
        <v>2772</v>
      </c>
      <c r="R12" s="939">
        <v>1155</v>
      </c>
      <c r="S12" s="939">
        <v>3121</v>
      </c>
      <c r="T12" s="940">
        <v>8165</v>
      </c>
      <c r="U12" s="939">
        <v>812</v>
      </c>
      <c r="V12" s="939">
        <v>317</v>
      </c>
      <c r="W12" s="939">
        <v>987</v>
      </c>
      <c r="X12" s="939">
        <v>4297</v>
      </c>
      <c r="Y12" s="940">
        <v>6413</v>
      </c>
      <c r="Z12" s="939">
        <v>2536</v>
      </c>
      <c r="AA12" s="939">
        <v>1104</v>
      </c>
      <c r="AB12" s="939" t="s">
        <v>1225</v>
      </c>
      <c r="AC12" s="939" t="s">
        <v>1225</v>
      </c>
      <c r="AD12" s="940">
        <v>3640</v>
      </c>
      <c r="AE12" s="130"/>
      <c r="AF12" s="130"/>
      <c r="AG12" s="130"/>
      <c r="AH12" s="130"/>
      <c r="AI12" s="130"/>
      <c r="AJ12" s="130"/>
      <c r="AK12" s="130"/>
    </row>
    <row r="13" spans="1:39" s="18" customFormat="1" ht="12" customHeight="1">
      <c r="A13" s="56"/>
      <c r="B13" s="942" t="s">
        <v>63</v>
      </c>
      <c r="C13" s="942"/>
      <c r="D13" s="943"/>
      <c r="F13" s="787">
        <v>6245</v>
      </c>
      <c r="G13" s="787">
        <v>8451</v>
      </c>
      <c r="H13" s="787">
        <v>8150</v>
      </c>
      <c r="I13" s="787">
        <v>4807</v>
      </c>
      <c r="J13" s="788">
        <v>27653</v>
      </c>
      <c r="K13" s="787">
        <v>4963</v>
      </c>
      <c r="L13" s="787">
        <v>2589</v>
      </c>
      <c r="M13" s="787">
        <v>3293</v>
      </c>
      <c r="N13" s="787">
        <v>2991</v>
      </c>
      <c r="O13" s="788">
        <v>13836</v>
      </c>
      <c r="P13" s="787">
        <v>2723</v>
      </c>
      <c r="Q13" s="787">
        <v>2756</v>
      </c>
      <c r="R13" s="787">
        <v>2267</v>
      </c>
      <c r="S13" s="787">
        <v>1169</v>
      </c>
      <c r="T13" s="788">
        <v>8915</v>
      </c>
      <c r="U13" s="787">
        <v>1381</v>
      </c>
      <c r="V13" s="787">
        <v>2353</v>
      </c>
      <c r="W13" s="787">
        <v>2210</v>
      </c>
      <c r="X13" s="787">
        <v>1541</v>
      </c>
      <c r="Y13" s="788">
        <v>7485</v>
      </c>
      <c r="Z13" s="787">
        <v>3198</v>
      </c>
      <c r="AA13" s="787">
        <v>5732</v>
      </c>
      <c r="AB13" s="787" t="s">
        <v>1225</v>
      </c>
      <c r="AC13" s="787" t="s">
        <v>1225</v>
      </c>
      <c r="AD13" s="788">
        <v>8930</v>
      </c>
      <c r="AE13" s="130"/>
      <c r="AF13" s="130"/>
      <c r="AG13" s="130"/>
      <c r="AH13" s="130"/>
      <c r="AI13" s="130"/>
      <c r="AJ13" s="130"/>
      <c r="AK13" s="130"/>
    </row>
    <row r="14" spans="1:39" s="18" customFormat="1" ht="12" customHeight="1">
      <c r="A14" s="56"/>
      <c r="B14" s="670"/>
      <c r="C14" s="670"/>
      <c r="D14" s="886"/>
      <c r="E14" s="365"/>
      <c r="F14" s="944"/>
      <c r="G14" s="944"/>
      <c r="H14" s="944"/>
      <c r="I14" s="944"/>
      <c r="J14" s="786"/>
      <c r="K14" s="944"/>
      <c r="L14" s="944"/>
      <c r="M14" s="944"/>
      <c r="N14" s="944"/>
      <c r="O14" s="786"/>
      <c r="P14" s="944"/>
      <c r="Q14" s="944"/>
      <c r="R14" s="944"/>
      <c r="S14" s="944"/>
      <c r="T14" s="786"/>
      <c r="U14" s="944"/>
      <c r="V14" s="944"/>
      <c r="W14" s="944"/>
      <c r="X14" s="944"/>
      <c r="Y14" s="786"/>
      <c r="Z14" s="944"/>
      <c r="AA14" s="944"/>
      <c r="AB14" s="944"/>
      <c r="AC14" s="944"/>
      <c r="AD14" s="786"/>
    </row>
    <row r="15" spans="1:39" s="18" customFormat="1" ht="12" customHeight="1">
      <c r="A15" s="56"/>
      <c r="B15" s="670" t="s">
        <v>64</v>
      </c>
      <c r="C15" s="670"/>
      <c r="D15" s="886"/>
      <c r="E15" s="365"/>
      <c r="F15" s="944">
        <v>8210</v>
      </c>
      <c r="G15" s="944">
        <v>10863</v>
      </c>
      <c r="H15" s="944">
        <v>8288</v>
      </c>
      <c r="I15" s="944">
        <v>13571</v>
      </c>
      <c r="J15" s="786">
        <v>40932</v>
      </c>
      <c r="K15" s="944">
        <v>7622</v>
      </c>
      <c r="L15" s="944">
        <v>6293</v>
      </c>
      <c r="M15" s="944">
        <v>8747</v>
      </c>
      <c r="N15" s="944">
        <v>9377</v>
      </c>
      <c r="O15" s="786">
        <v>32039</v>
      </c>
      <c r="P15" s="944">
        <v>5009</v>
      </c>
      <c r="Q15" s="944">
        <v>8100</v>
      </c>
      <c r="R15" s="944">
        <v>6761</v>
      </c>
      <c r="S15" s="944">
        <v>7427</v>
      </c>
      <c r="T15" s="786">
        <v>27297</v>
      </c>
      <c r="U15" s="944">
        <v>2834</v>
      </c>
      <c r="V15" s="944">
        <v>6271</v>
      </c>
      <c r="W15" s="944">
        <v>7786</v>
      </c>
      <c r="X15" s="944">
        <v>7602</v>
      </c>
      <c r="Y15" s="786">
        <v>24493</v>
      </c>
      <c r="Z15" s="787">
        <v>2860</v>
      </c>
      <c r="AA15" s="787">
        <v>10858</v>
      </c>
      <c r="AB15" s="787" t="s">
        <v>1225</v>
      </c>
      <c r="AC15" s="787" t="s">
        <v>1225</v>
      </c>
      <c r="AD15" s="788">
        <v>13718</v>
      </c>
      <c r="AE15" s="130"/>
      <c r="AF15" s="130"/>
      <c r="AG15" s="130"/>
      <c r="AH15" s="130"/>
      <c r="AI15" s="130"/>
      <c r="AJ15" s="130"/>
      <c r="AK15" s="130"/>
    </row>
    <row r="16" spans="1:39" s="18" customFormat="1" ht="12" customHeight="1">
      <c r="A16" s="56"/>
      <c r="B16" s="670" t="s">
        <v>65</v>
      </c>
      <c r="C16" s="670"/>
      <c r="D16" s="886"/>
      <c r="E16" s="365"/>
      <c r="F16" s="944">
        <v>2929</v>
      </c>
      <c r="G16" s="944">
        <v>2838</v>
      </c>
      <c r="H16" s="944">
        <v>3194</v>
      </c>
      <c r="I16" s="944">
        <v>7369</v>
      </c>
      <c r="J16" s="786">
        <v>16330</v>
      </c>
      <c r="K16" s="944">
        <v>3625</v>
      </c>
      <c r="L16" s="944">
        <v>4314</v>
      </c>
      <c r="M16" s="944">
        <v>3603</v>
      </c>
      <c r="N16" s="944">
        <v>4711</v>
      </c>
      <c r="O16" s="786">
        <v>16253</v>
      </c>
      <c r="P16" s="944">
        <v>4278</v>
      </c>
      <c r="Q16" s="944">
        <v>3691</v>
      </c>
      <c r="R16" s="944">
        <v>4542</v>
      </c>
      <c r="S16" s="944">
        <v>3726</v>
      </c>
      <c r="T16" s="786">
        <v>16237</v>
      </c>
      <c r="U16" s="944">
        <v>3623</v>
      </c>
      <c r="V16" s="944">
        <v>3361</v>
      </c>
      <c r="W16" s="944">
        <v>3381</v>
      </c>
      <c r="X16" s="944">
        <v>4168</v>
      </c>
      <c r="Y16" s="786">
        <v>14533</v>
      </c>
      <c r="Z16" s="787">
        <v>3290</v>
      </c>
      <c r="AA16" s="787">
        <v>3086</v>
      </c>
      <c r="AB16" s="787" t="s">
        <v>1225</v>
      </c>
      <c r="AC16" s="787" t="s">
        <v>1225</v>
      </c>
      <c r="AD16" s="788">
        <v>6376</v>
      </c>
      <c r="AE16" s="130"/>
      <c r="AF16" s="130"/>
      <c r="AG16" s="130"/>
      <c r="AH16" s="130"/>
      <c r="AI16" s="130"/>
      <c r="AJ16" s="130"/>
      <c r="AK16" s="130"/>
    </row>
    <row r="17" spans="1:37" s="18" customFormat="1" ht="12" customHeight="1">
      <c r="A17" s="56"/>
      <c r="B17" s="670" t="s">
        <v>66</v>
      </c>
      <c r="C17" s="670"/>
      <c r="D17" s="886"/>
      <c r="E17" s="365"/>
      <c r="F17" s="944">
        <v>1181</v>
      </c>
      <c r="G17" s="944">
        <v>722</v>
      </c>
      <c r="H17" s="944">
        <v>606</v>
      </c>
      <c r="I17" s="944">
        <v>614</v>
      </c>
      <c r="J17" s="786">
        <v>3123</v>
      </c>
      <c r="K17" s="944">
        <v>800</v>
      </c>
      <c r="L17" s="944">
        <v>88</v>
      </c>
      <c r="M17" s="944">
        <v>655</v>
      </c>
      <c r="N17" s="944">
        <v>300</v>
      </c>
      <c r="O17" s="786">
        <v>1843</v>
      </c>
      <c r="P17" s="944">
        <v>413</v>
      </c>
      <c r="Q17" s="944">
        <v>760</v>
      </c>
      <c r="R17" s="944">
        <v>290</v>
      </c>
      <c r="S17" s="944">
        <v>2761</v>
      </c>
      <c r="T17" s="786">
        <v>4224</v>
      </c>
      <c r="U17" s="944">
        <v>328</v>
      </c>
      <c r="V17" s="944">
        <v>1356</v>
      </c>
      <c r="W17" s="944">
        <v>28</v>
      </c>
      <c r="X17" s="944">
        <v>3602</v>
      </c>
      <c r="Y17" s="786">
        <v>5314</v>
      </c>
      <c r="Z17" s="787">
        <v>248</v>
      </c>
      <c r="AA17" s="787">
        <v>609</v>
      </c>
      <c r="AB17" s="787" t="s">
        <v>1225</v>
      </c>
      <c r="AC17" s="787" t="s">
        <v>1225</v>
      </c>
      <c r="AD17" s="788">
        <v>857</v>
      </c>
      <c r="AE17" s="130"/>
      <c r="AF17" s="130"/>
      <c r="AG17" s="130"/>
      <c r="AH17" s="130"/>
      <c r="AI17" s="130"/>
      <c r="AJ17" s="130"/>
      <c r="AK17" s="130"/>
    </row>
    <row r="18" spans="1:37" s="18" customFormat="1" ht="12" customHeight="1">
      <c r="A18" s="56"/>
      <c r="B18" s="670" t="s">
        <v>67</v>
      </c>
      <c r="C18" s="670"/>
      <c r="D18" s="886"/>
      <c r="E18" s="365"/>
      <c r="F18" s="944">
        <v>-1592</v>
      </c>
      <c r="G18" s="944">
        <v>-2288</v>
      </c>
      <c r="H18" s="944">
        <v>-2876</v>
      </c>
      <c r="I18" s="944">
        <v>-3240</v>
      </c>
      <c r="J18" s="786">
        <v>-9996</v>
      </c>
      <c r="K18" s="944">
        <v>-2448</v>
      </c>
      <c r="L18" s="944">
        <v>-2073</v>
      </c>
      <c r="M18" s="944">
        <v>-2047</v>
      </c>
      <c r="N18" s="944">
        <v>-1350</v>
      </c>
      <c r="O18" s="786">
        <v>-7918</v>
      </c>
      <c r="P18" s="944">
        <v>-1750</v>
      </c>
      <c r="Q18" s="944">
        <v>-1751</v>
      </c>
      <c r="R18" s="944">
        <v>-2001</v>
      </c>
      <c r="S18" s="944">
        <v>-1625</v>
      </c>
      <c r="T18" s="786">
        <v>-7127</v>
      </c>
      <c r="U18" s="944">
        <v>-1847</v>
      </c>
      <c r="V18" s="944">
        <v>-1063</v>
      </c>
      <c r="W18" s="944">
        <v>-750</v>
      </c>
      <c r="X18" s="944">
        <v>-826</v>
      </c>
      <c r="Y18" s="786">
        <v>-4486</v>
      </c>
      <c r="Z18" s="787">
        <v>-562</v>
      </c>
      <c r="AA18" s="787">
        <v>0</v>
      </c>
      <c r="AB18" s="787" t="s">
        <v>1225</v>
      </c>
      <c r="AC18" s="787" t="s">
        <v>1225</v>
      </c>
      <c r="AD18" s="788">
        <v>-562</v>
      </c>
      <c r="AE18" s="130"/>
      <c r="AF18" s="130"/>
      <c r="AG18" s="130"/>
      <c r="AH18" s="130"/>
      <c r="AI18" s="130"/>
      <c r="AJ18" s="130"/>
      <c r="AK18" s="130"/>
    </row>
    <row r="19" spans="1:37" s="18" customFormat="1" ht="12" customHeight="1">
      <c r="A19" s="56"/>
      <c r="B19" s="670" t="s">
        <v>68</v>
      </c>
      <c r="C19" s="670"/>
      <c r="D19" s="886"/>
      <c r="E19" s="365"/>
      <c r="F19" s="944">
        <v>27457</v>
      </c>
      <c r="G19" s="944">
        <v>22816</v>
      </c>
      <c r="H19" s="944">
        <v>22002</v>
      </c>
      <c r="I19" s="944">
        <v>21422</v>
      </c>
      <c r="J19" s="786">
        <v>21422</v>
      </c>
      <c r="K19" s="944">
        <v>21232</v>
      </c>
      <c r="L19" s="944">
        <v>23660</v>
      </c>
      <c r="M19" s="944">
        <v>22324</v>
      </c>
      <c r="N19" s="944">
        <v>20912</v>
      </c>
      <c r="O19" s="786">
        <v>20912</v>
      </c>
      <c r="P19" s="944">
        <v>24015</v>
      </c>
      <c r="Q19" s="944">
        <v>22614</v>
      </c>
      <c r="R19" s="944">
        <v>24268</v>
      </c>
      <c r="S19" s="944">
        <v>22997</v>
      </c>
      <c r="T19" s="786">
        <v>22997</v>
      </c>
      <c r="U19" s="944">
        <v>26968</v>
      </c>
      <c r="V19" s="944">
        <v>26043</v>
      </c>
      <c r="W19" s="944">
        <v>26054</v>
      </c>
      <c r="X19" s="944">
        <v>22182</v>
      </c>
      <c r="Y19" s="786">
        <v>22182</v>
      </c>
      <c r="Z19" s="787">
        <v>25309</v>
      </c>
      <c r="AA19" s="787">
        <v>22251</v>
      </c>
      <c r="AB19" s="787" t="s">
        <v>1225</v>
      </c>
      <c r="AC19" s="787" t="s">
        <v>1225</v>
      </c>
      <c r="AD19" s="788">
        <v>22251</v>
      </c>
      <c r="AE19" s="130"/>
      <c r="AF19" s="130"/>
      <c r="AG19" s="130"/>
      <c r="AH19" s="130"/>
      <c r="AI19" s="130"/>
      <c r="AJ19" s="130"/>
      <c r="AK19" s="130"/>
    </row>
    <row r="20" spans="1:37" s="18" customFormat="1" ht="12" customHeight="1">
      <c r="A20" s="56"/>
      <c r="B20" s="670" t="s">
        <v>69</v>
      </c>
      <c r="C20" s="670"/>
      <c r="D20" s="886"/>
      <c r="E20" s="365"/>
      <c r="F20" s="936"/>
      <c r="G20" s="936"/>
      <c r="H20" s="936"/>
      <c r="I20" s="936"/>
      <c r="J20" s="945">
        <v>0.30524606060606058</v>
      </c>
      <c r="K20" s="936"/>
      <c r="L20" s="936"/>
      <c r="M20" s="936"/>
      <c r="N20" s="936"/>
      <c r="O20" s="945">
        <v>0.18099999999999999</v>
      </c>
      <c r="P20" s="936"/>
      <c r="Q20" s="936"/>
      <c r="R20" s="936"/>
      <c r="S20" s="936"/>
      <c r="T20" s="945">
        <v>0.14199999999999999</v>
      </c>
      <c r="U20" s="936"/>
      <c r="V20" s="936"/>
      <c r="W20" s="936"/>
      <c r="X20" s="936"/>
      <c r="Y20" s="945">
        <v>0.13900000000000001</v>
      </c>
      <c r="Z20" s="946"/>
      <c r="AA20" s="946"/>
      <c r="AB20" s="946"/>
      <c r="AC20" s="946"/>
      <c r="AD20" s="947"/>
    </row>
    <row r="21" spans="1:37" s="18" customFormat="1" ht="12" customHeight="1">
      <c r="A21" s="56"/>
      <c r="B21" s="937" t="s">
        <v>70</v>
      </c>
      <c r="C21" s="937"/>
      <c r="D21" s="886"/>
      <c r="E21" s="365"/>
      <c r="F21" s="936"/>
      <c r="G21" s="936"/>
      <c r="H21" s="936"/>
      <c r="I21" s="936"/>
      <c r="J21" s="786">
        <v>60747</v>
      </c>
      <c r="K21" s="936"/>
      <c r="L21" s="936"/>
      <c r="M21" s="936"/>
      <c r="N21" s="936"/>
      <c r="O21" s="786">
        <v>43710</v>
      </c>
      <c r="P21" s="936"/>
      <c r="Q21" s="936"/>
      <c r="R21" s="936"/>
      <c r="S21" s="936"/>
      <c r="T21" s="786">
        <v>38012</v>
      </c>
      <c r="U21" s="936"/>
      <c r="V21" s="936"/>
      <c r="W21" s="936"/>
      <c r="X21" s="936"/>
      <c r="Y21" s="786">
        <v>37615</v>
      </c>
      <c r="Z21" s="946"/>
      <c r="AA21" s="946"/>
      <c r="AB21" s="946"/>
      <c r="AC21" s="946"/>
      <c r="AD21" s="788"/>
      <c r="AE21" s="130"/>
      <c r="AF21" s="130"/>
      <c r="AG21" s="130"/>
      <c r="AH21" s="130"/>
      <c r="AI21" s="130"/>
      <c r="AJ21" s="130"/>
      <c r="AK21" s="130"/>
    </row>
    <row r="22" spans="1:37" s="18" customFormat="1" ht="12" customHeight="1">
      <c r="A22" s="56"/>
      <c r="B22" s="937" t="s">
        <v>71</v>
      </c>
      <c r="C22" s="937"/>
      <c r="D22" s="886"/>
      <c r="E22" s="365"/>
      <c r="F22" s="936"/>
      <c r="G22" s="936"/>
      <c r="H22" s="936"/>
      <c r="I22" s="936"/>
      <c r="J22" s="936"/>
      <c r="K22" s="936"/>
      <c r="L22" s="936"/>
      <c r="M22" s="936"/>
      <c r="N22" s="936"/>
      <c r="O22" s="977">
        <v>22633</v>
      </c>
      <c r="P22" s="976">
        <v>5511</v>
      </c>
      <c r="Q22" s="976">
        <v>5441</v>
      </c>
      <c r="R22" s="976">
        <v>5590</v>
      </c>
      <c r="S22" s="976">
        <v>5784</v>
      </c>
      <c r="T22" s="786">
        <v>22326</v>
      </c>
      <c r="U22" s="944">
        <v>5304</v>
      </c>
      <c r="V22" s="944">
        <v>5457</v>
      </c>
      <c r="W22" s="944">
        <v>5487</v>
      </c>
      <c r="X22" s="944">
        <v>5639</v>
      </c>
      <c r="Y22" s="786">
        <v>21887</v>
      </c>
      <c r="Z22" s="787">
        <v>5369</v>
      </c>
      <c r="AA22" s="787">
        <v>5333</v>
      </c>
      <c r="AB22" s="787"/>
      <c r="AC22" s="787"/>
      <c r="AD22" s="788">
        <f>SUM(Z22:AC22)</f>
        <v>10702</v>
      </c>
      <c r="AE22" s="130"/>
      <c r="AF22" s="130"/>
      <c r="AG22" s="130"/>
      <c r="AH22" s="130"/>
      <c r="AI22" s="130"/>
      <c r="AJ22" s="130"/>
      <c r="AK22" s="130"/>
    </row>
    <row r="23" spans="1:37" s="18" customFormat="1" ht="12" customHeight="1">
      <c r="A23" s="56"/>
      <c r="B23" s="670" t="s">
        <v>72</v>
      </c>
      <c r="C23" s="670"/>
      <c r="D23" s="886"/>
      <c r="E23" s="365"/>
      <c r="F23" s="948">
        <v>5.46</v>
      </c>
      <c r="G23" s="948">
        <v>6.0060000000000002</v>
      </c>
      <c r="H23" s="948">
        <v>6.0060000000000002</v>
      </c>
      <c r="I23" s="949">
        <v>6.61</v>
      </c>
      <c r="J23" s="950">
        <v>24.082000000000001</v>
      </c>
      <c r="K23" s="948">
        <v>6.61</v>
      </c>
      <c r="L23" s="948">
        <v>7.27</v>
      </c>
      <c r="M23" s="948">
        <v>7.27</v>
      </c>
      <c r="N23" s="949">
        <v>7.27</v>
      </c>
      <c r="O23" s="950">
        <v>28.42</v>
      </c>
      <c r="P23" s="948">
        <v>7.27</v>
      </c>
      <c r="Q23" s="948">
        <v>8</v>
      </c>
      <c r="R23" s="948">
        <v>8</v>
      </c>
      <c r="S23" s="949">
        <v>8</v>
      </c>
      <c r="T23" s="950">
        <v>31.27</v>
      </c>
      <c r="U23" s="951">
        <v>8</v>
      </c>
      <c r="V23" s="951">
        <v>8.32</v>
      </c>
      <c r="W23" s="951">
        <v>8.32</v>
      </c>
      <c r="X23" s="952">
        <v>8.32</v>
      </c>
      <c r="Y23" s="953">
        <v>32.96</v>
      </c>
      <c r="Z23" s="954">
        <v>8.32</v>
      </c>
      <c r="AA23" s="954">
        <v>8.66</v>
      </c>
      <c r="AB23" s="955" t="s">
        <v>1225</v>
      </c>
      <c r="AC23" s="955" t="s">
        <v>1225</v>
      </c>
      <c r="AD23" s="956">
        <v>16.98</v>
      </c>
      <c r="AE23" s="130"/>
      <c r="AF23" s="130"/>
      <c r="AG23" s="130"/>
      <c r="AH23" s="130"/>
      <c r="AI23" s="130"/>
      <c r="AJ23" s="130"/>
      <c r="AK23" s="130"/>
    </row>
    <row r="24" spans="1:37" s="18" customFormat="1" ht="12" customHeight="1">
      <c r="A24" s="56"/>
      <c r="B24" s="670" t="s">
        <v>73</v>
      </c>
      <c r="C24" s="670"/>
      <c r="D24" s="886"/>
      <c r="E24" s="365"/>
      <c r="F24" s="957">
        <v>-118.11</v>
      </c>
      <c r="G24" s="957">
        <v>39.450000000000003</v>
      </c>
      <c r="H24" s="957">
        <v>0.12</v>
      </c>
      <c r="I24" s="957">
        <v>65.290000000000006</v>
      </c>
      <c r="J24" s="958">
        <v>-18.47</v>
      </c>
      <c r="K24" s="957">
        <v>48.46</v>
      </c>
      <c r="L24" s="957">
        <v>13.35</v>
      </c>
      <c r="M24" s="957">
        <v>21.19</v>
      </c>
      <c r="N24" s="957">
        <v>9.06</v>
      </c>
      <c r="O24" s="958">
        <v>93.21</v>
      </c>
      <c r="P24" s="957">
        <v>9.65</v>
      </c>
      <c r="Q24" s="957">
        <v>-0.1</v>
      </c>
      <c r="R24" s="957">
        <v>6.81</v>
      </c>
      <c r="S24" s="957">
        <v>-12.29</v>
      </c>
      <c r="T24" s="958">
        <v>4.63</v>
      </c>
      <c r="U24" s="957">
        <v>3.61</v>
      </c>
      <c r="V24" s="957">
        <v>13.01</v>
      </c>
      <c r="W24" s="957">
        <v>7.88</v>
      </c>
      <c r="X24" s="957">
        <v>-17.88</v>
      </c>
      <c r="Y24" s="958">
        <v>6.87</v>
      </c>
      <c r="Z24" s="959">
        <v>4.28</v>
      </c>
      <c r="AA24" s="960">
        <v>29.39</v>
      </c>
      <c r="AB24" s="960" t="s">
        <v>1225</v>
      </c>
      <c r="AC24" s="959" t="s">
        <v>1225</v>
      </c>
      <c r="AD24" s="961">
        <v>33.71</v>
      </c>
      <c r="AE24" s="130"/>
      <c r="AF24" s="130"/>
      <c r="AG24" s="130"/>
      <c r="AH24" s="130"/>
      <c r="AI24" s="130"/>
      <c r="AJ24" s="130"/>
      <c r="AK24" s="130"/>
    </row>
    <row r="25" spans="1:37" s="18" customFormat="1" ht="12" customHeight="1">
      <c r="A25" s="56"/>
      <c r="B25" s="670" t="s">
        <v>74</v>
      </c>
      <c r="C25" s="670"/>
      <c r="D25" s="886"/>
      <c r="E25" s="365"/>
      <c r="F25" s="957">
        <v>-7.09</v>
      </c>
      <c r="G25" s="957">
        <v>2.37</v>
      </c>
      <c r="H25" s="957">
        <v>0.01</v>
      </c>
      <c r="I25" s="957">
        <v>3.92</v>
      </c>
      <c r="J25" s="958">
        <v>-1.1100000000000001</v>
      </c>
      <c r="K25" s="957">
        <v>2.91</v>
      </c>
      <c r="L25" s="957">
        <v>0.8</v>
      </c>
      <c r="M25" s="957">
        <v>1.27</v>
      </c>
      <c r="N25" s="957">
        <v>0.54</v>
      </c>
      <c r="O25" s="958">
        <v>5.59</v>
      </c>
      <c r="P25" s="957">
        <v>0.57999999999999996</v>
      </c>
      <c r="Q25" s="957">
        <v>-0.01</v>
      </c>
      <c r="R25" s="957">
        <v>0.41</v>
      </c>
      <c r="S25" s="957">
        <v>-0.74</v>
      </c>
      <c r="T25" s="958">
        <v>0.28000000000000003</v>
      </c>
      <c r="U25" s="957">
        <v>0.22</v>
      </c>
      <c r="V25" s="957">
        <v>0.78</v>
      </c>
      <c r="W25" s="957">
        <v>0.47</v>
      </c>
      <c r="X25" s="957">
        <v>-1.07</v>
      </c>
      <c r="Y25" s="958">
        <v>0.41</v>
      </c>
      <c r="Z25" s="960">
        <v>0.26</v>
      </c>
      <c r="AA25" s="960">
        <v>1.76</v>
      </c>
      <c r="AB25" s="960" t="s">
        <v>1225</v>
      </c>
      <c r="AC25" s="960" t="s">
        <v>1225</v>
      </c>
      <c r="AD25" s="961">
        <v>2.02</v>
      </c>
      <c r="AE25" s="130"/>
      <c r="AF25" s="130"/>
      <c r="AG25" s="130"/>
      <c r="AH25" s="130"/>
      <c r="AI25" s="130"/>
      <c r="AJ25" s="130"/>
      <c r="AK25" s="130"/>
    </row>
    <row r="26" spans="1:37" s="18" customFormat="1" ht="12" customHeight="1">
      <c r="A26" s="56"/>
      <c r="B26" s="670" t="s">
        <v>75</v>
      </c>
      <c r="C26" s="670"/>
      <c r="D26" s="886"/>
      <c r="E26" s="365"/>
      <c r="F26" s="957">
        <v>32</v>
      </c>
      <c r="G26" s="957">
        <v>43.58</v>
      </c>
      <c r="H26" s="957">
        <v>43.15</v>
      </c>
      <c r="I26" s="957">
        <v>26.44</v>
      </c>
      <c r="J26" s="958">
        <v>145.63</v>
      </c>
      <c r="K26" s="957">
        <v>27.74</v>
      </c>
      <c r="L26" s="957">
        <v>14.77</v>
      </c>
      <c r="M26" s="957">
        <v>19.14</v>
      </c>
      <c r="N26" s="957">
        <v>17.77</v>
      </c>
      <c r="O26" s="958">
        <v>79.69</v>
      </c>
      <c r="P26" s="957">
        <v>16.239999999999998</v>
      </c>
      <c r="Q26" s="957">
        <v>16.61</v>
      </c>
      <c r="R26" s="957">
        <v>13.89</v>
      </c>
      <c r="S26" s="957">
        <v>7.36</v>
      </c>
      <c r="T26" s="958">
        <v>54.4</v>
      </c>
      <c r="U26" s="957">
        <v>8.75</v>
      </c>
      <c r="V26" s="957">
        <v>15.03</v>
      </c>
      <c r="W26" s="957">
        <v>14.24</v>
      </c>
      <c r="X26" s="957">
        <v>10</v>
      </c>
      <c r="Y26" s="958">
        <v>48.02</v>
      </c>
      <c r="Z26" s="960">
        <v>20.67</v>
      </c>
      <c r="AA26" s="960">
        <v>36.92</v>
      </c>
      <c r="AB26" s="960" t="s">
        <v>1225</v>
      </c>
      <c r="AC26" s="960" t="s">
        <v>1225</v>
      </c>
      <c r="AD26" s="961">
        <v>57.62</v>
      </c>
      <c r="AE26" s="130"/>
      <c r="AF26" s="130"/>
      <c r="AG26" s="130"/>
      <c r="AH26" s="130"/>
      <c r="AI26" s="130"/>
      <c r="AJ26" s="130"/>
      <c r="AK26" s="130"/>
    </row>
    <row r="27" spans="1:37" s="18" customFormat="1" ht="12" customHeight="1">
      <c r="A27" s="56"/>
      <c r="B27" s="670" t="s">
        <v>76</v>
      </c>
      <c r="C27" s="670"/>
      <c r="D27" s="886"/>
      <c r="E27" s="365"/>
      <c r="F27" s="957">
        <v>1.92</v>
      </c>
      <c r="G27" s="957">
        <v>2.61</v>
      </c>
      <c r="H27" s="957">
        <v>2.59</v>
      </c>
      <c r="I27" s="957">
        <v>1.59</v>
      </c>
      <c r="J27" s="958">
        <v>8.74</v>
      </c>
      <c r="K27" s="957">
        <v>1.66</v>
      </c>
      <c r="L27" s="957">
        <v>0.89</v>
      </c>
      <c r="M27" s="957">
        <v>1.1499999999999999</v>
      </c>
      <c r="N27" s="957">
        <v>1.07</v>
      </c>
      <c r="O27" s="958">
        <v>4.78</v>
      </c>
      <c r="P27" s="957">
        <v>0.97</v>
      </c>
      <c r="Q27" s="957">
        <v>1</v>
      </c>
      <c r="R27" s="957">
        <v>0.83</v>
      </c>
      <c r="S27" s="957">
        <v>0.44</v>
      </c>
      <c r="T27" s="958">
        <v>3.26</v>
      </c>
      <c r="U27" s="957">
        <v>0.53</v>
      </c>
      <c r="V27" s="957">
        <v>0.9</v>
      </c>
      <c r="W27" s="957">
        <v>0.85</v>
      </c>
      <c r="X27" s="957">
        <v>0.6</v>
      </c>
      <c r="Y27" s="958">
        <v>2.88</v>
      </c>
      <c r="Z27" s="960">
        <v>1.24</v>
      </c>
      <c r="AA27" s="960">
        <v>2.2200000000000002</v>
      </c>
      <c r="AB27" s="960" t="s">
        <v>1225</v>
      </c>
      <c r="AC27" s="960" t="s">
        <v>1225</v>
      </c>
      <c r="AD27" s="961">
        <v>3.46</v>
      </c>
      <c r="AE27" s="130"/>
      <c r="AF27" s="130"/>
      <c r="AG27" s="130"/>
      <c r="AH27" s="130"/>
      <c r="AI27" s="130"/>
      <c r="AJ27" s="130"/>
      <c r="AK27" s="130"/>
    </row>
    <row r="29" spans="1:37">
      <c r="F29" s="280"/>
      <c r="G29" s="280"/>
      <c r="H29" s="280"/>
      <c r="I29" s="280"/>
      <c r="J29" s="280"/>
      <c r="K29" s="280"/>
      <c r="L29" s="280"/>
      <c r="M29" s="280"/>
      <c r="N29" s="280"/>
      <c r="O29" s="280"/>
      <c r="P29" s="280"/>
      <c r="Q29" s="280"/>
      <c r="R29" s="280"/>
      <c r="S29" s="280"/>
      <c r="T29" s="280"/>
      <c r="U29" s="280"/>
      <c r="V29" s="280"/>
      <c r="W29" s="280"/>
      <c r="X29" s="280"/>
      <c r="Y29" s="280"/>
      <c r="Z29" s="162"/>
      <c r="AA29" s="162"/>
      <c r="AB29" s="162"/>
      <c r="AC29" s="162"/>
      <c r="AD29" s="162"/>
      <c r="AE29" s="162"/>
      <c r="AF29" s="162"/>
      <c r="AG29" s="162"/>
      <c r="AH29" s="162"/>
      <c r="AI29" s="162"/>
      <c r="AJ29" s="162"/>
      <c r="AK29" s="162"/>
    </row>
    <row r="30" spans="1:37">
      <c r="B30" s="962" t="s">
        <v>77</v>
      </c>
      <c r="C30" s="670"/>
      <c r="D30" s="886"/>
      <c r="E30" s="365"/>
      <c r="F30" s="957"/>
      <c r="G30" s="957"/>
      <c r="H30" s="957"/>
      <c r="I30" s="957"/>
      <c r="J30" s="958"/>
      <c r="K30" s="957"/>
      <c r="L30" s="957"/>
      <c r="M30" s="957"/>
      <c r="N30" s="957"/>
      <c r="O30" s="958"/>
      <c r="P30" s="957"/>
      <c r="Q30" s="957"/>
      <c r="R30" s="957"/>
      <c r="S30" s="957"/>
      <c r="T30" s="958"/>
      <c r="U30" s="957"/>
      <c r="V30" s="957"/>
      <c r="W30" s="957"/>
      <c r="X30" s="957"/>
      <c r="Y30" s="958"/>
      <c r="Z30" s="963"/>
      <c r="AA30" s="963"/>
      <c r="AB30" s="963"/>
      <c r="AC30" s="963"/>
      <c r="AD30" s="964"/>
      <c r="AE30" s="162"/>
      <c r="AF30" s="162"/>
      <c r="AG30" s="162"/>
      <c r="AH30" s="162"/>
      <c r="AI30" s="162"/>
      <c r="AJ30" s="162"/>
      <c r="AK30" s="162"/>
    </row>
    <row r="31" spans="1:37">
      <c r="B31" s="887" t="s">
        <v>78</v>
      </c>
      <c r="C31" s="670"/>
      <c r="D31" s="886"/>
      <c r="E31" s="365"/>
      <c r="F31" s="965">
        <v>3002</v>
      </c>
      <c r="G31" s="965">
        <v>2198</v>
      </c>
      <c r="H31" s="965">
        <v>2298</v>
      </c>
      <c r="I31" s="965">
        <v>2265</v>
      </c>
      <c r="J31" s="889">
        <v>3004</v>
      </c>
      <c r="K31" s="965">
        <v>2329</v>
      </c>
      <c r="L31" s="965">
        <v>2272</v>
      </c>
      <c r="M31" s="965">
        <v>2328</v>
      </c>
      <c r="N31" s="965">
        <v>2320</v>
      </c>
      <c r="O31" s="889">
        <v>2313</v>
      </c>
      <c r="P31" s="965">
        <v>2378</v>
      </c>
      <c r="Q31" s="965">
        <v>2379.4506501999999</v>
      </c>
      <c r="R31" s="965">
        <v>2378.2420000000002</v>
      </c>
      <c r="S31" s="965">
        <v>2298.6860000000001</v>
      </c>
      <c r="T31" s="889">
        <v>2358.3910000000001</v>
      </c>
      <c r="U31" s="965">
        <v>2238.7370000000001</v>
      </c>
      <c r="V31" s="965">
        <v>2300.0140000000001</v>
      </c>
      <c r="W31" s="965">
        <v>2362.0250000000001</v>
      </c>
      <c r="X31" s="965">
        <v>2343.7579999999998</v>
      </c>
      <c r="Y31" s="889">
        <v>2311.56</v>
      </c>
      <c r="Z31" s="966">
        <f>Z32</f>
        <v>2338.826</v>
      </c>
      <c r="AA31" s="966">
        <f>IFERROR('Gas &amp; Low Carbon Energy'!AB67+'Oil Production &amp; Operations'!AB61," ")</f>
        <v>2200.8145427206509</v>
      </c>
      <c r="AB31" s="966" t="str">
        <f>IFERROR('Gas &amp; Low Carbon Energy'!AC67+'Oil Production &amp; Operations'!AC61," ")</f>
        <v xml:space="preserve"> </v>
      </c>
      <c r="AC31" s="966" t="str">
        <f>IFERROR('Gas &amp; Low Carbon Energy'!AD67+'Oil Production &amp; Operations'!AD61," ")</f>
        <v xml:space="preserve"> </v>
      </c>
      <c r="AD31" s="967">
        <f>AD32</f>
        <v>2269.4392331924309</v>
      </c>
      <c r="AE31" s="162"/>
      <c r="AF31" s="162"/>
      <c r="AG31" s="162"/>
      <c r="AH31" s="162"/>
      <c r="AI31" s="162"/>
      <c r="AJ31" s="162"/>
      <c r="AK31" s="162"/>
    </row>
    <row r="32" spans="1:37" s="18" customFormat="1" ht="12" customHeight="1">
      <c r="A32" s="56"/>
      <c r="B32" s="670" t="s">
        <v>79</v>
      </c>
      <c r="C32" s="670"/>
      <c r="D32" s="886"/>
      <c r="E32" s="365"/>
      <c r="F32" s="944">
        <v>2252</v>
      </c>
      <c r="G32" s="944">
        <v>2198</v>
      </c>
      <c r="H32" s="944">
        <v>2298</v>
      </c>
      <c r="I32" s="944">
        <v>2265</v>
      </c>
      <c r="J32" s="786">
        <v>2254</v>
      </c>
      <c r="K32" s="944">
        <v>2329</v>
      </c>
      <c r="L32" s="944">
        <v>2272</v>
      </c>
      <c r="M32" s="944">
        <v>2328</v>
      </c>
      <c r="N32" s="944">
        <v>2320</v>
      </c>
      <c r="O32" s="786">
        <v>2313</v>
      </c>
      <c r="P32" s="944">
        <v>2378</v>
      </c>
      <c r="Q32" s="944">
        <v>2379.4506501999999</v>
      </c>
      <c r="R32" s="944">
        <v>2378.2420000000002</v>
      </c>
      <c r="S32" s="944">
        <v>2298.6860000000001</v>
      </c>
      <c r="T32" s="786">
        <v>2358.3910000000001</v>
      </c>
      <c r="U32" s="944">
        <v>2238.7370000000001</v>
      </c>
      <c r="V32" s="944">
        <v>2300.0140000000001</v>
      </c>
      <c r="W32" s="944">
        <v>2362.0250000000001</v>
      </c>
      <c r="X32" s="944">
        <v>2343.7579999999998</v>
      </c>
      <c r="Y32" s="786">
        <v>2311.56</v>
      </c>
      <c r="Z32" s="787">
        <f>IF(AND('Data input'!$B$1&lt;&gt;"Q2",'Gas &amp; Low Carbon Energy'!AA67="",'Oil Production &amp; Operations'!AA61=""),"",SUM('Gas &amp; Low Carbon Energy'!AA67,'Oil Production &amp; Operations'!AA61))</f>
        <v>2338.826</v>
      </c>
      <c r="AA32" s="787">
        <f>IF(AND('Data input'!$B$1&lt;&gt;"Q2",'Gas &amp; Low Carbon Energy'!AB67="",'Oil Production &amp; Operations'!AB61=""),"",SUM('Gas &amp; Low Carbon Energy'!AB67,'Oil Production &amp; Operations'!AB61))</f>
        <v>2200.8145427206509</v>
      </c>
      <c r="AB32" s="787" t="str">
        <f>IF(AND('Data input'!$B$1&lt;&gt;"Q3",'Gas &amp; Low Carbon Energy'!AC67="",'Oil Production &amp; Operations'!AC61=""),"",SUM('Gas &amp; Low Carbon Energy'!AC67,'Oil Production &amp; Operations'!AC61))</f>
        <v/>
      </c>
      <c r="AC32" s="787" t="str">
        <f>IF(AND('Data input'!$B$1&lt;&gt;"Q4",'Gas &amp; Low Carbon Energy'!AD67="",'Oil Production &amp; Operations'!AD61=""),"",SUM('Gas &amp; Low Carbon Energy'!AD67,'Oil Production &amp; Operations'!AD61))</f>
        <v/>
      </c>
      <c r="AD32" s="788">
        <f>IF(AND('Data input'!$B$1&lt;&gt;"Q2",'Gas &amp; Low Carbon Energy'!AE67="",'Oil Production &amp; Operations'!AE61=""),"",SUM('Gas &amp; Low Carbon Energy'!AE67,'Oil Production &amp; Operations'!AE61))</f>
        <v>2269.4392331924309</v>
      </c>
      <c r="AE32" s="130"/>
      <c r="AF32" s="130"/>
      <c r="AG32" s="130"/>
      <c r="AH32" s="130"/>
      <c r="AI32" s="130"/>
      <c r="AJ32" s="130"/>
      <c r="AK32" s="130"/>
    </row>
    <row r="33" spans="1:37" s="18" customFormat="1" ht="12" customHeight="1">
      <c r="A33" s="56"/>
      <c r="B33" s="884" t="s">
        <v>80</v>
      </c>
      <c r="C33" s="670"/>
      <c r="D33" s="886"/>
      <c r="E33" s="365"/>
      <c r="F33" s="968">
        <v>96.1</v>
      </c>
      <c r="G33" s="968">
        <v>95.3</v>
      </c>
      <c r="H33" s="968">
        <v>95.8</v>
      </c>
      <c r="I33" s="968">
        <v>96</v>
      </c>
      <c r="J33" s="969">
        <v>96</v>
      </c>
      <c r="K33" s="968">
        <v>95.5</v>
      </c>
      <c r="L33" s="968">
        <v>95</v>
      </c>
      <c r="M33" s="968">
        <v>95.7</v>
      </c>
      <c r="N33" s="968">
        <v>95</v>
      </c>
      <c r="O33" s="969">
        <v>95</v>
      </c>
      <c r="P33" s="968">
        <v>94.9</v>
      </c>
      <c r="Q33" s="968">
        <v>95.5</v>
      </c>
      <c r="R33" s="968">
        <v>95.3</v>
      </c>
      <c r="S33" s="968">
        <v>95.2</v>
      </c>
      <c r="T33" s="969">
        <v>95.2</v>
      </c>
      <c r="U33" s="968">
        <v>95.4</v>
      </c>
      <c r="V33" s="968">
        <v>96.1</v>
      </c>
      <c r="W33" s="968">
        <v>96.3</v>
      </c>
      <c r="X33" s="968">
        <v>96.1</v>
      </c>
      <c r="Y33" s="969">
        <v>96.1</v>
      </c>
      <c r="Z33" s="970">
        <v>95.7</v>
      </c>
      <c r="AA33" s="970">
        <v>94.1</v>
      </c>
      <c r="AB33" s="970" t="str">
        <f>IF('oil &amp; gas group metrics'!AB16="","",'oil &amp; gas group metrics'!AB16)</f>
        <v/>
      </c>
      <c r="AC33" s="970" t="str">
        <f>IF('oil &amp; gas group metrics'!AC16="","",'oil &amp; gas group metrics'!AC16)</f>
        <v/>
      </c>
      <c r="AD33" s="888">
        <f>IF('oil &amp; gas group metrics'!AD16="","",'oil &amp; gas group metrics'!AD16)</f>
        <v>94.1</v>
      </c>
    </row>
    <row r="34" spans="1:37" s="18" customFormat="1" ht="12" customHeight="1">
      <c r="A34" s="56"/>
      <c r="B34" s="884" t="s">
        <v>1171</v>
      </c>
      <c r="C34" s="670"/>
      <c r="D34" s="886"/>
      <c r="E34" s="365"/>
      <c r="F34" s="671"/>
      <c r="G34" s="671"/>
      <c r="H34" s="671"/>
      <c r="I34" s="671"/>
      <c r="J34" s="671"/>
      <c r="K34" s="671"/>
      <c r="L34" s="671"/>
      <c r="M34" s="671"/>
      <c r="N34" s="671"/>
      <c r="O34" s="671"/>
      <c r="P34" s="968">
        <v>94.9</v>
      </c>
      <c r="Q34" s="968">
        <v>96.1</v>
      </c>
      <c r="R34" s="968">
        <v>95</v>
      </c>
      <c r="S34" s="968">
        <v>94.7</v>
      </c>
      <c r="T34" s="671"/>
      <c r="U34" s="968">
        <v>95.4</v>
      </c>
      <c r="V34" s="968">
        <v>96.8</v>
      </c>
      <c r="W34" s="968">
        <v>96.8</v>
      </c>
      <c r="X34" s="968">
        <v>95.4</v>
      </c>
      <c r="Y34" s="671"/>
      <c r="Z34" s="970">
        <v>95.7</v>
      </c>
      <c r="AA34" s="970">
        <v>92.4</v>
      </c>
      <c r="AB34" s="970"/>
      <c r="AC34" s="970"/>
      <c r="AD34" s="1256"/>
    </row>
    <row r="35" spans="1:37" s="18" customFormat="1" ht="12" customHeight="1">
      <c r="A35" s="56"/>
      <c r="B35" s="884" t="s">
        <v>1172</v>
      </c>
      <c r="C35" s="670"/>
      <c r="D35" s="886"/>
      <c r="E35" s="365"/>
      <c r="F35" s="957">
        <v>6.52</v>
      </c>
      <c r="G35" s="957">
        <v>6.53</v>
      </c>
      <c r="H35" s="957">
        <v>6.25</v>
      </c>
      <c r="I35" s="957">
        <v>6.07</v>
      </c>
      <c r="J35" s="958">
        <v>6.07</v>
      </c>
      <c r="K35" s="957">
        <v>5.73</v>
      </c>
      <c r="L35" s="957">
        <v>5.94</v>
      </c>
      <c r="M35" s="957">
        <v>5.88</v>
      </c>
      <c r="N35" s="957">
        <v>5.78</v>
      </c>
      <c r="O35" s="958">
        <v>5.78</v>
      </c>
      <c r="P35" s="957">
        <v>6</v>
      </c>
      <c r="Q35" s="957">
        <v>6.17</v>
      </c>
      <c r="R35" s="957">
        <v>6.25</v>
      </c>
      <c r="S35" s="957">
        <v>6.17</v>
      </c>
      <c r="T35" s="958">
        <v>6.17</v>
      </c>
      <c r="U35" s="957">
        <v>6.34</v>
      </c>
      <c r="V35" s="957">
        <v>6.58</v>
      </c>
      <c r="W35" s="957">
        <v>6.44</v>
      </c>
      <c r="X35" s="957">
        <v>6.28</v>
      </c>
      <c r="Y35" s="958">
        <v>6.28</v>
      </c>
      <c r="Z35" s="971">
        <v>6.39</v>
      </c>
      <c r="AA35" s="971">
        <v>6.5</v>
      </c>
      <c r="AB35" s="970"/>
      <c r="AC35" s="970"/>
      <c r="AD35" s="961">
        <f>IF('oil &amp; gas group metrics'!AD15="","",'oil &amp; gas group metrics'!AD15)</f>
        <v>6.5</v>
      </c>
    </row>
    <row r="36" spans="1:37">
      <c r="B36" s="884" t="s">
        <v>1173</v>
      </c>
      <c r="C36" s="670"/>
      <c r="D36" s="886"/>
      <c r="E36" s="365"/>
      <c r="F36" s="671"/>
      <c r="G36" s="671"/>
      <c r="H36" s="671"/>
      <c r="I36" s="671"/>
      <c r="J36" s="671"/>
      <c r="K36" s="671"/>
      <c r="L36" s="671"/>
      <c r="M36" s="671"/>
      <c r="N36" s="671"/>
      <c r="O36" s="671"/>
      <c r="P36" s="957">
        <v>6</v>
      </c>
      <c r="Q36" s="957">
        <v>6.34</v>
      </c>
      <c r="R36" s="957">
        <v>6.4</v>
      </c>
      <c r="S36" s="957">
        <v>5.93</v>
      </c>
      <c r="T36" s="671"/>
      <c r="U36" s="957">
        <v>6.34</v>
      </c>
      <c r="V36" s="957">
        <v>6.81</v>
      </c>
      <c r="W36" s="957">
        <v>6.19</v>
      </c>
      <c r="X36" s="957">
        <v>5.82</v>
      </c>
      <c r="Y36" s="671"/>
      <c r="Z36" s="971">
        <v>6.39</v>
      </c>
      <c r="AA36" s="971">
        <f>IF('oil &amp; gas group metrics'!AA15="","",'oil &amp; gas group metrics'!AA15)</f>
        <v>6.62</v>
      </c>
      <c r="AB36" s="971" t="str">
        <f>IF('oil &amp; gas group metrics'!AB15="","",'oil &amp; gas group metrics'!AB15)</f>
        <v/>
      </c>
      <c r="AC36" s="971" t="str">
        <f>IF('oil &amp; gas group metrics'!AC15="","",'oil &amp; gas group metrics'!AC15)</f>
        <v/>
      </c>
      <c r="AD36" s="1257"/>
      <c r="AE36" s="162"/>
      <c r="AF36" s="162"/>
      <c r="AG36" s="162"/>
      <c r="AH36" s="162"/>
      <c r="AI36" s="162"/>
      <c r="AJ36" s="162"/>
      <c r="AK36" s="162"/>
    </row>
    <row r="37" spans="1:37">
      <c r="B37" s="884" t="s">
        <v>81</v>
      </c>
      <c r="C37" s="670"/>
      <c r="D37" s="886"/>
      <c r="E37" s="365"/>
      <c r="F37" s="968">
        <v>95</v>
      </c>
      <c r="G37" s="968">
        <v>93.9</v>
      </c>
      <c r="H37" s="968">
        <v>94.3</v>
      </c>
      <c r="I37" s="968">
        <v>95</v>
      </c>
      <c r="J37" s="969">
        <v>94.5</v>
      </c>
      <c r="K37" s="968">
        <v>96.1</v>
      </c>
      <c r="L37" s="968">
        <v>95.7</v>
      </c>
      <c r="M37" s="968">
        <v>96.3</v>
      </c>
      <c r="N37" s="968">
        <v>96.1</v>
      </c>
      <c r="O37" s="969">
        <v>96.1</v>
      </c>
      <c r="P37" s="968">
        <v>90.4</v>
      </c>
      <c r="Q37" s="968">
        <v>96.4</v>
      </c>
      <c r="R37" s="968">
        <v>95.6</v>
      </c>
      <c r="S37" s="968">
        <v>94.8</v>
      </c>
      <c r="T37" s="969">
        <v>94.3</v>
      </c>
      <c r="U37" s="968">
        <v>96.2</v>
      </c>
      <c r="V37" s="968">
        <v>96.4</v>
      </c>
      <c r="W37" s="968">
        <v>96.6</v>
      </c>
      <c r="X37" s="968">
        <v>96</v>
      </c>
      <c r="Y37" s="969">
        <v>96.3</v>
      </c>
      <c r="Z37" s="970">
        <v>96.3</v>
      </c>
      <c r="AA37" s="970">
        <v>94.7</v>
      </c>
      <c r="AB37" s="970" t="s">
        <v>1225</v>
      </c>
      <c r="AC37" s="970" t="s">
        <v>1225</v>
      </c>
      <c r="AD37" s="888">
        <v>95.5</v>
      </c>
      <c r="AE37" s="162"/>
      <c r="AF37" s="162"/>
      <c r="AG37" s="162"/>
      <c r="AH37" s="162"/>
      <c r="AI37" s="162"/>
      <c r="AJ37" s="162"/>
      <c r="AK37" s="162"/>
    </row>
    <row r="38" spans="1:37">
      <c r="B38" s="884" t="s">
        <v>82</v>
      </c>
      <c r="C38" s="670"/>
      <c r="D38" s="886"/>
      <c r="E38" s="365"/>
      <c r="F38" s="671"/>
      <c r="G38" s="671"/>
      <c r="H38" s="671"/>
      <c r="I38" s="671"/>
      <c r="J38" s="889">
        <v>19</v>
      </c>
      <c r="K38" s="671"/>
      <c r="L38" s="671"/>
      <c r="M38" s="671"/>
      <c r="N38" s="671"/>
      <c r="O38" s="889">
        <v>23</v>
      </c>
      <c r="P38" s="671"/>
      <c r="Q38" s="671"/>
      <c r="R38" s="671"/>
      <c r="S38" s="671"/>
      <c r="T38" s="889">
        <v>23</v>
      </c>
      <c r="U38" s="671"/>
      <c r="V38" s="671"/>
      <c r="W38" s="671"/>
      <c r="X38" s="671"/>
      <c r="Y38" s="889">
        <v>27</v>
      </c>
      <c r="Z38" s="671"/>
      <c r="AA38" s="671"/>
      <c r="AB38" s="671"/>
      <c r="AC38" s="671"/>
      <c r="AD38" s="967"/>
      <c r="AE38" s="162"/>
      <c r="AF38" s="162"/>
      <c r="AG38" s="162"/>
      <c r="AH38" s="162"/>
      <c r="AI38" s="162"/>
      <c r="AJ38" s="162"/>
      <c r="AK38" s="162"/>
    </row>
    <row r="39" spans="1:37">
      <c r="B39" s="680"/>
      <c r="C39" s="680"/>
      <c r="D39" s="731"/>
      <c r="E39" s="365"/>
      <c r="F39" s="681"/>
      <c r="G39" s="681"/>
      <c r="H39" s="681"/>
      <c r="I39" s="681"/>
      <c r="J39" s="682"/>
      <c r="K39" s="681"/>
      <c r="L39" s="681"/>
      <c r="M39" s="681"/>
      <c r="N39" s="681"/>
      <c r="O39" s="682"/>
      <c r="P39" s="681"/>
      <c r="Q39" s="681"/>
      <c r="R39" s="681"/>
      <c r="S39" s="681"/>
      <c r="T39" s="682"/>
      <c r="U39" s="681"/>
      <c r="V39" s="681"/>
      <c r="W39" s="681"/>
      <c r="X39" s="681"/>
      <c r="Y39" s="682"/>
      <c r="Z39" s="682"/>
      <c r="AA39" s="682"/>
      <c r="AB39" s="682"/>
      <c r="AC39" s="682"/>
      <c r="AD39" s="682"/>
      <c r="AE39" s="162"/>
      <c r="AF39" s="162"/>
      <c r="AG39" s="162"/>
      <c r="AH39" s="162"/>
      <c r="AI39" s="162"/>
      <c r="AJ39" s="162"/>
      <c r="AK39" s="162"/>
    </row>
    <row r="40" spans="1:37">
      <c r="B40" s="282"/>
      <c r="C40" s="19"/>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row>
    <row r="41" spans="1:37">
      <c r="B41" s="282"/>
      <c r="C41" s="19"/>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row>
    <row r="42" spans="1:37" ht="14.4">
      <c r="B42" s="624"/>
      <c r="F42" s="162"/>
      <c r="G42" s="162"/>
      <c r="H42" s="162"/>
      <c r="I42" s="162"/>
      <c r="J42" s="162"/>
      <c r="K42" s="162"/>
      <c r="L42" s="280"/>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row>
    <row r="43" spans="1:37" ht="14.4">
      <c r="B43" s="624"/>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row>
    <row r="44" spans="1:37" ht="14.4">
      <c r="B44" s="624"/>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row>
    <row r="45" spans="1:37" ht="14.4">
      <c r="B45" s="624"/>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row>
    <row r="46" spans="1:37">
      <c r="B46" s="162"/>
      <c r="C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row>
    <row r="47" spans="1:37">
      <c r="B47" s="162"/>
      <c r="C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row>
    <row r="48" spans="1:37">
      <c r="B48" s="162"/>
      <c r="C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row>
    <row r="49" spans="2:37">
      <c r="B49" s="162"/>
      <c r="C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row>
    <row r="50" spans="2:37">
      <c r="B50" s="162"/>
      <c r="C50" s="162"/>
    </row>
    <row r="51" spans="2:37">
      <c r="B51" s="162"/>
      <c r="C51" s="162"/>
    </row>
    <row r="52" spans="2:37">
      <c r="B52" s="162"/>
      <c r="C52" s="162"/>
    </row>
    <row r="53" spans="2:37">
      <c r="B53" s="162"/>
      <c r="C53" s="162"/>
    </row>
    <row r="54" spans="2:37">
      <c r="B54" s="162"/>
      <c r="C54" s="162"/>
    </row>
  </sheetData>
  <hyperlinks>
    <hyperlink ref="D8" location="Footnotes!A1" display="Footnotes" xr:uid="{C1EC73EE-F6F8-4F40-8BB6-9279E2BBF0F3}"/>
    <hyperlink ref="Z3" location="Contents!B20" display="Contents" xr:uid="{3292579F-22DD-4795-A0E3-97B2011225E4}"/>
  </hyperlinks>
  <pageMargins left="0.25" right="0.25" top="0.14000000000000001" bottom="0.75" header="0" footer="0.3"/>
  <pageSetup paperSize="8" scale="83"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8080"/>
    <pageSetUpPr fitToPage="1"/>
  </sheetPr>
  <dimension ref="A1:AD135"/>
  <sheetViews>
    <sheetView showGridLines="0" showZeros="0" zoomScaleNormal="100" zoomScaleSheetLayoutView="100" workbookViewId="0">
      <selection activeCell="S48" sqref="S48"/>
    </sheetView>
  </sheetViews>
  <sheetFormatPr defaultColWidth="11.41015625" defaultRowHeight="11.4"/>
  <cols>
    <col min="1" max="2" width="2.703125" customWidth="1"/>
    <col min="3" max="3" width="50.703125" customWidth="1"/>
    <col min="4" max="4" width="11.1171875" style="736" customWidth="1"/>
    <col min="5" max="5" width="2.703125" style="73" customWidth="1"/>
    <col min="6" max="9" width="8.1171875" style="73" customWidth="1"/>
    <col min="10" max="10" width="8.1171875" style="101" customWidth="1"/>
    <col min="11" max="14" width="8.1171875" style="73" customWidth="1"/>
    <col min="15" max="25" width="8.1171875" style="101" customWidth="1"/>
    <col min="26" max="26" width="9.29296875" style="73" customWidth="1"/>
    <col min="27" max="27" width="10.29296875" style="73" customWidth="1"/>
    <col min="28" max="28" width="9.29296875" style="73" customWidth="1"/>
    <col min="29" max="29" width="8.1171875" style="73" customWidth="1"/>
    <col min="30" max="30" width="10" style="101" customWidth="1"/>
  </cols>
  <sheetData>
    <row r="1" spans="1:30" ht="12.75" customHeight="1">
      <c r="A1" s="5"/>
      <c r="B1" s="57" t="str">
        <f>Summary!$B$1</f>
        <v>Financial and Operating Information 2022 - 2026</v>
      </c>
      <c r="C1" s="72"/>
    </row>
    <row r="2" spans="1:30" ht="12.75" customHeight="1">
      <c r="A2" s="5"/>
      <c r="B2" s="29" t="s">
        <v>8</v>
      </c>
      <c r="C2" s="72"/>
      <c r="J2" s="73"/>
      <c r="O2" s="73"/>
      <c r="P2" s="73"/>
      <c r="Q2" s="73"/>
      <c r="R2" s="73"/>
      <c r="S2" s="73"/>
      <c r="T2" s="73"/>
      <c r="U2" s="73"/>
      <c r="V2" s="73"/>
      <c r="W2" s="73"/>
      <c r="X2" s="73"/>
      <c r="Y2" s="73"/>
    </row>
    <row r="3" spans="1:30" ht="12.75" customHeight="1">
      <c r="A3" s="5"/>
      <c r="B3" s="5"/>
      <c r="D3" s="726"/>
      <c r="Z3" s="707" t="s">
        <v>6</v>
      </c>
    </row>
    <row r="4" spans="1:30" ht="12.75" customHeight="1">
      <c r="A4" s="5"/>
      <c r="B4" s="5"/>
      <c r="C4" s="72"/>
      <c r="Z4" s="103"/>
      <c r="AA4" s="103"/>
      <c r="AB4" s="103"/>
      <c r="AC4" s="103"/>
      <c r="AD4"/>
    </row>
    <row r="5" spans="1:30" ht="20.25" customHeight="1">
      <c r="B5" s="24" t="s">
        <v>83</v>
      </c>
      <c r="AB5" s="104"/>
      <c r="AC5" s="105"/>
      <c r="AD5" s="105"/>
    </row>
    <row r="6" spans="1:30" ht="12" customHeight="1" thickBot="1">
      <c r="A6" s="94"/>
      <c r="B6" s="93"/>
      <c r="C6" s="93"/>
      <c r="D6" s="93"/>
      <c r="E6"/>
      <c r="F6" s="93"/>
      <c r="G6" s="93"/>
      <c r="H6" s="93"/>
      <c r="I6" s="93"/>
      <c r="J6" s="93"/>
      <c r="K6" s="93"/>
      <c r="L6" s="93"/>
      <c r="M6" s="93"/>
      <c r="N6" s="93"/>
      <c r="O6" s="93"/>
      <c r="P6" s="93"/>
      <c r="Q6" s="93"/>
      <c r="R6" s="93"/>
      <c r="S6" s="93"/>
      <c r="T6" s="93"/>
      <c r="U6" s="93"/>
      <c r="V6" s="93"/>
      <c r="W6" s="93"/>
      <c r="X6" s="93"/>
      <c r="Y6" s="93"/>
      <c r="Z6" s="93"/>
      <c r="AA6" s="93"/>
      <c r="AB6" s="93"/>
      <c r="AC6" s="93"/>
    </row>
    <row r="7" spans="1:30" s="18" customFormat="1" ht="12" customHeight="1">
      <c r="A7" s="94"/>
      <c r="B7" s="71"/>
      <c r="C7" s="71"/>
      <c r="D7" s="71"/>
      <c r="F7" s="71"/>
      <c r="G7" s="71"/>
      <c r="H7" s="71"/>
      <c r="I7" s="71"/>
      <c r="J7" s="71"/>
      <c r="K7" s="71"/>
      <c r="L7" s="71"/>
      <c r="M7" s="71"/>
      <c r="N7" s="71"/>
      <c r="O7" s="71"/>
      <c r="P7" s="71"/>
      <c r="Q7" s="71"/>
      <c r="R7" s="71"/>
      <c r="S7" s="71"/>
      <c r="T7" s="71"/>
      <c r="U7" s="71"/>
      <c r="V7" s="71"/>
      <c r="W7" s="71"/>
      <c r="X7" s="71"/>
      <c r="Y7" s="71"/>
      <c r="Z7" s="71"/>
      <c r="AA7" s="71"/>
      <c r="AB7" s="71"/>
      <c r="AC7" s="71"/>
      <c r="AD7" s="752" t="s">
        <v>53</v>
      </c>
    </row>
    <row r="8" spans="1:30" s="18" customFormat="1">
      <c r="A8" s="56"/>
      <c r="B8" s="972"/>
      <c r="C8" s="972"/>
      <c r="D8" s="973" t="s">
        <v>54</v>
      </c>
      <c r="F8" s="974" t="s">
        <v>1</v>
      </c>
      <c r="G8" s="974" t="s">
        <v>2</v>
      </c>
      <c r="H8" s="974" t="s">
        <v>3</v>
      </c>
      <c r="I8" s="974" t="s">
        <v>4</v>
      </c>
      <c r="J8" s="938">
        <v>2022</v>
      </c>
      <c r="K8" s="974" t="s">
        <v>1</v>
      </c>
      <c r="L8" s="974" t="s">
        <v>2</v>
      </c>
      <c r="M8" s="974" t="s">
        <v>3</v>
      </c>
      <c r="N8" s="974" t="s">
        <v>4</v>
      </c>
      <c r="O8" s="938">
        <v>2023</v>
      </c>
      <c r="P8" s="974" t="s">
        <v>1</v>
      </c>
      <c r="Q8" s="974" t="s">
        <v>2</v>
      </c>
      <c r="R8" s="974" t="s">
        <v>3</v>
      </c>
      <c r="S8" s="974" t="s">
        <v>4</v>
      </c>
      <c r="T8" s="938">
        <v>2024</v>
      </c>
      <c r="U8" s="974" t="s">
        <v>1</v>
      </c>
      <c r="V8" s="974" t="s">
        <v>2</v>
      </c>
      <c r="W8" s="974" t="s">
        <v>3</v>
      </c>
      <c r="X8" s="974" t="s">
        <v>4</v>
      </c>
      <c r="Y8" s="938">
        <v>2025</v>
      </c>
      <c r="Z8" s="974" t="s">
        <v>1</v>
      </c>
      <c r="AA8" s="974" t="s">
        <v>2</v>
      </c>
      <c r="AB8" s="974" t="s">
        <v>3</v>
      </c>
      <c r="AC8" s="974" t="s">
        <v>4</v>
      </c>
      <c r="AD8" s="938">
        <v>2026</v>
      </c>
    </row>
    <row r="9" spans="1:30" s="18" customFormat="1" ht="12" customHeight="1">
      <c r="A9" s="56"/>
      <c r="B9" s="21" t="s">
        <v>17</v>
      </c>
      <c r="C9" s="21"/>
      <c r="D9" s="749"/>
      <c r="F9" s="31">
        <v>49258</v>
      </c>
      <c r="G9" s="31">
        <v>67866</v>
      </c>
      <c r="H9" s="31">
        <v>55011</v>
      </c>
      <c r="I9" s="31">
        <v>69257</v>
      </c>
      <c r="J9" s="30">
        <v>241392</v>
      </c>
      <c r="K9" s="31">
        <v>56182</v>
      </c>
      <c r="L9" s="31">
        <v>48538</v>
      </c>
      <c r="M9" s="31">
        <v>53269</v>
      </c>
      <c r="N9" s="31">
        <v>52141</v>
      </c>
      <c r="O9" s="30">
        <v>210130</v>
      </c>
      <c r="P9" s="31">
        <v>48880</v>
      </c>
      <c r="Q9" s="31">
        <v>47299</v>
      </c>
      <c r="R9" s="31">
        <v>47254</v>
      </c>
      <c r="S9" s="31">
        <v>45752</v>
      </c>
      <c r="T9" s="30">
        <v>189185</v>
      </c>
      <c r="U9" s="31">
        <v>46905</v>
      </c>
      <c r="V9" s="31">
        <v>46627</v>
      </c>
      <c r="W9" s="31">
        <v>48420</v>
      </c>
      <c r="X9" s="31">
        <v>47383</v>
      </c>
      <c r="Y9" s="30">
        <v>189335</v>
      </c>
      <c r="Z9" s="283">
        <v>52255</v>
      </c>
      <c r="AA9" s="283">
        <v>69105</v>
      </c>
      <c r="AB9" s="283" t="s">
        <v>1225</v>
      </c>
      <c r="AC9" s="283" t="s">
        <v>1225</v>
      </c>
      <c r="AD9" s="315">
        <v>121360</v>
      </c>
    </row>
    <row r="10" spans="1:30" s="18" customFormat="1" ht="12" customHeight="1">
      <c r="A10" s="56"/>
      <c r="B10" s="1262" t="s">
        <v>84</v>
      </c>
      <c r="C10" s="1262"/>
      <c r="D10" s="739"/>
      <c r="F10" s="31">
        <v>379</v>
      </c>
      <c r="G10" s="31">
        <v>62</v>
      </c>
      <c r="H10" s="31">
        <v>498</v>
      </c>
      <c r="I10" s="31">
        <v>189</v>
      </c>
      <c r="J10" s="30">
        <v>1128</v>
      </c>
      <c r="K10" s="31">
        <v>195</v>
      </c>
      <c r="L10" s="31">
        <v>360</v>
      </c>
      <c r="M10" s="31">
        <v>-198</v>
      </c>
      <c r="N10" s="31">
        <v>-290</v>
      </c>
      <c r="O10" s="30">
        <v>67</v>
      </c>
      <c r="P10" s="31">
        <v>178</v>
      </c>
      <c r="Q10" s="31">
        <v>250</v>
      </c>
      <c r="R10" s="31">
        <v>406</v>
      </c>
      <c r="S10" s="31">
        <v>75</v>
      </c>
      <c r="T10" s="30">
        <v>909</v>
      </c>
      <c r="U10" s="31">
        <v>327</v>
      </c>
      <c r="V10" s="31">
        <v>241</v>
      </c>
      <c r="W10" s="31">
        <v>176</v>
      </c>
      <c r="X10" s="31">
        <v>-1044</v>
      </c>
      <c r="Y10" s="30">
        <v>-300</v>
      </c>
      <c r="Z10" s="283">
        <v>323</v>
      </c>
      <c r="AA10" s="283">
        <v>438</v>
      </c>
      <c r="AB10" s="283" t="s">
        <v>1225</v>
      </c>
      <c r="AC10" s="283" t="s">
        <v>1225</v>
      </c>
      <c r="AD10" s="315">
        <v>761</v>
      </c>
    </row>
    <row r="11" spans="1:30" s="18" customFormat="1" ht="12" customHeight="1">
      <c r="A11" s="56"/>
      <c r="B11" s="21" t="s">
        <v>85</v>
      </c>
      <c r="C11" s="21"/>
      <c r="D11" s="739"/>
      <c r="F11" s="31">
        <v>871</v>
      </c>
      <c r="G11" s="31">
        <v>127</v>
      </c>
      <c r="H11" s="31">
        <v>275</v>
      </c>
      <c r="I11" s="31">
        <v>129</v>
      </c>
      <c r="J11" s="30">
        <v>1402</v>
      </c>
      <c r="K11" s="31">
        <v>173</v>
      </c>
      <c r="L11" s="31">
        <v>231</v>
      </c>
      <c r="M11" s="31">
        <v>271</v>
      </c>
      <c r="N11" s="31">
        <v>156</v>
      </c>
      <c r="O11" s="30">
        <v>831</v>
      </c>
      <c r="P11" s="31">
        <v>298</v>
      </c>
      <c r="Q11" s="31">
        <v>266</v>
      </c>
      <c r="R11" s="31">
        <v>280</v>
      </c>
      <c r="S11" s="31">
        <v>240</v>
      </c>
      <c r="T11" s="30">
        <v>1084</v>
      </c>
      <c r="U11" s="31">
        <v>249</v>
      </c>
      <c r="V11" s="31">
        <v>155</v>
      </c>
      <c r="W11" s="31">
        <v>275</v>
      </c>
      <c r="X11" s="31">
        <v>239</v>
      </c>
      <c r="Y11" s="30">
        <v>918</v>
      </c>
      <c r="Z11" s="283">
        <v>353</v>
      </c>
      <c r="AA11" s="283">
        <v>145</v>
      </c>
      <c r="AB11" s="283" t="s">
        <v>1225</v>
      </c>
      <c r="AC11" s="283" t="s">
        <v>1225</v>
      </c>
      <c r="AD11" s="315">
        <v>498</v>
      </c>
    </row>
    <row r="12" spans="1:30" s="18" customFormat="1" ht="12" customHeight="1">
      <c r="A12" s="56"/>
      <c r="B12" s="21" t="s">
        <v>86</v>
      </c>
      <c r="C12" s="21"/>
      <c r="D12" s="739"/>
      <c r="F12" s="31">
        <v>194</v>
      </c>
      <c r="G12" s="31">
        <v>142</v>
      </c>
      <c r="H12" s="31">
        <v>159</v>
      </c>
      <c r="I12" s="31">
        <v>608</v>
      </c>
      <c r="J12" s="30">
        <v>1103</v>
      </c>
      <c r="K12" s="31">
        <v>248</v>
      </c>
      <c r="L12" s="31">
        <v>378</v>
      </c>
      <c r="M12" s="31">
        <v>410</v>
      </c>
      <c r="N12" s="31">
        <v>599</v>
      </c>
      <c r="O12" s="30">
        <v>1635</v>
      </c>
      <c r="P12" s="31">
        <v>381</v>
      </c>
      <c r="Q12" s="31">
        <v>414</v>
      </c>
      <c r="R12" s="31">
        <v>438</v>
      </c>
      <c r="S12" s="31">
        <v>1540</v>
      </c>
      <c r="T12" s="30">
        <v>2773</v>
      </c>
      <c r="U12" s="31">
        <v>385</v>
      </c>
      <c r="V12" s="31">
        <v>375</v>
      </c>
      <c r="W12" s="31">
        <v>397</v>
      </c>
      <c r="X12" s="31">
        <v>452</v>
      </c>
      <c r="Y12" s="30">
        <v>1609</v>
      </c>
      <c r="Z12" s="283">
        <v>338</v>
      </c>
      <c r="AA12" s="283">
        <v>411</v>
      </c>
      <c r="AB12" s="283" t="s">
        <v>1225</v>
      </c>
      <c r="AC12" s="283" t="s">
        <v>1225</v>
      </c>
      <c r="AD12" s="315">
        <v>749</v>
      </c>
    </row>
    <row r="13" spans="1:30" s="18" customFormat="1" ht="12" customHeight="1">
      <c r="A13" s="56"/>
      <c r="B13" s="21" t="s">
        <v>87</v>
      </c>
      <c r="C13" s="21"/>
      <c r="D13" s="739"/>
      <c r="F13" s="31">
        <v>518</v>
      </c>
      <c r="G13" s="31">
        <v>1309</v>
      </c>
      <c r="H13" s="31">
        <v>1866</v>
      </c>
      <c r="I13" s="31">
        <v>173</v>
      </c>
      <c r="J13" s="30">
        <v>3866</v>
      </c>
      <c r="K13" s="31">
        <v>153</v>
      </c>
      <c r="L13" s="31">
        <v>-28</v>
      </c>
      <c r="M13" s="31">
        <v>264</v>
      </c>
      <c r="N13" s="31">
        <v>-20</v>
      </c>
      <c r="O13" s="30">
        <v>369</v>
      </c>
      <c r="P13" s="31">
        <v>224</v>
      </c>
      <c r="Q13" s="31">
        <v>21</v>
      </c>
      <c r="R13" s="31">
        <v>-48</v>
      </c>
      <c r="S13" s="31">
        <v>481</v>
      </c>
      <c r="T13" s="30">
        <v>678</v>
      </c>
      <c r="U13" s="31">
        <v>14</v>
      </c>
      <c r="V13" s="31">
        <v>279</v>
      </c>
      <c r="W13" s="31">
        <v>-18</v>
      </c>
      <c r="X13" s="31">
        <v>712</v>
      </c>
      <c r="Y13" s="30">
        <v>987</v>
      </c>
      <c r="Z13" s="283">
        <v>102</v>
      </c>
      <c r="AA13" s="283">
        <v>15</v>
      </c>
      <c r="AB13" s="283" t="s">
        <v>1225</v>
      </c>
      <c r="AC13" s="283" t="s">
        <v>1225</v>
      </c>
      <c r="AD13" s="315">
        <v>117</v>
      </c>
    </row>
    <row r="14" spans="1:30" s="18" customFormat="1" ht="12" customHeight="1">
      <c r="A14" s="56"/>
      <c r="B14" s="937" t="s">
        <v>88</v>
      </c>
      <c r="C14" s="937"/>
      <c r="D14" s="975"/>
      <c r="F14" s="976">
        <v>51220</v>
      </c>
      <c r="G14" s="976">
        <v>69506</v>
      </c>
      <c r="H14" s="976">
        <v>57809</v>
      </c>
      <c r="I14" s="976">
        <v>70356</v>
      </c>
      <c r="J14" s="977">
        <v>248891</v>
      </c>
      <c r="K14" s="976">
        <v>56951</v>
      </c>
      <c r="L14" s="976">
        <v>49479</v>
      </c>
      <c r="M14" s="976">
        <v>54016</v>
      </c>
      <c r="N14" s="976">
        <v>52586</v>
      </c>
      <c r="O14" s="977">
        <v>213032</v>
      </c>
      <c r="P14" s="976">
        <v>49961</v>
      </c>
      <c r="Q14" s="976">
        <v>48250</v>
      </c>
      <c r="R14" s="976">
        <v>48330</v>
      </c>
      <c r="S14" s="976">
        <v>48088</v>
      </c>
      <c r="T14" s="977">
        <v>194629</v>
      </c>
      <c r="U14" s="976">
        <v>47880</v>
      </c>
      <c r="V14" s="976">
        <v>47677</v>
      </c>
      <c r="W14" s="976">
        <v>49250</v>
      </c>
      <c r="X14" s="976">
        <v>47742</v>
      </c>
      <c r="Y14" s="977">
        <v>192549</v>
      </c>
      <c r="Z14" s="978">
        <v>53371</v>
      </c>
      <c r="AA14" s="978">
        <v>70114</v>
      </c>
      <c r="AB14" s="978" t="s">
        <v>1225</v>
      </c>
      <c r="AC14" s="978" t="s">
        <v>1225</v>
      </c>
      <c r="AD14" s="979">
        <v>123485</v>
      </c>
    </row>
    <row r="15" spans="1:30" s="18" customFormat="1" ht="12" customHeight="1">
      <c r="A15" s="56"/>
      <c r="B15" s="21" t="s">
        <v>89</v>
      </c>
      <c r="C15" s="21"/>
      <c r="D15" s="749"/>
      <c r="F15" s="31">
        <v>27808</v>
      </c>
      <c r="G15" s="31">
        <v>39141</v>
      </c>
      <c r="H15" s="31">
        <v>39993</v>
      </c>
      <c r="I15" s="31">
        <v>34101</v>
      </c>
      <c r="J15" s="30">
        <v>141043</v>
      </c>
      <c r="K15" s="31">
        <v>29122</v>
      </c>
      <c r="L15" s="31">
        <v>29172</v>
      </c>
      <c r="M15" s="31">
        <v>29951</v>
      </c>
      <c r="N15" s="31">
        <v>31062</v>
      </c>
      <c r="O15" s="30">
        <v>119307</v>
      </c>
      <c r="P15" s="31">
        <v>27647</v>
      </c>
      <c r="Q15" s="31">
        <v>28891</v>
      </c>
      <c r="R15" s="31">
        <v>30139</v>
      </c>
      <c r="S15" s="31">
        <v>27264</v>
      </c>
      <c r="T15" s="30">
        <v>113941</v>
      </c>
      <c r="U15" s="31">
        <v>27720</v>
      </c>
      <c r="V15" s="31">
        <v>26875</v>
      </c>
      <c r="W15" s="31">
        <v>28031</v>
      </c>
      <c r="X15" s="31">
        <v>28014</v>
      </c>
      <c r="Y15" s="30">
        <v>110640</v>
      </c>
      <c r="Z15" s="283">
        <v>26250</v>
      </c>
      <c r="AA15" s="283">
        <v>41149</v>
      </c>
      <c r="AB15" s="283" t="s">
        <v>1225</v>
      </c>
      <c r="AC15" s="283" t="s">
        <v>1225</v>
      </c>
      <c r="AD15" s="315">
        <v>67399</v>
      </c>
    </row>
    <row r="16" spans="1:30" s="18" customFormat="1" ht="12" customHeight="1">
      <c r="A16" s="56"/>
      <c r="B16" s="21" t="s">
        <v>90</v>
      </c>
      <c r="C16" s="21"/>
      <c r="D16" s="739"/>
      <c r="F16" s="31">
        <v>6975</v>
      </c>
      <c r="G16" s="31">
        <v>7601</v>
      </c>
      <c r="H16" s="31">
        <v>7193</v>
      </c>
      <c r="I16" s="31">
        <v>6841</v>
      </c>
      <c r="J16" s="30">
        <v>28610</v>
      </c>
      <c r="K16" s="31">
        <v>6982</v>
      </c>
      <c r="L16" s="31">
        <v>6231</v>
      </c>
      <c r="M16" s="31">
        <v>6080</v>
      </c>
      <c r="N16" s="31">
        <v>5751</v>
      </c>
      <c r="O16" s="30">
        <v>25044</v>
      </c>
      <c r="P16" s="31">
        <v>6847</v>
      </c>
      <c r="Q16" s="31">
        <v>6692</v>
      </c>
      <c r="R16" s="31">
        <v>5004</v>
      </c>
      <c r="S16" s="31">
        <v>8041</v>
      </c>
      <c r="T16" s="30">
        <v>26584</v>
      </c>
      <c r="U16" s="31">
        <v>6114</v>
      </c>
      <c r="V16" s="31">
        <v>6153</v>
      </c>
      <c r="W16" s="31">
        <v>6620</v>
      </c>
      <c r="X16" s="31">
        <v>6759</v>
      </c>
      <c r="Y16" s="30">
        <v>25646</v>
      </c>
      <c r="Z16" s="283">
        <v>8537</v>
      </c>
      <c r="AA16" s="283">
        <v>8954</v>
      </c>
      <c r="AB16" s="283" t="s">
        <v>1225</v>
      </c>
      <c r="AC16" s="283" t="s">
        <v>1225</v>
      </c>
      <c r="AD16" s="315">
        <v>17491</v>
      </c>
    </row>
    <row r="17" spans="1:30" s="18" customFormat="1" ht="12" customHeight="1">
      <c r="A17" s="56"/>
      <c r="B17" s="21" t="s">
        <v>91</v>
      </c>
      <c r="C17" s="21"/>
      <c r="D17" s="739"/>
      <c r="F17" s="31">
        <v>505</v>
      </c>
      <c r="G17" s="31">
        <v>624</v>
      </c>
      <c r="H17" s="31">
        <v>639</v>
      </c>
      <c r="I17" s="31">
        <v>557</v>
      </c>
      <c r="J17" s="30">
        <v>2325</v>
      </c>
      <c r="K17" s="31">
        <v>474</v>
      </c>
      <c r="L17" s="31">
        <v>404</v>
      </c>
      <c r="M17" s="31">
        <v>456</v>
      </c>
      <c r="N17" s="31">
        <v>445</v>
      </c>
      <c r="O17" s="30">
        <v>1779</v>
      </c>
      <c r="P17" s="31">
        <v>444</v>
      </c>
      <c r="Q17" s="31">
        <v>484</v>
      </c>
      <c r="R17" s="31">
        <v>469</v>
      </c>
      <c r="S17" s="31">
        <v>402</v>
      </c>
      <c r="T17" s="30">
        <v>1799</v>
      </c>
      <c r="U17" s="31">
        <v>447</v>
      </c>
      <c r="V17" s="31">
        <v>414</v>
      </c>
      <c r="W17" s="31">
        <v>431</v>
      </c>
      <c r="X17" s="31">
        <v>406</v>
      </c>
      <c r="Y17" s="30">
        <v>1698</v>
      </c>
      <c r="Z17" s="283">
        <v>429</v>
      </c>
      <c r="AA17" s="283">
        <v>629</v>
      </c>
      <c r="AB17" s="283" t="s">
        <v>1225</v>
      </c>
      <c r="AC17" s="283" t="s">
        <v>1225</v>
      </c>
      <c r="AD17" s="315">
        <v>1058</v>
      </c>
    </row>
    <row r="18" spans="1:30" s="18" customFormat="1" ht="12" customHeight="1">
      <c r="A18" s="56"/>
      <c r="B18" s="21" t="s">
        <v>18</v>
      </c>
      <c r="C18" s="21"/>
      <c r="D18" s="739"/>
      <c r="F18" s="31">
        <v>3625</v>
      </c>
      <c r="G18" s="31">
        <v>3512</v>
      </c>
      <c r="H18" s="31">
        <v>3467</v>
      </c>
      <c r="I18" s="31">
        <v>3714</v>
      </c>
      <c r="J18" s="30">
        <v>14318</v>
      </c>
      <c r="K18" s="31">
        <v>3800</v>
      </c>
      <c r="L18" s="31">
        <v>3923</v>
      </c>
      <c r="M18" s="31">
        <v>4145</v>
      </c>
      <c r="N18" s="31">
        <v>4060</v>
      </c>
      <c r="O18" s="30">
        <v>15928</v>
      </c>
      <c r="P18" s="31">
        <v>4150</v>
      </c>
      <c r="Q18" s="31">
        <v>4098</v>
      </c>
      <c r="R18" s="31">
        <v>4117</v>
      </c>
      <c r="S18" s="31">
        <v>4257</v>
      </c>
      <c r="T18" s="30">
        <v>16622</v>
      </c>
      <c r="U18" s="31">
        <v>4183</v>
      </c>
      <c r="V18" s="31">
        <v>4641</v>
      </c>
      <c r="W18" s="31">
        <v>4472</v>
      </c>
      <c r="X18" s="31">
        <v>4526</v>
      </c>
      <c r="Y18" s="30">
        <v>17822</v>
      </c>
      <c r="Z18" s="283">
        <v>4410</v>
      </c>
      <c r="AA18" s="283">
        <v>4149</v>
      </c>
      <c r="AB18" s="283" t="s">
        <v>1225</v>
      </c>
      <c r="AC18" s="283" t="s">
        <v>1225</v>
      </c>
      <c r="AD18" s="315">
        <v>8559</v>
      </c>
    </row>
    <row r="19" spans="1:30" s="18" customFormat="1" ht="12" customHeight="1">
      <c r="A19" s="56"/>
      <c r="B19" s="21" t="s">
        <v>92</v>
      </c>
      <c r="C19" s="21"/>
      <c r="D19" s="739"/>
      <c r="F19" s="31">
        <v>26031</v>
      </c>
      <c r="G19" s="31">
        <v>445</v>
      </c>
      <c r="H19" s="31">
        <v>417</v>
      </c>
      <c r="I19" s="31">
        <v>3629</v>
      </c>
      <c r="J19" s="30">
        <v>30522</v>
      </c>
      <c r="K19" s="31">
        <v>88</v>
      </c>
      <c r="L19" s="31">
        <v>1269</v>
      </c>
      <c r="M19" s="31">
        <v>542</v>
      </c>
      <c r="N19" s="31">
        <v>3958</v>
      </c>
      <c r="O19" s="30">
        <v>5857</v>
      </c>
      <c r="P19" s="31">
        <v>737</v>
      </c>
      <c r="Q19" s="31">
        <v>1309</v>
      </c>
      <c r="R19" s="31">
        <v>1842</v>
      </c>
      <c r="S19" s="31">
        <v>3107</v>
      </c>
      <c r="T19" s="30">
        <v>6995</v>
      </c>
      <c r="U19" s="31">
        <v>503</v>
      </c>
      <c r="V19" s="31">
        <v>1157</v>
      </c>
      <c r="W19" s="31">
        <v>753</v>
      </c>
      <c r="X19" s="31">
        <v>3624</v>
      </c>
      <c r="Y19" s="30">
        <v>6037</v>
      </c>
      <c r="Z19" s="283">
        <v>589</v>
      </c>
      <c r="AA19" s="283">
        <v>1100</v>
      </c>
      <c r="AB19" s="283" t="s">
        <v>1225</v>
      </c>
      <c r="AC19" s="283" t="s">
        <v>1225</v>
      </c>
      <c r="AD19" s="315">
        <v>1689</v>
      </c>
    </row>
    <row r="20" spans="1:30" s="18" customFormat="1" ht="12" customHeight="1">
      <c r="A20" s="56"/>
      <c r="B20" s="21" t="s">
        <v>93</v>
      </c>
      <c r="C20" s="21"/>
      <c r="D20" s="739"/>
      <c r="F20" s="31">
        <v>92</v>
      </c>
      <c r="G20" s="31">
        <v>128</v>
      </c>
      <c r="H20" s="31">
        <v>225</v>
      </c>
      <c r="I20" s="31">
        <v>140</v>
      </c>
      <c r="J20" s="30">
        <v>585</v>
      </c>
      <c r="K20" s="31">
        <v>106</v>
      </c>
      <c r="L20" s="31">
        <v>293</v>
      </c>
      <c r="M20" s="31">
        <v>97</v>
      </c>
      <c r="N20" s="31">
        <v>501</v>
      </c>
      <c r="O20" s="30">
        <v>997</v>
      </c>
      <c r="P20" s="31">
        <v>247</v>
      </c>
      <c r="Q20" s="31">
        <v>179</v>
      </c>
      <c r="R20" s="31">
        <v>372</v>
      </c>
      <c r="S20" s="31">
        <v>176</v>
      </c>
      <c r="T20" s="30">
        <v>974</v>
      </c>
      <c r="U20" s="31">
        <v>103</v>
      </c>
      <c r="V20" s="31">
        <v>139</v>
      </c>
      <c r="W20" s="31">
        <v>224</v>
      </c>
      <c r="X20" s="31">
        <v>104</v>
      </c>
      <c r="Y20" s="30">
        <v>570</v>
      </c>
      <c r="Z20" s="283">
        <v>44</v>
      </c>
      <c r="AA20" s="283">
        <v>582</v>
      </c>
      <c r="AB20" s="283" t="s">
        <v>1225</v>
      </c>
      <c r="AC20" s="283" t="s">
        <v>1225</v>
      </c>
      <c r="AD20" s="315">
        <v>626</v>
      </c>
    </row>
    <row r="21" spans="1:30" s="18" customFormat="1" ht="12" customHeight="1">
      <c r="A21" s="56"/>
      <c r="B21" s="884" t="s">
        <v>94</v>
      </c>
      <c r="C21" s="884"/>
      <c r="D21" s="980"/>
      <c r="F21" s="939">
        <v>3080</v>
      </c>
      <c r="G21" s="939">
        <v>3453</v>
      </c>
      <c r="H21" s="939">
        <v>3262</v>
      </c>
      <c r="I21" s="939">
        <v>3654</v>
      </c>
      <c r="J21" s="940">
        <v>13449</v>
      </c>
      <c r="K21" s="939">
        <v>3747</v>
      </c>
      <c r="L21" s="939">
        <v>3834</v>
      </c>
      <c r="M21" s="939">
        <v>4458</v>
      </c>
      <c r="N21" s="939">
        <v>4733</v>
      </c>
      <c r="O21" s="940">
        <v>16772</v>
      </c>
      <c r="P21" s="939">
        <v>4222</v>
      </c>
      <c r="Q21" s="939">
        <v>4167</v>
      </c>
      <c r="R21" s="939">
        <v>3930</v>
      </c>
      <c r="S21" s="939">
        <v>4098</v>
      </c>
      <c r="T21" s="940">
        <v>16417</v>
      </c>
      <c r="U21" s="939">
        <v>4411</v>
      </c>
      <c r="V21" s="939">
        <v>4242</v>
      </c>
      <c r="W21" s="939">
        <v>4271</v>
      </c>
      <c r="X21" s="939">
        <v>4570</v>
      </c>
      <c r="Y21" s="940">
        <v>17494</v>
      </c>
      <c r="Z21" s="981">
        <v>4626</v>
      </c>
      <c r="AA21" s="981">
        <v>4610</v>
      </c>
      <c r="AB21" s="981" t="s">
        <v>1225</v>
      </c>
      <c r="AC21" s="981" t="s">
        <v>1225</v>
      </c>
      <c r="AD21" s="982">
        <v>9236</v>
      </c>
    </row>
    <row r="22" spans="1:30" s="18" customFormat="1" ht="12" customHeight="1">
      <c r="A22" s="56"/>
      <c r="B22" s="21" t="s">
        <v>95</v>
      </c>
      <c r="C22" s="21"/>
      <c r="D22" s="739"/>
      <c r="F22" s="31">
        <v>-16896</v>
      </c>
      <c r="G22" s="31">
        <v>14602</v>
      </c>
      <c r="H22" s="31">
        <v>2613</v>
      </c>
      <c r="I22" s="31">
        <v>17720</v>
      </c>
      <c r="J22" s="30">
        <v>18039</v>
      </c>
      <c r="K22" s="31">
        <v>12632</v>
      </c>
      <c r="L22" s="31">
        <v>4353</v>
      </c>
      <c r="M22" s="31">
        <v>8287</v>
      </c>
      <c r="N22" s="31">
        <v>2076</v>
      </c>
      <c r="O22" s="30">
        <v>27348</v>
      </c>
      <c r="P22" s="31">
        <v>5667</v>
      </c>
      <c r="Q22" s="31">
        <v>2430</v>
      </c>
      <c r="R22" s="31">
        <v>2457</v>
      </c>
      <c r="S22" s="31">
        <v>743</v>
      </c>
      <c r="T22" s="30">
        <v>11297</v>
      </c>
      <c r="U22" s="31">
        <v>4399</v>
      </c>
      <c r="V22" s="31">
        <v>4056</v>
      </c>
      <c r="W22" s="31">
        <v>4448</v>
      </c>
      <c r="X22" s="31">
        <v>-261</v>
      </c>
      <c r="Y22" s="30">
        <v>12642</v>
      </c>
      <c r="Z22" s="283">
        <v>8486</v>
      </c>
      <c r="AA22" s="283">
        <v>8941</v>
      </c>
      <c r="AB22" s="283" t="s">
        <v>1225</v>
      </c>
      <c r="AC22" s="283" t="s">
        <v>1225</v>
      </c>
      <c r="AD22" s="315">
        <v>17427</v>
      </c>
    </row>
    <row r="23" spans="1:30" s="18" customFormat="1" ht="12" customHeight="1">
      <c r="A23" s="56"/>
      <c r="B23" s="21" t="s">
        <v>96</v>
      </c>
      <c r="C23" s="21"/>
      <c r="D23" s="749"/>
      <c r="F23" s="31">
        <v>-664</v>
      </c>
      <c r="G23" s="31">
        <v>-556</v>
      </c>
      <c r="H23" s="31">
        <v>-649</v>
      </c>
      <c r="I23" s="31">
        <v>-834</v>
      </c>
      <c r="J23" s="30">
        <v>-2703</v>
      </c>
      <c r="K23" s="31">
        <v>-843</v>
      </c>
      <c r="L23" s="31">
        <v>-920</v>
      </c>
      <c r="M23" s="31">
        <v>-1039</v>
      </c>
      <c r="N23" s="31">
        <v>-1038</v>
      </c>
      <c r="O23" s="30">
        <v>-3840</v>
      </c>
      <c r="P23" s="31">
        <v>-1075</v>
      </c>
      <c r="Q23" s="31">
        <v>-1216</v>
      </c>
      <c r="R23" s="31">
        <v>-1101</v>
      </c>
      <c r="S23" s="31">
        <v>-1291</v>
      </c>
      <c r="T23" s="30">
        <v>-4683</v>
      </c>
      <c r="U23" s="31">
        <v>-1321</v>
      </c>
      <c r="V23" s="31">
        <v>-1229</v>
      </c>
      <c r="W23" s="31">
        <v>-1267</v>
      </c>
      <c r="X23" s="31">
        <v>-1289</v>
      </c>
      <c r="Y23" s="30">
        <v>-5106</v>
      </c>
      <c r="Z23" s="284">
        <v>-1175</v>
      </c>
      <c r="AA23" s="284">
        <v>-1175</v>
      </c>
      <c r="AB23" s="284" t="s">
        <v>1225</v>
      </c>
      <c r="AC23" s="284" t="s">
        <v>1225</v>
      </c>
      <c r="AD23" s="315">
        <v>-2350</v>
      </c>
    </row>
    <row r="24" spans="1:30" s="18" customFormat="1" ht="12" customHeight="1">
      <c r="A24" s="56"/>
      <c r="B24" s="21" t="s">
        <v>97</v>
      </c>
      <c r="C24" s="21"/>
      <c r="D24" s="739"/>
      <c r="F24" s="31"/>
      <c r="G24" s="31"/>
      <c r="H24" s="31"/>
      <c r="I24" s="31"/>
      <c r="J24" s="30"/>
      <c r="K24" s="31"/>
      <c r="L24" s="31"/>
      <c r="M24" s="31"/>
      <c r="N24" s="31"/>
      <c r="O24" s="30"/>
      <c r="P24" s="31"/>
      <c r="Q24" s="31"/>
      <c r="R24" s="31"/>
      <c r="S24" s="31"/>
      <c r="T24" s="30"/>
      <c r="U24" s="31"/>
      <c r="V24" s="31"/>
      <c r="W24" s="31"/>
      <c r="X24" s="31"/>
      <c r="Y24" s="30"/>
      <c r="Z24" s="284"/>
      <c r="AA24" s="284"/>
      <c r="AB24" s="284"/>
      <c r="AC24" s="284"/>
      <c r="AD24" s="315"/>
    </row>
    <row r="25" spans="1:30" s="18" customFormat="1" ht="12" customHeight="1">
      <c r="A25" s="56"/>
      <c r="B25" s="884"/>
      <c r="C25" s="884" t="s">
        <v>1194</v>
      </c>
      <c r="D25" s="980"/>
      <c r="F25" s="939">
        <v>20</v>
      </c>
      <c r="G25" s="939">
        <v>17</v>
      </c>
      <c r="H25" s="939">
        <v>16</v>
      </c>
      <c r="I25" s="939">
        <v>16</v>
      </c>
      <c r="J25" s="940">
        <v>69</v>
      </c>
      <c r="K25" s="939">
        <v>58</v>
      </c>
      <c r="L25" s="939">
        <v>61</v>
      </c>
      <c r="M25" s="939">
        <v>61</v>
      </c>
      <c r="N25" s="939">
        <v>61</v>
      </c>
      <c r="O25" s="940">
        <v>241</v>
      </c>
      <c r="P25" s="939">
        <v>41</v>
      </c>
      <c r="Q25" s="939">
        <v>40</v>
      </c>
      <c r="R25" s="939">
        <v>42</v>
      </c>
      <c r="S25" s="939">
        <v>45</v>
      </c>
      <c r="T25" s="940">
        <v>168</v>
      </c>
      <c r="U25" s="939">
        <v>52</v>
      </c>
      <c r="V25" s="939">
        <v>56</v>
      </c>
      <c r="W25" s="939">
        <v>55</v>
      </c>
      <c r="X25" s="939">
        <v>47</v>
      </c>
      <c r="Y25" s="940">
        <v>210</v>
      </c>
      <c r="Z25" s="981">
        <v>54</v>
      </c>
      <c r="AA25" s="981">
        <v>55</v>
      </c>
      <c r="AB25" s="981" t="s">
        <v>1225</v>
      </c>
      <c r="AC25" s="981" t="s">
        <v>1225</v>
      </c>
      <c r="AD25" s="982">
        <v>109</v>
      </c>
    </row>
    <row r="26" spans="1:30" s="18" customFormat="1" ht="12" customHeight="1">
      <c r="A26" s="56"/>
      <c r="B26" s="21" t="s">
        <v>98</v>
      </c>
      <c r="C26" s="21"/>
      <c r="D26" s="739"/>
      <c r="F26" s="31">
        <v>-17540</v>
      </c>
      <c r="G26" s="31">
        <v>14063</v>
      </c>
      <c r="H26" s="31">
        <v>1980</v>
      </c>
      <c r="I26" s="31">
        <v>16902</v>
      </c>
      <c r="J26" s="30">
        <v>15405</v>
      </c>
      <c r="K26" s="31">
        <v>11847</v>
      </c>
      <c r="L26" s="31">
        <v>3494</v>
      </c>
      <c r="M26" s="31">
        <v>7309</v>
      </c>
      <c r="N26" s="31">
        <v>1099</v>
      </c>
      <c r="O26" s="30">
        <v>23749</v>
      </c>
      <c r="P26" s="31">
        <v>4633</v>
      </c>
      <c r="Q26" s="31">
        <v>1254</v>
      </c>
      <c r="R26" s="31">
        <v>1398</v>
      </c>
      <c r="S26" s="31">
        <v>-503</v>
      </c>
      <c r="T26" s="30">
        <v>6782</v>
      </c>
      <c r="U26" s="31">
        <v>3130</v>
      </c>
      <c r="V26" s="31">
        <v>2883</v>
      </c>
      <c r="W26" s="31">
        <v>3236</v>
      </c>
      <c r="X26" s="31">
        <v>-1503</v>
      </c>
      <c r="Y26" s="30">
        <v>7746</v>
      </c>
      <c r="Z26" s="284">
        <v>7365</v>
      </c>
      <c r="AA26" s="284">
        <v>7821</v>
      </c>
      <c r="AB26" s="284" t="s">
        <v>1225</v>
      </c>
      <c r="AC26" s="284" t="s">
        <v>1225</v>
      </c>
      <c r="AD26" s="315">
        <v>15186</v>
      </c>
    </row>
    <row r="27" spans="1:30" s="18" customFormat="1" ht="12" customHeight="1">
      <c r="A27" s="56"/>
      <c r="B27" s="884" t="s">
        <v>99</v>
      </c>
      <c r="C27" s="884"/>
      <c r="D27" s="983"/>
      <c r="F27" s="939">
        <v>-2530</v>
      </c>
      <c r="G27" s="939">
        <v>-4527</v>
      </c>
      <c r="H27" s="939">
        <v>-3964</v>
      </c>
      <c r="I27" s="939">
        <v>-5741</v>
      </c>
      <c r="J27" s="940">
        <v>-16762</v>
      </c>
      <c r="K27" s="939">
        <v>-3425</v>
      </c>
      <c r="L27" s="939">
        <v>-1541</v>
      </c>
      <c r="M27" s="939">
        <v>-2240</v>
      </c>
      <c r="N27" s="939">
        <v>-663</v>
      </c>
      <c r="O27" s="940">
        <v>-7869</v>
      </c>
      <c r="P27" s="939">
        <v>-2224</v>
      </c>
      <c r="Q27" s="939">
        <v>-1184</v>
      </c>
      <c r="R27" s="939">
        <v>-1028</v>
      </c>
      <c r="S27" s="939">
        <v>-1117</v>
      </c>
      <c r="T27" s="940">
        <v>-5553</v>
      </c>
      <c r="U27" s="939">
        <v>-2148</v>
      </c>
      <c r="V27" s="939">
        <v>-954</v>
      </c>
      <c r="W27" s="939">
        <v>-1727</v>
      </c>
      <c r="X27" s="939">
        <v>-1622</v>
      </c>
      <c r="Y27" s="940">
        <v>-6451</v>
      </c>
      <c r="Z27" s="981">
        <v>-3153</v>
      </c>
      <c r="AA27" s="981">
        <v>-3491</v>
      </c>
      <c r="AB27" s="981" t="s">
        <v>1225</v>
      </c>
      <c r="AC27" s="981" t="s">
        <v>1225</v>
      </c>
      <c r="AD27" s="982">
        <v>-6644</v>
      </c>
    </row>
    <row r="28" spans="1:30" s="18" customFormat="1" ht="12" customHeight="1">
      <c r="A28" s="56"/>
      <c r="B28" s="942" t="s">
        <v>100</v>
      </c>
      <c r="C28" s="942"/>
      <c r="D28" s="984"/>
      <c r="F28" s="985">
        <v>-20070</v>
      </c>
      <c r="G28" s="985">
        <v>9536</v>
      </c>
      <c r="H28" s="985">
        <v>-1984</v>
      </c>
      <c r="I28" s="985">
        <v>11161</v>
      </c>
      <c r="J28" s="979">
        <v>-1357</v>
      </c>
      <c r="K28" s="985">
        <v>8422</v>
      </c>
      <c r="L28" s="985">
        <v>1953</v>
      </c>
      <c r="M28" s="985">
        <v>5069</v>
      </c>
      <c r="N28" s="985">
        <v>436</v>
      </c>
      <c r="O28" s="979">
        <v>15880</v>
      </c>
      <c r="P28" s="985">
        <v>2409</v>
      </c>
      <c r="Q28" s="985">
        <v>70</v>
      </c>
      <c r="R28" s="985">
        <v>370</v>
      </c>
      <c r="S28" s="985">
        <v>-1620</v>
      </c>
      <c r="T28" s="979">
        <v>1229</v>
      </c>
      <c r="U28" s="985">
        <v>982</v>
      </c>
      <c r="V28" s="985">
        <v>1929</v>
      </c>
      <c r="W28" s="985">
        <v>1509</v>
      </c>
      <c r="X28" s="985">
        <v>-3125</v>
      </c>
      <c r="Y28" s="979">
        <v>1295</v>
      </c>
      <c r="Z28" s="978">
        <v>4212</v>
      </c>
      <c r="AA28" s="978">
        <v>4330</v>
      </c>
      <c r="AB28" s="978" t="s">
        <v>1225</v>
      </c>
      <c r="AC28" s="978" t="s">
        <v>1225</v>
      </c>
      <c r="AD28" s="979">
        <v>8542</v>
      </c>
    </row>
    <row r="29" spans="1:30" s="18" customFormat="1" ht="12" customHeight="1">
      <c r="A29" s="56"/>
      <c r="B29" s="21"/>
      <c r="C29" s="21"/>
      <c r="D29" s="732"/>
      <c r="F29" s="31"/>
      <c r="G29" s="31"/>
      <c r="H29" s="31"/>
      <c r="I29" s="31"/>
      <c r="J29" s="30"/>
      <c r="K29" s="31"/>
      <c r="L29" s="31"/>
      <c r="M29" s="31"/>
      <c r="N29" s="31"/>
      <c r="O29" s="30"/>
      <c r="P29" s="31"/>
      <c r="Q29" s="31"/>
      <c r="R29" s="31"/>
      <c r="S29" s="31"/>
      <c r="T29" s="30"/>
      <c r="U29" s="31"/>
      <c r="V29" s="31"/>
      <c r="W29" s="31"/>
      <c r="X29" s="31"/>
      <c r="Y29" s="30"/>
      <c r="Z29" s="314"/>
      <c r="AA29" s="314"/>
      <c r="AB29" s="314"/>
      <c r="AC29" s="314"/>
      <c r="AD29" s="315"/>
    </row>
    <row r="30" spans="1:30" s="18" customFormat="1" ht="12" customHeight="1">
      <c r="A30" s="56"/>
      <c r="B30" s="21" t="s">
        <v>101</v>
      </c>
      <c r="C30" s="21"/>
      <c r="D30" s="732"/>
      <c r="F30" s="31"/>
      <c r="G30" s="31"/>
      <c r="H30" s="31"/>
      <c r="I30" s="31"/>
      <c r="J30" s="30"/>
      <c r="K30" s="31"/>
      <c r="L30" s="31"/>
      <c r="M30" s="31"/>
      <c r="N30" s="31"/>
      <c r="O30" s="30"/>
      <c r="P30" s="31"/>
      <c r="Q30" s="31"/>
      <c r="R30" s="31"/>
      <c r="S30" s="31"/>
      <c r="T30" s="30"/>
      <c r="U30" s="31"/>
      <c r="V30" s="31"/>
      <c r="W30" s="31"/>
      <c r="X30" s="31"/>
      <c r="Y30" s="30"/>
      <c r="Z30" s="314"/>
      <c r="AA30" s="314"/>
      <c r="AB30" s="314"/>
      <c r="AC30" s="314"/>
      <c r="AD30" s="315"/>
    </row>
    <row r="31" spans="1:30" s="18" customFormat="1" ht="12" customHeight="1">
      <c r="A31" s="56"/>
      <c r="B31" s="21"/>
      <c r="C31" s="21" t="s">
        <v>102</v>
      </c>
      <c r="D31" s="732"/>
      <c r="F31" s="31">
        <v>-20384</v>
      </c>
      <c r="G31" s="31">
        <v>9257</v>
      </c>
      <c r="H31" s="31">
        <v>-2163</v>
      </c>
      <c r="I31" s="31">
        <v>10803</v>
      </c>
      <c r="J31" s="30">
        <v>-2487</v>
      </c>
      <c r="K31" s="31">
        <v>8218</v>
      </c>
      <c r="L31" s="31">
        <v>1792</v>
      </c>
      <c r="M31" s="31">
        <v>4858</v>
      </c>
      <c r="N31" s="31">
        <v>371</v>
      </c>
      <c r="O31" s="30">
        <v>15239</v>
      </c>
      <c r="P31" s="31">
        <v>2263</v>
      </c>
      <c r="Q31" s="31">
        <v>-129</v>
      </c>
      <c r="R31" s="31">
        <v>206</v>
      </c>
      <c r="S31" s="31">
        <v>-1959</v>
      </c>
      <c r="T31" s="30">
        <v>381</v>
      </c>
      <c r="U31" s="31">
        <v>687</v>
      </c>
      <c r="V31" s="31">
        <v>1629</v>
      </c>
      <c r="W31" s="31">
        <v>1161</v>
      </c>
      <c r="X31" s="31">
        <v>-3422</v>
      </c>
      <c r="Y31" s="30">
        <v>55</v>
      </c>
      <c r="Z31" s="283">
        <v>3842</v>
      </c>
      <c r="AA31" s="283">
        <v>3911</v>
      </c>
      <c r="AB31" s="283" t="s">
        <v>1225</v>
      </c>
      <c r="AC31" s="283" t="s">
        <v>1225</v>
      </c>
      <c r="AD31" s="315">
        <v>7753</v>
      </c>
    </row>
    <row r="32" spans="1:30" s="18" customFormat="1" ht="12" customHeight="1">
      <c r="A32" s="56"/>
      <c r="B32" s="21"/>
      <c r="C32" s="21" t="s">
        <v>103</v>
      </c>
      <c r="D32" s="732"/>
      <c r="F32" s="31">
        <v>314</v>
      </c>
      <c r="G32" s="31">
        <v>279</v>
      </c>
      <c r="H32" s="31">
        <v>179</v>
      </c>
      <c r="I32" s="31">
        <v>358</v>
      </c>
      <c r="J32" s="30">
        <v>1130</v>
      </c>
      <c r="K32" s="31">
        <v>204</v>
      </c>
      <c r="L32" s="31">
        <v>161</v>
      </c>
      <c r="M32" s="31">
        <v>211</v>
      </c>
      <c r="N32" s="31">
        <v>65</v>
      </c>
      <c r="O32" s="30">
        <v>641</v>
      </c>
      <c r="P32" s="31">
        <v>146</v>
      </c>
      <c r="Q32" s="31">
        <v>199</v>
      </c>
      <c r="R32" s="31">
        <v>164</v>
      </c>
      <c r="S32" s="31">
        <v>339</v>
      </c>
      <c r="T32" s="30">
        <v>848</v>
      </c>
      <c r="U32" s="31">
        <v>295</v>
      </c>
      <c r="V32" s="31">
        <v>300</v>
      </c>
      <c r="W32" s="31">
        <v>348</v>
      </c>
      <c r="X32" s="31">
        <v>297</v>
      </c>
      <c r="Y32" s="30">
        <v>1240</v>
      </c>
      <c r="Z32" s="283">
        <v>370</v>
      </c>
      <c r="AA32" s="283">
        <v>419</v>
      </c>
      <c r="AB32" s="283" t="s">
        <v>1225</v>
      </c>
      <c r="AC32" s="283" t="s">
        <v>1225</v>
      </c>
      <c r="AD32" s="315">
        <v>789</v>
      </c>
    </row>
    <row r="33" spans="1:30" s="18" customFormat="1" ht="12" customHeight="1">
      <c r="A33" s="56"/>
      <c r="B33" s="942"/>
      <c r="C33" s="942"/>
      <c r="D33" s="984"/>
      <c r="F33" s="985">
        <v>-20070</v>
      </c>
      <c r="G33" s="985">
        <v>9536</v>
      </c>
      <c r="H33" s="985">
        <v>-1984</v>
      </c>
      <c r="I33" s="985">
        <v>11161</v>
      </c>
      <c r="J33" s="979">
        <v>-1357</v>
      </c>
      <c r="K33" s="985">
        <v>8422</v>
      </c>
      <c r="L33" s="985">
        <v>1953</v>
      </c>
      <c r="M33" s="985">
        <v>5069</v>
      </c>
      <c r="N33" s="985">
        <v>436</v>
      </c>
      <c r="O33" s="979">
        <v>15880</v>
      </c>
      <c r="P33" s="985">
        <v>2409</v>
      </c>
      <c r="Q33" s="985">
        <v>70</v>
      </c>
      <c r="R33" s="985">
        <v>370</v>
      </c>
      <c r="S33" s="985">
        <v>-1620</v>
      </c>
      <c r="T33" s="979">
        <v>1229</v>
      </c>
      <c r="U33" s="985">
        <v>982</v>
      </c>
      <c r="V33" s="985">
        <v>1929</v>
      </c>
      <c r="W33" s="985">
        <v>1509</v>
      </c>
      <c r="X33" s="985">
        <v>-3125</v>
      </c>
      <c r="Y33" s="979">
        <v>1295</v>
      </c>
      <c r="Z33" s="978">
        <v>4212</v>
      </c>
      <c r="AA33" s="978">
        <v>4330</v>
      </c>
      <c r="AB33" s="978" t="s">
        <v>1225</v>
      </c>
      <c r="AC33" s="978" t="s">
        <v>1225</v>
      </c>
      <c r="AD33" s="979">
        <v>8542</v>
      </c>
    </row>
    <row r="34" spans="1:30" s="18" customFormat="1" ht="12" customHeight="1">
      <c r="A34" s="56"/>
      <c r="B34" s="21"/>
      <c r="C34" s="21"/>
      <c r="D34" s="732"/>
      <c r="F34" s="31"/>
      <c r="G34" s="31"/>
      <c r="H34" s="31"/>
      <c r="I34" s="31"/>
      <c r="J34" s="30"/>
      <c r="K34" s="31"/>
      <c r="L34" s="31"/>
      <c r="M34" s="31"/>
      <c r="N34" s="31"/>
      <c r="O34" s="30"/>
      <c r="P34" s="31"/>
      <c r="Q34" s="31"/>
      <c r="R34" s="31"/>
      <c r="S34" s="31"/>
      <c r="T34" s="30"/>
      <c r="U34" s="31"/>
      <c r="V34" s="31"/>
      <c r="W34" s="31"/>
      <c r="X34" s="31"/>
      <c r="Y34" s="30"/>
      <c r="Z34" s="195"/>
      <c r="AA34" s="195"/>
      <c r="AB34" s="285"/>
      <c r="AC34" s="195"/>
      <c r="AD34" s="636"/>
    </row>
    <row r="35" spans="1:30" s="18" customFormat="1" ht="12" customHeight="1">
      <c r="A35" s="56"/>
      <c r="B35" s="21" t="s">
        <v>104</v>
      </c>
      <c r="C35" s="21"/>
      <c r="D35" s="733"/>
      <c r="F35" s="108"/>
      <c r="G35" s="108"/>
      <c r="H35" s="108"/>
      <c r="I35" s="108"/>
      <c r="J35" s="109"/>
      <c r="K35" s="108"/>
      <c r="L35" s="108"/>
      <c r="M35" s="108"/>
      <c r="N35" s="108"/>
      <c r="O35" s="109"/>
      <c r="P35" s="108"/>
      <c r="Q35" s="108"/>
      <c r="R35" s="108"/>
      <c r="S35" s="108"/>
      <c r="T35" s="109"/>
      <c r="U35" s="108"/>
      <c r="V35" s="108"/>
      <c r="W35" s="108"/>
      <c r="X35" s="108"/>
      <c r="Y35" s="109"/>
      <c r="Z35" s="286"/>
      <c r="AA35" s="286"/>
      <c r="AB35" s="286"/>
      <c r="AC35" s="286"/>
      <c r="AD35" s="178"/>
    </row>
    <row r="36" spans="1:30" s="18" customFormat="1" ht="10.199999999999999">
      <c r="A36" s="56"/>
      <c r="B36" s="21" t="s">
        <v>105</v>
      </c>
      <c r="C36" s="21"/>
      <c r="D36" s="734"/>
      <c r="Z36" s="181"/>
      <c r="AA36" s="181"/>
      <c r="AB36" s="287"/>
      <c r="AC36" s="181"/>
      <c r="AD36" s="181"/>
    </row>
    <row r="37" spans="1:30" s="18" customFormat="1" ht="10.5">
      <c r="A37" s="56"/>
      <c r="B37" s="21" t="s">
        <v>106</v>
      </c>
      <c r="C37" s="21"/>
      <c r="D37" s="734"/>
      <c r="Z37" s="181"/>
      <c r="AA37" s="181"/>
      <c r="AB37" s="287"/>
      <c r="AC37" s="181"/>
      <c r="AD37" s="182"/>
    </row>
    <row r="38" spans="1:30" s="18" customFormat="1" ht="10.5">
      <c r="A38" s="56"/>
      <c r="B38" s="21"/>
      <c r="C38" s="21" t="s">
        <v>107</v>
      </c>
      <c r="D38" s="733"/>
      <c r="F38" s="108">
        <v>-104.46</v>
      </c>
      <c r="G38" s="108">
        <v>47.74</v>
      </c>
      <c r="H38" s="108">
        <v>-11.45</v>
      </c>
      <c r="I38" s="108">
        <v>59.43</v>
      </c>
      <c r="J38" s="109">
        <v>-13.1</v>
      </c>
      <c r="K38" s="108">
        <v>45.93</v>
      </c>
      <c r="L38" s="108">
        <v>10.220000000000001</v>
      </c>
      <c r="M38" s="108">
        <v>28.24</v>
      </c>
      <c r="N38" s="108">
        <v>2.2000000000000002</v>
      </c>
      <c r="O38" s="109">
        <v>87.78</v>
      </c>
      <c r="P38" s="108">
        <v>13.57</v>
      </c>
      <c r="Q38" s="108">
        <v>-0.78</v>
      </c>
      <c r="R38" s="108">
        <v>1.26</v>
      </c>
      <c r="S38" s="108">
        <v>-12.33</v>
      </c>
      <c r="T38" s="109">
        <v>2.38</v>
      </c>
      <c r="U38" s="108">
        <v>4.3499999999999996</v>
      </c>
      <c r="V38" s="108">
        <v>10.41</v>
      </c>
      <c r="W38" s="108">
        <v>7.48</v>
      </c>
      <c r="X38" s="108">
        <v>-22.21</v>
      </c>
      <c r="Y38" s="109">
        <v>0.35</v>
      </c>
      <c r="Z38" s="288">
        <v>24.83</v>
      </c>
      <c r="AA38" s="288">
        <v>24.77</v>
      </c>
      <c r="AB38" s="288" t="s">
        <v>1225</v>
      </c>
      <c r="AC38" s="288" t="s">
        <v>1225</v>
      </c>
      <c r="AD38" s="637">
        <v>49.6</v>
      </c>
    </row>
    <row r="39" spans="1:30" s="18" customFormat="1" ht="10.5">
      <c r="A39" s="56"/>
      <c r="B39" s="21"/>
      <c r="C39" s="21" t="s">
        <v>108</v>
      </c>
      <c r="D39" s="733"/>
      <c r="F39" s="108">
        <v>-104.46</v>
      </c>
      <c r="G39" s="108">
        <v>47.18</v>
      </c>
      <c r="H39" s="108">
        <v>-11.45</v>
      </c>
      <c r="I39" s="108">
        <v>58.36</v>
      </c>
      <c r="J39" s="109">
        <v>-13.1</v>
      </c>
      <c r="K39" s="108">
        <v>45.06</v>
      </c>
      <c r="L39" s="108">
        <v>10.01</v>
      </c>
      <c r="M39" s="108">
        <v>27.59</v>
      </c>
      <c r="N39" s="108">
        <v>2.15</v>
      </c>
      <c r="O39" s="109">
        <v>85.85</v>
      </c>
      <c r="P39" s="108">
        <v>13.25</v>
      </c>
      <c r="Q39" s="108">
        <v>-0.78</v>
      </c>
      <c r="R39" s="108">
        <v>1.23</v>
      </c>
      <c r="S39" s="108">
        <v>-12.33</v>
      </c>
      <c r="T39" s="109">
        <v>2.3199999999999998</v>
      </c>
      <c r="U39" s="108">
        <v>4.2699999999999996</v>
      </c>
      <c r="V39" s="108">
        <v>10.27</v>
      </c>
      <c r="W39" s="108">
        <v>7.38</v>
      </c>
      <c r="X39" s="108">
        <v>-22.21</v>
      </c>
      <c r="Y39" s="109">
        <v>0.34</v>
      </c>
      <c r="Z39" s="288">
        <v>24.53</v>
      </c>
      <c r="AA39" s="288">
        <v>24.54</v>
      </c>
      <c r="AB39" s="288" t="s">
        <v>1225</v>
      </c>
      <c r="AC39" s="288" t="s">
        <v>1225</v>
      </c>
      <c r="AD39" s="637">
        <v>48.99</v>
      </c>
    </row>
    <row r="40" spans="1:30" s="18" customFormat="1" ht="10.5">
      <c r="A40" s="56"/>
      <c r="B40" s="21" t="s">
        <v>109</v>
      </c>
      <c r="C40" s="21"/>
      <c r="D40" s="733"/>
      <c r="F40" s="108"/>
      <c r="G40" s="108"/>
      <c r="H40" s="108"/>
      <c r="I40" s="108"/>
      <c r="J40" s="109"/>
      <c r="K40" s="108"/>
      <c r="L40" s="108"/>
      <c r="M40" s="108"/>
      <c r="N40" s="108"/>
      <c r="O40" s="109"/>
      <c r="P40" s="108"/>
      <c r="Q40" s="108"/>
      <c r="R40" s="108"/>
      <c r="S40" s="108"/>
      <c r="T40" s="109"/>
      <c r="U40" s="108"/>
      <c r="V40" s="108"/>
      <c r="W40" s="108"/>
      <c r="X40" s="108"/>
      <c r="Y40" s="109"/>
      <c r="Z40" s="181"/>
      <c r="AA40" s="181"/>
      <c r="AB40" s="287"/>
      <c r="AC40" s="181"/>
      <c r="AD40" s="637"/>
    </row>
    <row r="41" spans="1:30" s="18" customFormat="1" ht="10.5">
      <c r="A41" s="56"/>
      <c r="B41" s="21"/>
      <c r="C41" s="21" t="s">
        <v>107</v>
      </c>
      <c r="D41" s="733"/>
      <c r="F41" s="108">
        <v>-6.27</v>
      </c>
      <c r="G41" s="108">
        <v>2.86</v>
      </c>
      <c r="H41" s="108">
        <v>-0.69</v>
      </c>
      <c r="I41" s="108">
        <v>3.57</v>
      </c>
      <c r="J41" s="109">
        <v>-0.79</v>
      </c>
      <c r="K41" s="108">
        <v>2.76</v>
      </c>
      <c r="L41" s="108">
        <v>0.61</v>
      </c>
      <c r="M41" s="108">
        <v>1.69</v>
      </c>
      <c r="N41" s="108">
        <v>0.13</v>
      </c>
      <c r="O41" s="109">
        <v>5.27</v>
      </c>
      <c r="P41" s="108">
        <v>0.81</v>
      </c>
      <c r="Q41" s="108">
        <v>-0.05</v>
      </c>
      <c r="R41" s="108">
        <v>0.08</v>
      </c>
      <c r="S41" s="108">
        <v>-0.74</v>
      </c>
      <c r="T41" s="109">
        <v>0.14000000000000001</v>
      </c>
      <c r="U41" s="108">
        <v>0.26</v>
      </c>
      <c r="V41" s="108">
        <v>0.62</v>
      </c>
      <c r="W41" s="108">
        <v>0.45</v>
      </c>
      <c r="X41" s="108">
        <v>-1.33</v>
      </c>
      <c r="Y41" s="109">
        <v>0.02</v>
      </c>
      <c r="Z41" s="288">
        <v>1.49</v>
      </c>
      <c r="AA41" s="288">
        <v>1.49</v>
      </c>
      <c r="AB41" s="288" t="s">
        <v>1225</v>
      </c>
      <c r="AC41" s="288" t="s">
        <v>1225</v>
      </c>
      <c r="AD41" s="637">
        <v>2.98</v>
      </c>
    </row>
    <row r="42" spans="1:30" s="18" customFormat="1" ht="10.8" thickBot="1">
      <c r="A42" s="56"/>
      <c r="B42" s="95"/>
      <c r="C42" s="21" t="s">
        <v>108</v>
      </c>
      <c r="D42" s="733"/>
      <c r="F42" s="108">
        <v>-6.27</v>
      </c>
      <c r="G42" s="108">
        <v>2.83</v>
      </c>
      <c r="H42" s="108">
        <v>-0.69</v>
      </c>
      <c r="I42" s="108">
        <v>3.5</v>
      </c>
      <c r="J42" s="109">
        <v>-0.79</v>
      </c>
      <c r="K42" s="108">
        <v>2.7</v>
      </c>
      <c r="L42" s="108">
        <v>0.6</v>
      </c>
      <c r="M42" s="108">
        <v>1.66</v>
      </c>
      <c r="N42" s="108">
        <v>0.13</v>
      </c>
      <c r="O42" s="109">
        <v>5.15</v>
      </c>
      <c r="P42" s="108">
        <v>0.8</v>
      </c>
      <c r="Q42" s="108">
        <v>-0.05</v>
      </c>
      <c r="R42" s="108">
        <v>7.0000000000000007E-2</v>
      </c>
      <c r="S42" s="108">
        <v>-0.74</v>
      </c>
      <c r="T42" s="109">
        <v>0.14000000000000001</v>
      </c>
      <c r="U42" s="108">
        <v>0.26</v>
      </c>
      <c r="V42" s="108">
        <v>0.62</v>
      </c>
      <c r="W42" s="108">
        <v>0.44</v>
      </c>
      <c r="X42" s="108">
        <v>-1.33</v>
      </c>
      <c r="Y42" s="109">
        <v>0.02</v>
      </c>
      <c r="Z42" s="288">
        <v>1.47</v>
      </c>
      <c r="AA42" s="288">
        <v>1.47</v>
      </c>
      <c r="AB42" s="288" t="s">
        <v>1225</v>
      </c>
      <c r="AC42" s="288" t="s">
        <v>1225</v>
      </c>
      <c r="AD42" s="637">
        <v>2.94</v>
      </c>
    </row>
    <row r="43" spans="1:30" ht="11.7">
      <c r="A43" s="58"/>
      <c r="B43" s="21"/>
      <c r="C43" s="96"/>
      <c r="D43" s="737"/>
      <c r="E43"/>
      <c r="F43" s="110"/>
      <c r="G43" s="110"/>
      <c r="H43" s="110"/>
      <c r="I43" s="110"/>
      <c r="J43" s="111"/>
      <c r="K43" s="110"/>
      <c r="L43" s="110"/>
      <c r="M43" s="110"/>
      <c r="N43" s="110"/>
      <c r="O43" s="111"/>
      <c r="P43" s="111"/>
      <c r="Q43" s="111"/>
      <c r="R43" s="111"/>
      <c r="S43" s="111"/>
      <c r="T43" s="111"/>
      <c r="U43" s="111"/>
      <c r="V43" s="111"/>
      <c r="W43" s="111"/>
      <c r="X43" s="111"/>
      <c r="Y43" s="111"/>
      <c r="Z43" s="110"/>
      <c r="AA43" s="110"/>
      <c r="AB43" s="110"/>
      <c r="AC43" s="110"/>
      <c r="AD43" s="111"/>
    </row>
    <row r="44" spans="1:30">
      <c r="B44" s="282"/>
      <c r="C44" s="86"/>
      <c r="D44" s="738"/>
    </row>
    <row r="45" spans="1:30" ht="24" customHeight="1">
      <c r="B45" s="214"/>
      <c r="C45" s="1263"/>
      <c r="D45" s="1263"/>
      <c r="E45" s="1263"/>
      <c r="F45" s="1264"/>
      <c r="G45" s="1264"/>
      <c r="H45" s="1264"/>
      <c r="I45" s="1264"/>
      <c r="J45" s="1264"/>
      <c r="K45" s="1264"/>
      <c r="Z45"/>
    </row>
    <row r="47" spans="1:30">
      <c r="F47"/>
      <c r="G47"/>
      <c r="H47"/>
      <c r="I47"/>
      <c r="J47"/>
      <c r="K47"/>
      <c r="L47"/>
      <c r="M47"/>
      <c r="N47"/>
      <c r="O47"/>
      <c r="P47"/>
      <c r="Q47"/>
      <c r="R47"/>
      <c r="S47"/>
      <c r="T47"/>
      <c r="U47"/>
      <c r="V47"/>
      <c r="W47"/>
      <c r="X47"/>
      <c r="Y47"/>
      <c r="Z47"/>
    </row>
    <row r="48" spans="1:30">
      <c r="F48"/>
      <c r="G48"/>
      <c r="H48"/>
      <c r="I48"/>
      <c r="J48"/>
      <c r="K48"/>
      <c r="L48"/>
      <c r="M48"/>
      <c r="N48"/>
      <c r="O48"/>
      <c r="P48"/>
      <c r="Q48"/>
      <c r="R48"/>
      <c r="S48"/>
      <c r="T48"/>
      <c r="U48"/>
      <c r="V48"/>
      <c r="W48"/>
      <c r="X48"/>
      <c r="Y48"/>
      <c r="Z48"/>
    </row>
    <row r="49" spans="6:27">
      <c r="F49"/>
      <c r="G49"/>
      <c r="H49"/>
      <c r="I49"/>
      <c r="J49"/>
      <c r="K49" s="31"/>
      <c r="L49" s="31"/>
      <c r="M49" s="31"/>
      <c r="N49" s="31"/>
      <c r="O49"/>
      <c r="P49"/>
      <c r="Q49"/>
      <c r="R49"/>
      <c r="S49"/>
      <c r="T49"/>
      <c r="U49"/>
      <c r="V49"/>
      <c r="W49"/>
      <c r="X49"/>
      <c r="Y49"/>
      <c r="Z49"/>
    </row>
    <row r="50" spans="6:27">
      <c r="F50"/>
      <c r="G50"/>
      <c r="H50"/>
      <c r="I50"/>
      <c r="J50"/>
      <c r="K50"/>
      <c r="L50"/>
      <c r="M50"/>
      <c r="N50"/>
      <c r="O50"/>
      <c r="P50"/>
      <c r="Q50"/>
      <c r="R50"/>
      <c r="S50"/>
      <c r="T50"/>
      <c r="U50"/>
      <c r="V50"/>
      <c r="W50"/>
      <c r="X50"/>
      <c r="Y50"/>
      <c r="Z50"/>
    </row>
    <row r="51" spans="6:27">
      <c r="F51" s="145"/>
      <c r="G51" s="145"/>
      <c r="H51" s="145"/>
      <c r="I51" s="145"/>
      <c r="J51"/>
      <c r="K51" s="145"/>
      <c r="L51" s="145"/>
      <c r="M51" s="145"/>
      <c r="N51" s="145"/>
      <c r="O51"/>
      <c r="P51"/>
      <c r="Q51"/>
      <c r="R51"/>
      <c r="S51"/>
      <c r="T51"/>
      <c r="U51"/>
      <c r="V51"/>
      <c r="W51"/>
      <c r="X51"/>
      <c r="Y51"/>
      <c r="Z51"/>
    </row>
    <row r="52" spans="6:27">
      <c r="F52"/>
      <c r="G52"/>
      <c r="H52"/>
      <c r="I52"/>
      <c r="J52"/>
      <c r="K52"/>
      <c r="L52"/>
      <c r="M52"/>
      <c r="N52"/>
      <c r="O52"/>
      <c r="P52"/>
      <c r="Q52"/>
      <c r="R52"/>
      <c r="S52"/>
      <c r="T52"/>
      <c r="U52"/>
      <c r="V52"/>
      <c r="W52"/>
      <c r="X52"/>
      <c r="Y52"/>
      <c r="Z52"/>
      <c r="AA52"/>
    </row>
    <row r="53" spans="6:27">
      <c r="F53" s="145"/>
      <c r="G53" s="145"/>
      <c r="H53" s="145"/>
      <c r="I53" s="145"/>
      <c r="J53"/>
      <c r="K53" s="145"/>
      <c r="L53" s="145"/>
      <c r="M53" s="145"/>
      <c r="N53" s="145"/>
      <c r="O53"/>
      <c r="P53"/>
      <c r="Q53"/>
      <c r="R53"/>
      <c r="S53"/>
      <c r="T53"/>
      <c r="U53"/>
      <c r="V53"/>
      <c r="W53"/>
      <c r="X53"/>
      <c r="Y53"/>
      <c r="Z53"/>
    </row>
    <row r="54" spans="6:27">
      <c r="F54"/>
      <c r="G54"/>
      <c r="H54"/>
      <c r="I54"/>
      <c r="J54"/>
      <c r="K54"/>
      <c r="L54"/>
      <c r="M54"/>
      <c r="N54"/>
      <c r="O54"/>
      <c r="P54"/>
      <c r="Q54"/>
      <c r="R54"/>
      <c r="S54"/>
      <c r="T54"/>
      <c r="U54"/>
      <c r="V54"/>
      <c r="W54"/>
      <c r="X54"/>
      <c r="Y54"/>
      <c r="Z54"/>
    </row>
    <row r="55" spans="6:27">
      <c r="F55" s="145"/>
      <c r="G55" s="145"/>
      <c r="H55" s="145"/>
      <c r="I55" s="145"/>
      <c r="J55"/>
      <c r="K55" s="145"/>
      <c r="L55" s="145"/>
      <c r="M55" s="145"/>
      <c r="N55" s="145"/>
      <c r="O55"/>
      <c r="P55"/>
      <c r="Q55"/>
      <c r="R55"/>
      <c r="S55"/>
      <c r="T55"/>
      <c r="U55"/>
      <c r="V55"/>
      <c r="W55"/>
      <c r="X55"/>
      <c r="Y55"/>
      <c r="Z55"/>
    </row>
    <row r="56" spans="6:27">
      <c r="F56"/>
      <c r="G56"/>
      <c r="H56"/>
      <c r="I56"/>
      <c r="J56"/>
      <c r="K56"/>
      <c r="L56"/>
      <c r="M56"/>
      <c r="N56"/>
      <c r="O56"/>
      <c r="P56"/>
      <c r="Q56"/>
      <c r="R56"/>
      <c r="S56"/>
      <c r="T56"/>
      <c r="U56"/>
      <c r="V56"/>
      <c r="W56"/>
      <c r="X56"/>
      <c r="Y56"/>
      <c r="Z56"/>
    </row>
    <row r="57" spans="6:27">
      <c r="F57"/>
      <c r="G57"/>
      <c r="H57"/>
      <c r="I57"/>
      <c r="J57"/>
      <c r="K57"/>
      <c r="L57"/>
      <c r="M57"/>
      <c r="N57"/>
      <c r="O57"/>
      <c r="P57"/>
      <c r="Q57"/>
      <c r="R57"/>
      <c r="S57"/>
      <c r="T57"/>
      <c r="U57"/>
      <c r="V57"/>
      <c r="W57"/>
      <c r="X57"/>
      <c r="Y57"/>
      <c r="Z57"/>
    </row>
    <row r="58" spans="6:27">
      <c r="F58" s="145"/>
      <c r="G58" s="145"/>
      <c r="H58" s="145"/>
      <c r="I58" s="145"/>
      <c r="J58"/>
      <c r="K58" s="145"/>
      <c r="L58" s="145"/>
      <c r="M58" s="145"/>
      <c r="N58" s="145"/>
      <c r="O58"/>
      <c r="P58"/>
      <c r="Q58"/>
      <c r="R58"/>
      <c r="S58"/>
      <c r="T58"/>
      <c r="U58"/>
      <c r="V58"/>
      <c r="W58"/>
      <c r="X58"/>
      <c r="Y58"/>
      <c r="Z58"/>
    </row>
    <row r="59" spans="6:27">
      <c r="F59"/>
      <c r="G59"/>
      <c r="H59"/>
      <c r="I59"/>
      <c r="J59"/>
      <c r="K59"/>
      <c r="L59"/>
      <c r="M59"/>
      <c r="N59"/>
      <c r="O59"/>
      <c r="P59"/>
      <c r="Q59"/>
      <c r="R59"/>
      <c r="S59"/>
      <c r="T59"/>
      <c r="U59"/>
      <c r="V59"/>
      <c r="W59"/>
      <c r="X59"/>
      <c r="Y59"/>
      <c r="Z59"/>
    </row>
    <row r="60" spans="6:27">
      <c r="F60"/>
      <c r="G60"/>
      <c r="H60"/>
      <c r="I60"/>
      <c r="J60"/>
      <c r="K60"/>
      <c r="L60"/>
      <c r="M60"/>
      <c r="N60"/>
      <c r="O60"/>
      <c r="P60"/>
      <c r="Q60"/>
      <c r="R60"/>
      <c r="S60"/>
      <c r="T60"/>
      <c r="U60"/>
      <c r="V60"/>
      <c r="W60"/>
      <c r="X60"/>
      <c r="Y60"/>
      <c r="Z60"/>
    </row>
    <row r="61" spans="6:27">
      <c r="F61"/>
      <c r="G61"/>
      <c r="H61"/>
      <c r="I61"/>
      <c r="J61"/>
      <c r="K61"/>
      <c r="L61"/>
      <c r="M61"/>
      <c r="N61"/>
      <c r="O61"/>
      <c r="P61"/>
      <c r="Q61"/>
      <c r="R61"/>
      <c r="S61"/>
      <c r="T61"/>
      <c r="U61"/>
      <c r="V61"/>
      <c r="W61"/>
      <c r="X61"/>
      <c r="Y61"/>
      <c r="Z61"/>
    </row>
    <row r="62" spans="6:27">
      <c r="F62"/>
      <c r="G62"/>
      <c r="H62"/>
      <c r="I62"/>
      <c r="J62"/>
      <c r="K62"/>
      <c r="L62"/>
      <c r="M62"/>
      <c r="N62"/>
      <c r="O62"/>
      <c r="P62"/>
      <c r="Q62"/>
      <c r="R62"/>
      <c r="S62"/>
      <c r="T62"/>
      <c r="U62"/>
      <c r="V62"/>
      <c r="W62"/>
      <c r="X62"/>
      <c r="Y62"/>
      <c r="Z62"/>
    </row>
    <row r="63" spans="6:27">
      <c r="F63"/>
      <c r="G63"/>
      <c r="H63"/>
      <c r="I63"/>
      <c r="J63"/>
      <c r="K63"/>
      <c r="L63"/>
      <c r="M63"/>
      <c r="N63"/>
      <c r="O63"/>
      <c r="P63"/>
      <c r="Q63"/>
      <c r="R63"/>
      <c r="S63"/>
      <c r="T63"/>
      <c r="U63"/>
      <c r="V63"/>
      <c r="W63"/>
      <c r="X63"/>
      <c r="Y63"/>
      <c r="Z63"/>
    </row>
    <row r="64" spans="6:27">
      <c r="F64"/>
      <c r="G64"/>
      <c r="H64"/>
      <c r="I64"/>
      <c r="J64"/>
      <c r="K64"/>
      <c r="L64"/>
      <c r="M64"/>
      <c r="N64"/>
      <c r="O64"/>
      <c r="P64"/>
      <c r="Q64"/>
      <c r="R64"/>
      <c r="S64"/>
      <c r="T64"/>
      <c r="U64"/>
      <c r="V64"/>
      <c r="W64"/>
      <c r="X64"/>
      <c r="Y64"/>
      <c r="Z64"/>
    </row>
    <row r="65" spans="6:26">
      <c r="F65"/>
      <c r="G65"/>
      <c r="H65"/>
      <c r="I65"/>
      <c r="J65"/>
      <c r="K65"/>
      <c r="L65"/>
      <c r="M65"/>
      <c r="N65"/>
      <c r="O65"/>
      <c r="P65"/>
      <c r="Q65"/>
      <c r="R65"/>
      <c r="S65"/>
      <c r="T65"/>
      <c r="U65"/>
      <c r="V65"/>
      <c r="W65"/>
      <c r="X65"/>
      <c r="Y65"/>
      <c r="Z65"/>
    </row>
    <row r="66" spans="6:26">
      <c r="F66"/>
      <c r="G66"/>
      <c r="H66"/>
      <c r="I66"/>
      <c r="J66"/>
      <c r="K66"/>
      <c r="L66"/>
      <c r="M66"/>
      <c r="N66"/>
      <c r="O66"/>
      <c r="P66"/>
      <c r="Q66"/>
      <c r="R66"/>
      <c r="S66"/>
      <c r="T66"/>
      <c r="U66"/>
      <c r="V66"/>
      <c r="W66"/>
      <c r="X66"/>
      <c r="Y66"/>
      <c r="Z66"/>
    </row>
    <row r="67" spans="6:26">
      <c r="F67"/>
      <c r="G67"/>
      <c r="H67"/>
      <c r="I67"/>
      <c r="J67"/>
      <c r="K67"/>
      <c r="L67"/>
      <c r="M67"/>
      <c r="N67"/>
      <c r="O67"/>
      <c r="P67"/>
      <c r="Q67"/>
      <c r="R67"/>
      <c r="S67"/>
      <c r="T67"/>
      <c r="U67"/>
      <c r="V67"/>
      <c r="W67"/>
      <c r="X67"/>
      <c r="Y67"/>
      <c r="Z67"/>
    </row>
    <row r="68" spans="6:26">
      <c r="F68"/>
      <c r="G68"/>
      <c r="H68"/>
      <c r="I68"/>
      <c r="J68"/>
      <c r="K68"/>
      <c r="L68"/>
      <c r="M68"/>
      <c r="N68"/>
      <c r="O68"/>
      <c r="P68"/>
      <c r="Q68"/>
      <c r="R68"/>
      <c r="S68"/>
      <c r="T68"/>
      <c r="U68"/>
      <c r="V68"/>
      <c r="W68"/>
      <c r="X68"/>
      <c r="Y68"/>
      <c r="Z68"/>
    </row>
    <row r="69" spans="6:26">
      <c r="F69"/>
      <c r="G69"/>
      <c r="H69"/>
      <c r="I69"/>
      <c r="J69"/>
      <c r="K69"/>
      <c r="L69"/>
      <c r="M69"/>
      <c r="N69"/>
      <c r="O69"/>
      <c r="P69"/>
      <c r="Q69"/>
      <c r="R69"/>
      <c r="S69"/>
      <c r="T69"/>
      <c r="U69"/>
      <c r="V69"/>
      <c r="W69"/>
      <c r="X69"/>
      <c r="Y69"/>
      <c r="Z69"/>
    </row>
    <row r="70" spans="6:26">
      <c r="F70"/>
      <c r="G70"/>
      <c r="H70"/>
      <c r="I70"/>
      <c r="J70"/>
      <c r="K70"/>
      <c r="L70"/>
      <c r="M70"/>
      <c r="N70"/>
      <c r="O70"/>
      <c r="P70"/>
      <c r="Q70"/>
      <c r="R70"/>
      <c r="S70"/>
      <c r="T70"/>
      <c r="U70"/>
      <c r="V70"/>
      <c r="W70"/>
      <c r="X70"/>
      <c r="Y70"/>
      <c r="Z70"/>
    </row>
    <row r="71" spans="6:26">
      <c r="F71"/>
      <c r="G71"/>
      <c r="H71"/>
      <c r="I71"/>
      <c r="J71"/>
      <c r="K71"/>
      <c r="L71"/>
      <c r="M71"/>
      <c r="N71"/>
      <c r="O71"/>
      <c r="P71"/>
      <c r="Q71"/>
      <c r="R71"/>
      <c r="S71"/>
      <c r="T71"/>
      <c r="U71"/>
      <c r="V71"/>
      <c r="W71"/>
      <c r="X71"/>
      <c r="Y71"/>
      <c r="Z71"/>
    </row>
    <row r="72" spans="6:26">
      <c r="F72"/>
      <c r="G72"/>
      <c r="H72"/>
      <c r="I72"/>
      <c r="J72"/>
      <c r="K72"/>
      <c r="L72"/>
      <c r="M72"/>
      <c r="N72"/>
      <c r="O72"/>
      <c r="P72"/>
      <c r="Q72"/>
      <c r="R72"/>
      <c r="S72"/>
      <c r="T72"/>
      <c r="U72"/>
      <c r="V72"/>
      <c r="W72"/>
      <c r="X72"/>
      <c r="Y72"/>
      <c r="Z72"/>
    </row>
    <row r="73" spans="6:26">
      <c r="F73"/>
      <c r="G73"/>
      <c r="H73"/>
      <c r="I73"/>
      <c r="J73"/>
      <c r="K73"/>
      <c r="L73"/>
      <c r="M73"/>
      <c r="N73"/>
      <c r="O73"/>
      <c r="P73"/>
      <c r="Q73"/>
      <c r="R73"/>
      <c r="S73"/>
      <c r="T73"/>
      <c r="U73"/>
      <c r="V73"/>
      <c r="W73"/>
      <c r="X73"/>
      <c r="Y73"/>
      <c r="Z73"/>
    </row>
    <row r="74" spans="6:26">
      <c r="F74"/>
      <c r="G74"/>
      <c r="H74"/>
      <c r="I74"/>
      <c r="J74"/>
      <c r="K74"/>
      <c r="L74"/>
      <c r="M74"/>
      <c r="N74"/>
      <c r="O74"/>
      <c r="P74"/>
      <c r="Q74"/>
      <c r="R74"/>
      <c r="S74"/>
      <c r="T74"/>
      <c r="U74"/>
      <c r="V74"/>
      <c r="W74"/>
      <c r="X74"/>
      <c r="Y74"/>
      <c r="Z74"/>
    </row>
    <row r="75" spans="6:26">
      <c r="F75"/>
      <c r="G75"/>
      <c r="H75"/>
      <c r="I75"/>
      <c r="J75"/>
      <c r="K75"/>
      <c r="L75"/>
      <c r="M75"/>
      <c r="N75"/>
      <c r="O75"/>
      <c r="P75"/>
      <c r="Q75"/>
      <c r="R75"/>
      <c r="S75"/>
      <c r="T75"/>
      <c r="U75"/>
      <c r="V75"/>
      <c r="W75"/>
      <c r="X75"/>
      <c r="Y75"/>
      <c r="Z75"/>
    </row>
    <row r="76" spans="6:26">
      <c r="F76"/>
      <c r="G76"/>
      <c r="H76"/>
      <c r="I76"/>
      <c r="J76"/>
      <c r="K76"/>
      <c r="L76"/>
      <c r="M76"/>
      <c r="N76"/>
      <c r="O76"/>
      <c r="P76"/>
      <c r="Q76"/>
      <c r="R76"/>
      <c r="S76"/>
      <c r="T76"/>
      <c r="U76"/>
      <c r="V76"/>
      <c r="W76"/>
      <c r="X76"/>
      <c r="Y76"/>
      <c r="Z76"/>
    </row>
    <row r="77" spans="6:26">
      <c r="F77"/>
      <c r="G77"/>
      <c r="H77"/>
      <c r="I77"/>
      <c r="J77"/>
      <c r="K77"/>
      <c r="L77"/>
      <c r="M77"/>
      <c r="N77"/>
      <c r="O77"/>
      <c r="P77"/>
      <c r="Q77"/>
      <c r="R77"/>
      <c r="S77"/>
      <c r="T77"/>
      <c r="U77"/>
      <c r="V77"/>
      <c r="W77"/>
      <c r="X77"/>
      <c r="Y77"/>
      <c r="Z77"/>
    </row>
    <row r="78" spans="6:26">
      <c r="F78"/>
      <c r="G78"/>
      <c r="H78"/>
      <c r="I78"/>
      <c r="J78"/>
      <c r="K78"/>
      <c r="L78"/>
      <c r="M78"/>
      <c r="N78"/>
      <c r="O78"/>
      <c r="P78"/>
      <c r="Q78"/>
      <c r="R78"/>
      <c r="S78"/>
      <c r="T78"/>
      <c r="U78"/>
      <c r="V78"/>
      <c r="W78"/>
      <c r="X78"/>
      <c r="Y78"/>
      <c r="Z78"/>
    </row>
    <row r="79" spans="6:26">
      <c r="F79"/>
      <c r="G79"/>
      <c r="H79"/>
      <c r="I79"/>
      <c r="J79"/>
      <c r="K79"/>
      <c r="L79"/>
      <c r="M79"/>
      <c r="N79"/>
      <c r="O79"/>
      <c r="P79"/>
      <c r="Q79"/>
      <c r="R79"/>
      <c r="S79"/>
      <c r="T79"/>
      <c r="U79"/>
      <c r="V79"/>
      <c r="W79"/>
      <c r="X79"/>
      <c r="Y79"/>
      <c r="Z79"/>
    </row>
    <row r="80" spans="6:26">
      <c r="F80"/>
      <c r="G80"/>
      <c r="H80"/>
      <c r="I80"/>
      <c r="J80"/>
      <c r="K80"/>
      <c r="L80"/>
      <c r="M80"/>
      <c r="N80"/>
      <c r="O80"/>
      <c r="P80"/>
      <c r="Q80"/>
      <c r="R80"/>
      <c r="S80"/>
      <c r="T80"/>
      <c r="U80"/>
      <c r="V80"/>
      <c r="W80"/>
      <c r="X80"/>
      <c r="Y80"/>
      <c r="Z80"/>
    </row>
    <row r="81" spans="6:26">
      <c r="F81"/>
      <c r="G81"/>
      <c r="H81"/>
      <c r="I81"/>
      <c r="J81"/>
      <c r="K81"/>
      <c r="L81"/>
      <c r="M81"/>
      <c r="N81"/>
      <c r="O81"/>
      <c r="P81"/>
      <c r="Q81"/>
      <c r="R81"/>
      <c r="S81"/>
      <c r="T81"/>
      <c r="U81"/>
      <c r="V81"/>
      <c r="W81"/>
      <c r="X81"/>
      <c r="Y81"/>
      <c r="Z81"/>
    </row>
    <row r="82" spans="6:26">
      <c r="F82"/>
      <c r="G82"/>
      <c r="H82"/>
      <c r="I82"/>
      <c r="J82"/>
      <c r="K82"/>
      <c r="L82"/>
      <c r="M82"/>
      <c r="N82"/>
      <c r="O82"/>
      <c r="P82"/>
      <c r="Q82"/>
      <c r="R82"/>
      <c r="S82"/>
      <c r="T82"/>
      <c r="U82"/>
      <c r="V82"/>
      <c r="W82"/>
      <c r="X82"/>
      <c r="Y82"/>
      <c r="Z82"/>
    </row>
    <row r="83" spans="6:26">
      <c r="F83"/>
      <c r="G83"/>
      <c r="H83"/>
      <c r="I83"/>
      <c r="J83"/>
      <c r="K83"/>
      <c r="L83"/>
      <c r="M83"/>
      <c r="N83"/>
      <c r="O83"/>
      <c r="P83"/>
      <c r="Q83"/>
      <c r="R83"/>
      <c r="S83"/>
      <c r="T83"/>
      <c r="U83"/>
      <c r="V83"/>
      <c r="W83"/>
      <c r="X83"/>
      <c r="Y83"/>
      <c r="Z83"/>
    </row>
    <row r="84" spans="6:26">
      <c r="F84"/>
      <c r="G84"/>
      <c r="H84"/>
      <c r="I84"/>
      <c r="J84"/>
      <c r="K84"/>
      <c r="L84"/>
      <c r="M84"/>
      <c r="N84"/>
      <c r="O84"/>
      <c r="P84"/>
      <c r="Q84"/>
      <c r="R84"/>
      <c r="S84"/>
      <c r="T84"/>
      <c r="U84"/>
      <c r="V84"/>
      <c r="W84"/>
      <c r="X84"/>
      <c r="Y84"/>
      <c r="Z84"/>
    </row>
    <row r="85" spans="6:26">
      <c r="F85"/>
      <c r="G85"/>
      <c r="H85"/>
      <c r="I85"/>
      <c r="J85"/>
      <c r="K85"/>
      <c r="L85"/>
      <c r="M85"/>
      <c r="N85"/>
      <c r="O85"/>
      <c r="P85"/>
      <c r="Q85"/>
      <c r="R85"/>
      <c r="S85"/>
      <c r="T85"/>
      <c r="U85"/>
      <c r="V85"/>
      <c r="W85"/>
      <c r="X85"/>
      <c r="Y85"/>
      <c r="Z85"/>
    </row>
    <row r="86" spans="6:26">
      <c r="F86"/>
      <c r="G86"/>
      <c r="H86"/>
      <c r="I86"/>
      <c r="J86"/>
      <c r="K86"/>
      <c r="L86"/>
      <c r="M86"/>
      <c r="N86"/>
      <c r="O86"/>
      <c r="P86"/>
      <c r="Q86"/>
      <c r="R86"/>
      <c r="S86"/>
      <c r="T86"/>
      <c r="U86"/>
      <c r="V86"/>
      <c r="W86"/>
      <c r="X86"/>
      <c r="Y86"/>
      <c r="Z86"/>
    </row>
    <row r="87" spans="6:26">
      <c r="F87"/>
      <c r="G87"/>
      <c r="H87"/>
      <c r="I87"/>
      <c r="J87"/>
      <c r="K87"/>
      <c r="L87"/>
      <c r="M87"/>
      <c r="N87"/>
      <c r="O87"/>
      <c r="P87"/>
      <c r="Q87"/>
      <c r="R87"/>
      <c r="S87"/>
      <c r="T87"/>
      <c r="U87"/>
      <c r="V87"/>
      <c r="W87"/>
      <c r="X87"/>
      <c r="Y87"/>
      <c r="Z87"/>
    </row>
    <row r="88" spans="6:26">
      <c r="F88"/>
      <c r="G88"/>
      <c r="H88"/>
      <c r="I88"/>
      <c r="J88"/>
      <c r="K88"/>
      <c r="L88"/>
      <c r="M88"/>
      <c r="N88"/>
      <c r="O88"/>
      <c r="P88"/>
      <c r="Q88"/>
      <c r="R88"/>
      <c r="S88"/>
      <c r="T88"/>
      <c r="U88"/>
      <c r="V88"/>
      <c r="W88"/>
      <c r="X88"/>
      <c r="Y88"/>
      <c r="Z88"/>
    </row>
    <row r="89" spans="6:26">
      <c r="F89"/>
      <c r="G89"/>
      <c r="H89"/>
      <c r="I89"/>
      <c r="J89"/>
      <c r="K89"/>
      <c r="L89"/>
      <c r="M89"/>
      <c r="N89"/>
      <c r="O89"/>
      <c r="P89"/>
      <c r="Q89"/>
      <c r="R89"/>
      <c r="S89"/>
      <c r="T89"/>
      <c r="U89"/>
      <c r="V89"/>
      <c r="W89"/>
      <c r="X89"/>
      <c r="Y89"/>
      <c r="Z89"/>
    </row>
    <row r="90" spans="6:26">
      <c r="F90"/>
      <c r="G90"/>
      <c r="H90"/>
      <c r="I90"/>
      <c r="J90"/>
      <c r="K90"/>
      <c r="L90"/>
      <c r="M90"/>
      <c r="N90"/>
      <c r="O90"/>
      <c r="P90"/>
      <c r="Q90"/>
      <c r="R90"/>
      <c r="S90"/>
      <c r="T90"/>
      <c r="U90"/>
      <c r="V90"/>
      <c r="W90"/>
      <c r="X90"/>
      <c r="Y90"/>
      <c r="Z90"/>
    </row>
    <row r="91" spans="6:26">
      <c r="F91"/>
      <c r="G91"/>
      <c r="H91"/>
      <c r="I91"/>
      <c r="J91"/>
      <c r="K91"/>
      <c r="L91"/>
      <c r="M91"/>
      <c r="N91"/>
      <c r="O91"/>
      <c r="P91"/>
      <c r="Q91"/>
      <c r="R91"/>
      <c r="S91"/>
      <c r="T91"/>
      <c r="U91"/>
      <c r="V91"/>
      <c r="W91"/>
      <c r="X91"/>
      <c r="Y91"/>
      <c r="Z91"/>
    </row>
    <row r="92" spans="6:26">
      <c r="F92"/>
      <c r="G92"/>
      <c r="H92"/>
      <c r="I92"/>
      <c r="J92"/>
      <c r="K92"/>
      <c r="L92"/>
      <c r="M92"/>
      <c r="N92"/>
      <c r="O92"/>
      <c r="P92"/>
      <c r="Q92"/>
      <c r="R92"/>
      <c r="S92"/>
      <c r="T92"/>
      <c r="U92"/>
      <c r="V92"/>
      <c r="W92"/>
      <c r="X92"/>
      <c r="Y92"/>
      <c r="Z92"/>
    </row>
    <row r="93" spans="6:26">
      <c r="F93"/>
      <c r="G93"/>
      <c r="H93"/>
      <c r="I93"/>
      <c r="J93"/>
      <c r="K93"/>
      <c r="L93"/>
      <c r="M93"/>
      <c r="N93"/>
      <c r="O93"/>
      <c r="P93"/>
      <c r="Q93"/>
      <c r="R93"/>
      <c r="S93"/>
      <c r="T93"/>
      <c r="U93"/>
      <c r="V93"/>
      <c r="W93"/>
      <c r="X93"/>
      <c r="Y93"/>
      <c r="Z93"/>
    </row>
    <row r="94" spans="6:26">
      <c r="F94"/>
      <c r="G94"/>
      <c r="H94"/>
      <c r="I94"/>
      <c r="J94"/>
      <c r="K94"/>
      <c r="L94"/>
      <c r="M94"/>
      <c r="N94"/>
      <c r="O94"/>
      <c r="P94"/>
      <c r="Q94"/>
      <c r="R94"/>
      <c r="S94"/>
      <c r="T94"/>
      <c r="U94"/>
      <c r="V94"/>
      <c r="W94"/>
      <c r="X94"/>
      <c r="Y94"/>
      <c r="Z94"/>
    </row>
    <row r="95" spans="6:26">
      <c r="F95"/>
      <c r="G95"/>
      <c r="H95"/>
      <c r="I95"/>
      <c r="J95"/>
      <c r="K95"/>
      <c r="L95"/>
      <c r="M95"/>
      <c r="N95"/>
      <c r="O95"/>
      <c r="P95"/>
      <c r="Q95"/>
      <c r="R95"/>
      <c r="S95"/>
      <c r="T95"/>
      <c r="U95"/>
      <c r="V95"/>
      <c r="W95"/>
      <c r="X95"/>
      <c r="Y95"/>
      <c r="Z95"/>
    </row>
    <row r="96" spans="6:26">
      <c r="F96"/>
      <c r="G96"/>
      <c r="H96"/>
      <c r="I96"/>
      <c r="J96"/>
      <c r="K96"/>
      <c r="L96"/>
      <c r="M96"/>
      <c r="N96"/>
      <c r="O96"/>
      <c r="P96"/>
      <c r="Q96"/>
      <c r="R96"/>
      <c r="S96"/>
      <c r="T96"/>
      <c r="U96"/>
      <c r="V96"/>
      <c r="W96"/>
      <c r="X96"/>
      <c r="Y96"/>
      <c r="Z96"/>
    </row>
    <row r="97" spans="6:26">
      <c r="F97"/>
      <c r="G97"/>
      <c r="H97"/>
      <c r="I97"/>
      <c r="J97"/>
      <c r="K97"/>
      <c r="L97"/>
      <c r="M97"/>
      <c r="N97"/>
      <c r="O97"/>
      <c r="P97"/>
      <c r="Q97"/>
      <c r="R97"/>
      <c r="S97"/>
      <c r="T97"/>
      <c r="U97"/>
      <c r="V97"/>
      <c r="W97"/>
      <c r="X97"/>
      <c r="Y97"/>
      <c r="Z97"/>
    </row>
    <row r="98" spans="6:26">
      <c r="F98"/>
      <c r="G98"/>
      <c r="H98"/>
      <c r="I98"/>
      <c r="J98"/>
      <c r="K98"/>
      <c r="L98"/>
      <c r="M98"/>
      <c r="N98"/>
      <c r="O98"/>
      <c r="P98"/>
      <c r="Q98"/>
      <c r="R98"/>
      <c r="S98"/>
      <c r="T98"/>
      <c r="U98"/>
      <c r="V98"/>
      <c r="W98"/>
      <c r="X98"/>
      <c r="Y98"/>
      <c r="Z98"/>
    </row>
    <row r="99" spans="6:26">
      <c r="F99"/>
      <c r="G99"/>
      <c r="H99"/>
      <c r="I99"/>
      <c r="J99"/>
      <c r="K99"/>
      <c r="L99"/>
      <c r="M99"/>
      <c r="N99"/>
      <c r="O99"/>
      <c r="P99"/>
      <c r="Q99"/>
      <c r="R99"/>
      <c r="S99"/>
      <c r="T99"/>
      <c r="U99"/>
      <c r="V99"/>
      <c r="W99"/>
      <c r="X99"/>
      <c r="Y99"/>
      <c r="Z99"/>
    </row>
    <row r="100" spans="6:26">
      <c r="F100"/>
      <c r="G100"/>
      <c r="H100"/>
      <c r="I100"/>
      <c r="J100"/>
      <c r="K100"/>
      <c r="L100"/>
      <c r="M100"/>
      <c r="N100"/>
      <c r="O100"/>
      <c r="P100"/>
      <c r="Q100"/>
      <c r="R100"/>
      <c r="S100"/>
      <c r="T100"/>
      <c r="U100"/>
      <c r="V100"/>
      <c r="W100"/>
      <c r="X100"/>
      <c r="Y100"/>
      <c r="Z100"/>
    </row>
    <row r="101" spans="6:26">
      <c r="F101"/>
      <c r="G101"/>
      <c r="H101"/>
      <c r="I101"/>
      <c r="J101"/>
      <c r="K101"/>
      <c r="L101"/>
      <c r="M101"/>
      <c r="N101"/>
      <c r="O101"/>
      <c r="P101"/>
      <c r="Q101"/>
      <c r="R101"/>
      <c r="S101"/>
      <c r="T101"/>
      <c r="U101"/>
      <c r="V101"/>
      <c r="W101"/>
      <c r="X101"/>
      <c r="Y101"/>
      <c r="Z101"/>
    </row>
    <row r="102" spans="6:26">
      <c r="F102"/>
      <c r="G102"/>
      <c r="H102"/>
      <c r="I102"/>
      <c r="J102"/>
      <c r="K102"/>
      <c r="L102"/>
      <c r="M102"/>
      <c r="N102"/>
      <c r="O102"/>
      <c r="P102"/>
      <c r="Q102"/>
      <c r="R102"/>
      <c r="S102"/>
      <c r="T102"/>
      <c r="U102"/>
      <c r="V102"/>
      <c r="W102"/>
      <c r="X102"/>
      <c r="Y102"/>
      <c r="Z102"/>
    </row>
    <row r="103" spans="6:26">
      <c r="F103"/>
      <c r="G103"/>
      <c r="H103"/>
      <c r="I103"/>
      <c r="J103"/>
      <c r="K103"/>
      <c r="L103"/>
      <c r="M103"/>
      <c r="N103"/>
      <c r="O103"/>
      <c r="P103"/>
      <c r="Q103"/>
      <c r="R103"/>
      <c r="S103"/>
      <c r="T103"/>
      <c r="U103"/>
      <c r="V103"/>
      <c r="W103"/>
      <c r="X103"/>
      <c r="Y103"/>
      <c r="Z103"/>
    </row>
    <row r="104" spans="6:26">
      <c r="F104"/>
      <c r="G104"/>
      <c r="H104"/>
      <c r="I104"/>
      <c r="J104"/>
      <c r="K104"/>
      <c r="L104"/>
      <c r="M104"/>
      <c r="N104"/>
      <c r="O104"/>
      <c r="P104"/>
      <c r="Q104"/>
      <c r="R104"/>
      <c r="S104"/>
      <c r="T104"/>
      <c r="U104"/>
      <c r="V104"/>
      <c r="W104"/>
      <c r="X104"/>
      <c r="Y104"/>
      <c r="Z104"/>
    </row>
    <row r="105" spans="6:26">
      <c r="F105"/>
      <c r="G105"/>
      <c r="H105"/>
      <c r="I105"/>
      <c r="J105"/>
      <c r="K105"/>
      <c r="L105"/>
      <c r="M105"/>
      <c r="N105"/>
      <c r="O105"/>
      <c r="P105"/>
      <c r="Q105"/>
      <c r="R105"/>
      <c r="S105"/>
      <c r="T105"/>
      <c r="U105"/>
      <c r="V105"/>
      <c r="W105"/>
      <c r="X105"/>
      <c r="Y105"/>
      <c r="Z105"/>
    </row>
    <row r="106" spans="6:26">
      <c r="F106"/>
      <c r="G106"/>
      <c r="H106"/>
      <c r="I106"/>
      <c r="J106"/>
      <c r="K106"/>
      <c r="L106"/>
      <c r="M106"/>
      <c r="N106"/>
      <c r="O106"/>
      <c r="P106"/>
      <c r="Q106"/>
      <c r="R106"/>
      <c r="S106"/>
      <c r="T106"/>
      <c r="U106"/>
      <c r="V106"/>
      <c r="W106"/>
      <c r="X106"/>
      <c r="Y106"/>
      <c r="Z106"/>
    </row>
    <row r="107" spans="6:26">
      <c r="F107"/>
      <c r="G107"/>
      <c r="H107"/>
      <c r="I107"/>
      <c r="J107"/>
      <c r="K107"/>
      <c r="L107"/>
      <c r="M107"/>
      <c r="N107"/>
      <c r="O107"/>
      <c r="P107"/>
      <c r="Q107"/>
      <c r="R107"/>
      <c r="S107"/>
      <c r="T107"/>
      <c r="U107"/>
      <c r="V107"/>
      <c r="W107"/>
      <c r="X107"/>
      <c r="Y107"/>
      <c r="Z107"/>
    </row>
    <row r="108" spans="6:26">
      <c r="F108"/>
      <c r="G108"/>
      <c r="H108"/>
      <c r="I108"/>
      <c r="J108"/>
      <c r="K108"/>
      <c r="L108"/>
      <c r="M108"/>
      <c r="N108"/>
      <c r="O108"/>
      <c r="P108"/>
      <c r="Q108"/>
      <c r="R108"/>
      <c r="S108"/>
      <c r="T108"/>
      <c r="U108"/>
      <c r="V108"/>
      <c r="W108"/>
      <c r="X108"/>
      <c r="Y108"/>
      <c r="Z108"/>
    </row>
    <row r="109" spans="6:26">
      <c r="F109"/>
      <c r="G109"/>
      <c r="H109"/>
      <c r="I109"/>
      <c r="J109"/>
      <c r="K109"/>
      <c r="L109"/>
      <c r="M109"/>
      <c r="N109"/>
      <c r="O109"/>
      <c r="P109"/>
      <c r="Q109"/>
      <c r="R109"/>
      <c r="S109"/>
      <c r="T109"/>
      <c r="U109"/>
      <c r="V109"/>
      <c r="W109"/>
      <c r="X109"/>
      <c r="Y109"/>
      <c r="Z109"/>
    </row>
    <row r="110" spans="6:26">
      <c r="F110"/>
      <c r="G110"/>
      <c r="H110"/>
      <c r="I110"/>
      <c r="J110"/>
      <c r="K110"/>
      <c r="L110"/>
      <c r="M110"/>
      <c r="N110"/>
      <c r="O110"/>
      <c r="P110"/>
      <c r="Q110"/>
      <c r="R110"/>
      <c r="S110"/>
      <c r="T110"/>
      <c r="U110"/>
      <c r="V110"/>
      <c r="W110"/>
      <c r="X110"/>
      <c r="Y110"/>
      <c r="Z110"/>
    </row>
    <row r="111" spans="6:26">
      <c r="F111"/>
      <c r="G111"/>
      <c r="H111"/>
      <c r="I111"/>
      <c r="J111"/>
      <c r="K111"/>
      <c r="L111"/>
      <c r="M111"/>
      <c r="N111"/>
      <c r="O111"/>
      <c r="P111"/>
      <c r="Q111"/>
      <c r="R111"/>
      <c r="S111"/>
      <c r="T111"/>
      <c r="U111"/>
      <c r="V111"/>
      <c r="W111"/>
      <c r="X111"/>
      <c r="Y111"/>
      <c r="Z111"/>
    </row>
    <row r="112" spans="6:26">
      <c r="F112"/>
      <c r="G112"/>
      <c r="H112"/>
      <c r="I112"/>
      <c r="J112"/>
      <c r="K112"/>
      <c r="L112"/>
      <c r="M112"/>
      <c r="N112"/>
      <c r="O112"/>
      <c r="P112"/>
      <c r="Q112"/>
      <c r="R112"/>
      <c r="S112"/>
      <c r="T112"/>
      <c r="U112"/>
      <c r="V112"/>
      <c r="W112"/>
      <c r="X112"/>
      <c r="Y112"/>
      <c r="Z112"/>
    </row>
    <row r="113" spans="6:26">
      <c r="F113"/>
      <c r="G113"/>
      <c r="H113"/>
      <c r="I113"/>
      <c r="J113"/>
      <c r="K113"/>
      <c r="L113"/>
      <c r="M113"/>
      <c r="N113"/>
      <c r="O113"/>
      <c r="P113"/>
      <c r="Q113"/>
      <c r="R113"/>
      <c r="S113"/>
      <c r="T113"/>
      <c r="U113"/>
      <c r="V113"/>
      <c r="W113"/>
      <c r="X113"/>
      <c r="Y113"/>
      <c r="Z113"/>
    </row>
    <row r="114" spans="6:26">
      <c r="F114"/>
      <c r="G114"/>
      <c r="H114"/>
      <c r="I114"/>
      <c r="J114"/>
      <c r="K114"/>
      <c r="L114"/>
      <c r="M114"/>
      <c r="N114"/>
      <c r="O114"/>
      <c r="P114"/>
      <c r="Q114"/>
      <c r="R114"/>
      <c r="S114"/>
      <c r="T114"/>
      <c r="U114"/>
      <c r="V114"/>
      <c r="W114"/>
      <c r="X114"/>
      <c r="Y114"/>
      <c r="Z114"/>
    </row>
    <row r="115" spans="6:26">
      <c r="F115"/>
      <c r="G115"/>
      <c r="H115"/>
      <c r="I115"/>
      <c r="J115"/>
      <c r="K115"/>
      <c r="L115"/>
      <c r="M115"/>
      <c r="N115"/>
      <c r="O115"/>
      <c r="P115"/>
      <c r="Q115"/>
      <c r="R115"/>
      <c r="S115"/>
      <c r="T115"/>
      <c r="U115"/>
      <c r="V115"/>
      <c r="W115"/>
      <c r="X115"/>
      <c r="Y115"/>
      <c r="Z115"/>
    </row>
    <row r="116" spans="6:26">
      <c r="F116"/>
      <c r="G116"/>
      <c r="H116"/>
      <c r="I116"/>
      <c r="J116"/>
      <c r="K116"/>
      <c r="L116"/>
      <c r="M116"/>
      <c r="N116"/>
      <c r="O116"/>
      <c r="P116"/>
      <c r="Q116"/>
      <c r="R116"/>
      <c r="S116"/>
      <c r="T116"/>
      <c r="U116"/>
      <c r="V116"/>
      <c r="W116"/>
      <c r="X116"/>
      <c r="Y116"/>
      <c r="Z116"/>
    </row>
    <row r="117" spans="6:26">
      <c r="F117"/>
      <c r="G117"/>
      <c r="H117"/>
      <c r="I117"/>
      <c r="J117"/>
      <c r="K117"/>
      <c r="L117"/>
      <c r="M117"/>
      <c r="N117"/>
      <c r="O117"/>
      <c r="P117"/>
      <c r="Q117"/>
      <c r="R117"/>
      <c r="S117"/>
      <c r="T117"/>
      <c r="U117"/>
      <c r="V117"/>
      <c r="W117"/>
      <c r="X117"/>
      <c r="Y117"/>
      <c r="Z117"/>
    </row>
    <row r="118" spans="6:26">
      <c r="F118"/>
      <c r="G118"/>
      <c r="H118"/>
      <c r="I118"/>
      <c r="J118"/>
      <c r="K118"/>
      <c r="L118"/>
      <c r="M118"/>
      <c r="N118"/>
      <c r="O118"/>
      <c r="P118"/>
      <c r="Q118"/>
      <c r="R118"/>
      <c r="S118"/>
      <c r="T118"/>
      <c r="U118"/>
      <c r="V118"/>
      <c r="W118"/>
      <c r="X118"/>
      <c r="Y118"/>
      <c r="Z118"/>
    </row>
    <row r="119" spans="6:26">
      <c r="F119"/>
      <c r="G119"/>
      <c r="H119"/>
      <c r="I119"/>
      <c r="J119"/>
      <c r="K119"/>
      <c r="L119"/>
      <c r="M119"/>
      <c r="N119"/>
      <c r="O119"/>
      <c r="P119"/>
      <c r="Q119"/>
      <c r="R119"/>
      <c r="S119"/>
      <c r="T119"/>
      <c r="U119"/>
      <c r="V119"/>
      <c r="W119"/>
      <c r="X119"/>
      <c r="Y119"/>
      <c r="Z119"/>
    </row>
    <row r="120" spans="6:26">
      <c r="F120"/>
      <c r="G120"/>
      <c r="H120"/>
      <c r="I120"/>
      <c r="J120"/>
      <c r="K120"/>
      <c r="L120"/>
      <c r="M120"/>
      <c r="N120"/>
      <c r="O120"/>
      <c r="P120"/>
      <c r="Q120"/>
      <c r="R120"/>
      <c r="S120"/>
      <c r="T120"/>
      <c r="U120"/>
      <c r="V120"/>
      <c r="W120"/>
      <c r="X120"/>
      <c r="Y120"/>
      <c r="Z120"/>
    </row>
    <row r="121" spans="6:26">
      <c r="F121"/>
      <c r="G121"/>
      <c r="H121"/>
      <c r="I121"/>
      <c r="J121"/>
      <c r="K121"/>
      <c r="L121"/>
      <c r="M121"/>
      <c r="N121"/>
      <c r="O121"/>
      <c r="P121"/>
      <c r="Q121"/>
      <c r="R121"/>
      <c r="S121"/>
      <c r="T121"/>
      <c r="U121"/>
      <c r="V121"/>
      <c r="W121"/>
      <c r="X121"/>
      <c r="Y121"/>
      <c r="Z121"/>
    </row>
    <row r="122" spans="6:26">
      <c r="F122"/>
      <c r="G122"/>
      <c r="H122"/>
      <c r="I122"/>
      <c r="J122"/>
      <c r="K122"/>
      <c r="L122"/>
      <c r="M122"/>
      <c r="N122"/>
      <c r="O122"/>
      <c r="P122"/>
      <c r="Q122"/>
      <c r="R122"/>
      <c r="S122"/>
      <c r="T122"/>
      <c r="U122"/>
      <c r="V122"/>
      <c r="W122"/>
      <c r="X122"/>
      <c r="Y122"/>
      <c r="Z122"/>
    </row>
    <row r="123" spans="6:26">
      <c r="F123"/>
      <c r="G123"/>
      <c r="H123"/>
      <c r="I123"/>
      <c r="J123"/>
      <c r="K123"/>
      <c r="L123"/>
      <c r="M123"/>
      <c r="N123"/>
      <c r="O123"/>
      <c r="P123"/>
      <c r="Q123"/>
      <c r="R123"/>
      <c r="S123"/>
      <c r="T123"/>
      <c r="U123"/>
      <c r="V123"/>
      <c r="W123"/>
      <c r="X123"/>
      <c r="Y123"/>
      <c r="Z123"/>
    </row>
    <row r="124" spans="6:26">
      <c r="F124"/>
      <c r="G124"/>
      <c r="H124"/>
      <c r="I124"/>
      <c r="J124"/>
      <c r="K124"/>
      <c r="L124"/>
      <c r="M124"/>
      <c r="N124"/>
      <c r="O124"/>
      <c r="P124"/>
      <c r="Q124"/>
      <c r="R124"/>
      <c r="S124"/>
      <c r="T124"/>
      <c r="U124"/>
      <c r="V124"/>
      <c r="W124"/>
      <c r="X124"/>
      <c r="Y124"/>
      <c r="Z124"/>
    </row>
    <row r="125" spans="6:26">
      <c r="F125"/>
      <c r="G125"/>
      <c r="H125"/>
      <c r="I125"/>
      <c r="J125"/>
      <c r="K125"/>
      <c r="L125"/>
      <c r="M125"/>
      <c r="N125"/>
      <c r="O125"/>
      <c r="P125"/>
      <c r="Q125"/>
      <c r="R125"/>
      <c r="S125"/>
      <c r="T125"/>
      <c r="U125"/>
      <c r="V125"/>
      <c r="W125"/>
      <c r="X125"/>
      <c r="Y125"/>
      <c r="Z125"/>
    </row>
    <row r="126" spans="6:26">
      <c r="F126"/>
      <c r="G126"/>
      <c r="H126"/>
      <c r="I126"/>
      <c r="J126"/>
      <c r="K126"/>
      <c r="L126"/>
      <c r="M126"/>
      <c r="N126"/>
      <c r="O126"/>
      <c r="P126"/>
      <c r="Q126"/>
      <c r="R126"/>
      <c r="S126"/>
      <c r="T126"/>
      <c r="U126"/>
      <c r="V126"/>
      <c r="W126"/>
      <c r="X126"/>
      <c r="Y126"/>
      <c r="Z126"/>
    </row>
    <row r="127" spans="6:26">
      <c r="F127"/>
      <c r="G127"/>
      <c r="H127"/>
      <c r="I127"/>
      <c r="J127"/>
      <c r="K127"/>
      <c r="L127"/>
      <c r="M127"/>
      <c r="N127"/>
      <c r="O127"/>
      <c r="P127"/>
      <c r="Q127"/>
      <c r="R127"/>
      <c r="S127"/>
      <c r="T127"/>
      <c r="U127"/>
      <c r="V127"/>
      <c r="W127"/>
      <c r="X127"/>
      <c r="Y127"/>
      <c r="Z127"/>
    </row>
    <row r="128" spans="6:26">
      <c r="F128"/>
      <c r="G128"/>
      <c r="H128"/>
      <c r="I128"/>
      <c r="J128"/>
      <c r="K128"/>
      <c r="L128"/>
      <c r="M128"/>
      <c r="N128"/>
      <c r="O128"/>
      <c r="P128"/>
      <c r="Q128"/>
      <c r="R128"/>
      <c r="S128"/>
      <c r="T128"/>
      <c r="U128"/>
      <c r="V128"/>
      <c r="W128"/>
      <c r="X128"/>
      <c r="Y128"/>
      <c r="Z128"/>
    </row>
    <row r="129" spans="6:26">
      <c r="F129"/>
      <c r="G129"/>
      <c r="H129"/>
      <c r="I129"/>
      <c r="J129"/>
      <c r="K129"/>
      <c r="L129"/>
      <c r="M129"/>
      <c r="N129"/>
      <c r="O129"/>
      <c r="P129"/>
      <c r="Q129"/>
      <c r="R129"/>
      <c r="S129"/>
      <c r="T129"/>
      <c r="U129"/>
      <c r="V129"/>
      <c r="W129"/>
      <c r="X129"/>
      <c r="Y129"/>
      <c r="Z129"/>
    </row>
    <row r="130" spans="6:26">
      <c r="F130"/>
      <c r="G130"/>
      <c r="H130"/>
      <c r="I130"/>
      <c r="J130"/>
      <c r="K130"/>
      <c r="L130"/>
      <c r="M130"/>
      <c r="N130"/>
      <c r="O130"/>
      <c r="P130"/>
      <c r="Q130"/>
      <c r="R130"/>
      <c r="S130"/>
      <c r="T130"/>
      <c r="U130"/>
      <c r="V130"/>
      <c r="W130"/>
      <c r="X130"/>
      <c r="Y130"/>
      <c r="Z130"/>
    </row>
    <row r="131" spans="6:26">
      <c r="F131"/>
      <c r="G131"/>
      <c r="H131"/>
      <c r="I131"/>
      <c r="J131"/>
      <c r="K131"/>
      <c r="L131"/>
      <c r="M131"/>
      <c r="N131"/>
      <c r="O131"/>
      <c r="P131"/>
      <c r="Q131"/>
      <c r="R131"/>
      <c r="S131"/>
      <c r="T131"/>
      <c r="U131"/>
      <c r="V131"/>
      <c r="W131"/>
      <c r="X131"/>
      <c r="Y131"/>
      <c r="Z131"/>
    </row>
    <row r="132" spans="6:26">
      <c r="F132"/>
      <c r="G132"/>
      <c r="H132"/>
      <c r="I132"/>
      <c r="J132"/>
      <c r="K132"/>
      <c r="L132"/>
      <c r="M132"/>
      <c r="N132"/>
      <c r="O132"/>
      <c r="P132"/>
      <c r="Q132"/>
      <c r="R132"/>
      <c r="S132"/>
      <c r="T132"/>
      <c r="U132"/>
      <c r="V132"/>
      <c r="W132"/>
      <c r="X132"/>
      <c r="Y132"/>
      <c r="Z132"/>
    </row>
    <row r="133" spans="6:26">
      <c r="F133"/>
      <c r="G133"/>
      <c r="H133"/>
      <c r="I133"/>
      <c r="J133"/>
      <c r="K133"/>
      <c r="L133"/>
      <c r="M133"/>
      <c r="N133"/>
      <c r="O133"/>
      <c r="P133"/>
      <c r="Q133"/>
      <c r="R133"/>
      <c r="S133"/>
      <c r="T133"/>
      <c r="U133"/>
      <c r="V133"/>
      <c r="W133"/>
      <c r="X133"/>
      <c r="Y133"/>
      <c r="Z133"/>
    </row>
    <row r="134" spans="6:26">
      <c r="F134"/>
      <c r="G134"/>
      <c r="H134"/>
      <c r="I134"/>
      <c r="J134"/>
      <c r="K134"/>
      <c r="L134"/>
      <c r="M134"/>
      <c r="N134"/>
      <c r="O134"/>
      <c r="P134"/>
      <c r="Q134"/>
      <c r="R134"/>
      <c r="S134"/>
      <c r="T134"/>
      <c r="U134"/>
      <c r="V134"/>
      <c r="W134"/>
      <c r="X134"/>
      <c r="Y134"/>
      <c r="Z134"/>
    </row>
    <row r="135" spans="6:26">
      <c r="F135"/>
      <c r="G135"/>
      <c r="H135"/>
      <c r="I135"/>
      <c r="J135"/>
      <c r="K135"/>
      <c r="L135"/>
      <c r="M135"/>
      <c r="N135"/>
      <c r="O135"/>
      <c r="P135"/>
      <c r="Q135"/>
      <c r="R135"/>
      <c r="S135"/>
      <c r="T135"/>
      <c r="U135"/>
      <c r="V135"/>
      <c r="W135"/>
      <c r="X135"/>
      <c r="Y135"/>
      <c r="Z135"/>
    </row>
  </sheetData>
  <mergeCells count="2">
    <mergeCell ref="B10:C10"/>
    <mergeCell ref="C45:K45"/>
  </mergeCells>
  <phoneticPr fontId="2" type="noConversion"/>
  <hyperlinks>
    <hyperlink ref="Z3" location="Contents!B20" display="Contents" xr:uid="{A68CB012-A709-44F1-B7C8-B69F82DEC24A}"/>
    <hyperlink ref="D8" location="Footnotes!A1" display="Footnotes" xr:uid="{D9380942-BA93-4224-8795-F5F529C1E137}"/>
  </hyperlinks>
  <pageMargins left="0" right="0" top="0" bottom="0.39370078740157483" header="0" footer="0.19685039370078741"/>
  <pageSetup paperSize="8" scale="84" fitToHeight="2" orientation="landscape"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tabColor rgb="FF008080"/>
    <pageSetUpPr fitToPage="1"/>
  </sheetPr>
  <dimension ref="B1:AD136"/>
  <sheetViews>
    <sheetView showGridLines="0" zoomScaleNormal="100" zoomScaleSheetLayoutView="100" workbookViewId="0">
      <selection activeCell="D15" sqref="D15"/>
    </sheetView>
  </sheetViews>
  <sheetFormatPr defaultColWidth="9.1171875" defaultRowHeight="10.199999999999999"/>
  <cols>
    <col min="1" max="1" width="2.41015625" style="94" customWidth="1"/>
    <col min="2" max="2" width="2.41015625" style="93" customWidth="1"/>
    <col min="3" max="3" width="73.41015625" style="93" customWidth="1"/>
    <col min="4" max="4" width="11.1171875" style="93" customWidth="1"/>
    <col min="5" max="5" width="2.703125" style="93" customWidth="1"/>
    <col min="6" max="30" width="8.1171875" style="94" customWidth="1"/>
    <col min="31" max="16384" width="9.1171875" style="94"/>
  </cols>
  <sheetData>
    <row r="1" spans="2:30">
      <c r="B1" s="57" t="str">
        <f>Summary!$B$1</f>
        <v>Financial and Operating Information 2022 - 2026</v>
      </c>
      <c r="C1" s="57"/>
      <c r="D1" s="57"/>
      <c r="E1" s="57"/>
    </row>
    <row r="2" spans="2:30" ht="10.5">
      <c r="B2" s="29" t="s">
        <v>8</v>
      </c>
      <c r="C2" s="29"/>
      <c r="D2" s="29"/>
      <c r="E2" s="29"/>
    </row>
    <row r="3" spans="2:30" ht="11.4">
      <c r="B3" s="5"/>
      <c r="D3" s="707"/>
      <c r="E3" s="5"/>
      <c r="Z3" s="707" t="s">
        <v>6</v>
      </c>
    </row>
    <row r="4" spans="2:30" ht="11.4">
      <c r="B4" s="5"/>
      <c r="C4" s="5"/>
      <c r="D4" s="5"/>
      <c r="E4" s="5"/>
    </row>
    <row r="5" spans="2:30" ht="18.75" customHeight="1">
      <c r="B5" s="24" t="s">
        <v>110</v>
      </c>
      <c r="C5" s="24"/>
      <c r="D5" s="24"/>
      <c r="E5" s="24"/>
    </row>
    <row r="6" spans="2:30" ht="10.5" thickBot="1"/>
    <row r="7" spans="2:30">
      <c r="B7" s="71"/>
      <c r="C7" s="71"/>
      <c r="D7" s="71"/>
      <c r="F7" s="71"/>
      <c r="G7" s="71"/>
      <c r="H7" s="71"/>
      <c r="I7" s="71"/>
      <c r="J7" s="71"/>
      <c r="K7" s="71"/>
      <c r="L7" s="71"/>
      <c r="M7" s="71"/>
      <c r="N7" s="71"/>
      <c r="O7" s="71"/>
      <c r="P7" s="71"/>
      <c r="Q7" s="71"/>
      <c r="R7" s="71"/>
      <c r="S7" s="71"/>
      <c r="T7" s="71"/>
      <c r="U7" s="71"/>
      <c r="V7" s="71"/>
      <c r="W7" s="71"/>
      <c r="X7" s="71"/>
      <c r="Y7" s="71"/>
      <c r="Z7" s="71"/>
      <c r="AA7" s="71"/>
      <c r="AB7" s="71"/>
      <c r="AC7" s="71"/>
      <c r="AD7" s="752" t="s">
        <v>111</v>
      </c>
    </row>
    <row r="8" spans="2:30" ht="11.4">
      <c r="B8" s="986"/>
      <c r="C8" s="986"/>
      <c r="D8" s="986" t="s">
        <v>54</v>
      </c>
      <c r="F8" s="987" t="s">
        <v>1</v>
      </c>
      <c r="G8" s="987" t="s">
        <v>2</v>
      </c>
      <c r="H8" s="987" t="s">
        <v>3</v>
      </c>
      <c r="I8" s="987" t="s">
        <v>4</v>
      </c>
      <c r="J8" s="988">
        <v>2022</v>
      </c>
      <c r="K8" s="987" t="s">
        <v>1</v>
      </c>
      <c r="L8" s="987" t="s">
        <v>2</v>
      </c>
      <c r="M8" s="987" t="s">
        <v>3</v>
      </c>
      <c r="N8" s="987" t="s">
        <v>4</v>
      </c>
      <c r="O8" s="988">
        <v>2023</v>
      </c>
      <c r="P8" s="987" t="s">
        <v>1</v>
      </c>
      <c r="Q8" s="987" t="s">
        <v>2</v>
      </c>
      <c r="R8" s="987" t="s">
        <v>3</v>
      </c>
      <c r="S8" s="987" t="s">
        <v>4</v>
      </c>
      <c r="T8" s="988">
        <v>2024</v>
      </c>
      <c r="U8" s="987" t="s">
        <v>1</v>
      </c>
      <c r="V8" s="987" t="s">
        <v>2</v>
      </c>
      <c r="W8" s="987" t="s">
        <v>3</v>
      </c>
      <c r="X8" s="987" t="s">
        <v>4</v>
      </c>
      <c r="Y8" s="988">
        <v>2025</v>
      </c>
      <c r="Z8" s="987" t="s">
        <v>1</v>
      </c>
      <c r="AA8" s="987" t="s">
        <v>2</v>
      </c>
      <c r="AB8" s="987" t="s">
        <v>3</v>
      </c>
      <c r="AC8" s="987" t="s">
        <v>4</v>
      </c>
      <c r="AD8" s="988">
        <v>2026</v>
      </c>
    </row>
    <row r="9" spans="2:30" ht="10.5">
      <c r="B9" s="94"/>
      <c r="C9" s="94"/>
      <c r="D9" s="740"/>
      <c r="J9" s="112"/>
      <c r="O9" s="112"/>
      <c r="T9" s="112"/>
      <c r="Y9" s="112"/>
      <c r="Z9" s="196"/>
      <c r="AA9" s="196"/>
      <c r="AB9" s="196"/>
      <c r="AC9" s="196"/>
      <c r="AD9" s="206"/>
    </row>
    <row r="10" spans="2:30" ht="10.5">
      <c r="B10" s="45"/>
      <c r="C10" s="45"/>
      <c r="D10" s="740"/>
      <c r="E10" s="42"/>
      <c r="J10" s="112"/>
      <c r="O10" s="112"/>
      <c r="T10" s="112"/>
      <c r="Y10" s="112"/>
      <c r="Z10" s="196"/>
      <c r="AA10" s="196"/>
      <c r="AB10" s="196"/>
      <c r="AC10" s="196"/>
      <c r="AD10" s="206"/>
    </row>
    <row r="11" spans="2:30" ht="10.5">
      <c r="B11" s="46" t="s">
        <v>112</v>
      </c>
      <c r="C11" s="46"/>
      <c r="D11" s="741"/>
      <c r="E11" s="16"/>
      <c r="F11" s="43">
        <v>-20070</v>
      </c>
      <c r="G11" s="43">
        <v>9536</v>
      </c>
      <c r="H11" s="43">
        <v>-1984</v>
      </c>
      <c r="I11" s="43">
        <v>11161</v>
      </c>
      <c r="J11" s="44">
        <v>-1357</v>
      </c>
      <c r="K11" s="43">
        <v>8422</v>
      </c>
      <c r="L11" s="43">
        <v>1953</v>
      </c>
      <c r="M11" s="43">
        <v>5069</v>
      </c>
      <c r="N11" s="43">
        <v>436</v>
      </c>
      <c r="O11" s="44">
        <v>15880</v>
      </c>
      <c r="P11" s="43">
        <v>2409</v>
      </c>
      <c r="Q11" s="43">
        <v>70</v>
      </c>
      <c r="R11" s="43">
        <v>370</v>
      </c>
      <c r="S11" s="43">
        <v>-1620</v>
      </c>
      <c r="T11" s="44">
        <v>1229</v>
      </c>
      <c r="U11" s="43">
        <v>982</v>
      </c>
      <c r="V11" s="43">
        <v>1929</v>
      </c>
      <c r="W11" s="43">
        <v>1509</v>
      </c>
      <c r="X11" s="43">
        <v>-3125</v>
      </c>
      <c r="Y11" s="44">
        <v>1295</v>
      </c>
      <c r="Z11" s="289">
        <v>4212</v>
      </c>
      <c r="AA11" s="289">
        <v>4330</v>
      </c>
      <c r="AB11" s="347" t="s">
        <v>1225</v>
      </c>
      <c r="AC11" s="347" t="s">
        <v>1225</v>
      </c>
      <c r="AD11" s="638">
        <v>8542</v>
      </c>
    </row>
    <row r="12" spans="2:30" ht="10.5">
      <c r="B12" s="47" t="s">
        <v>113</v>
      </c>
      <c r="C12" s="47"/>
      <c r="D12" s="742"/>
      <c r="E12" s="14"/>
      <c r="F12" s="113"/>
      <c r="G12" s="113"/>
      <c r="H12" s="113"/>
      <c r="I12" s="113"/>
      <c r="J12" s="114"/>
      <c r="K12" s="113"/>
      <c r="L12" s="113"/>
      <c r="M12" s="113"/>
      <c r="N12" s="113"/>
      <c r="O12" s="114"/>
      <c r="P12" s="113"/>
      <c r="Q12" s="113"/>
      <c r="R12" s="113"/>
      <c r="S12" s="113"/>
      <c r="T12" s="114"/>
      <c r="U12" s="113"/>
      <c r="V12" s="113"/>
      <c r="W12" s="113"/>
      <c r="X12" s="113"/>
      <c r="Y12" s="114"/>
      <c r="Z12" s="290"/>
      <c r="AA12" s="290"/>
      <c r="AB12" s="348"/>
      <c r="AC12" s="348"/>
      <c r="AD12" s="639"/>
    </row>
    <row r="13" spans="2:30" ht="10.5">
      <c r="B13" s="48" t="s">
        <v>114</v>
      </c>
      <c r="C13" s="48"/>
      <c r="D13" s="742"/>
      <c r="E13" s="14"/>
      <c r="F13" s="113"/>
      <c r="G13" s="113"/>
      <c r="H13" s="113"/>
      <c r="I13" s="113"/>
      <c r="J13" s="114"/>
      <c r="K13" s="113"/>
      <c r="L13" s="113"/>
      <c r="M13" s="113"/>
      <c r="N13" s="113"/>
      <c r="O13" s="114"/>
      <c r="P13" s="113"/>
      <c r="Q13" s="113"/>
      <c r="R13" s="113"/>
      <c r="S13" s="113"/>
      <c r="T13" s="114"/>
      <c r="U13" s="113"/>
      <c r="V13" s="113"/>
      <c r="W13" s="113"/>
      <c r="X13" s="113"/>
      <c r="Y13" s="114"/>
      <c r="Z13" s="290"/>
      <c r="AA13" s="290"/>
      <c r="AB13" s="348"/>
      <c r="AC13" s="348"/>
      <c r="AD13" s="639"/>
    </row>
    <row r="14" spans="2:30" ht="11.4">
      <c r="B14" s="94"/>
      <c r="C14" s="18" t="s">
        <v>115</v>
      </c>
      <c r="D14" s="751" t="str">
        <f>Footnotes!B6</f>
        <v>a</v>
      </c>
      <c r="E14" s="16"/>
      <c r="F14" s="113">
        <v>-1749</v>
      </c>
      <c r="G14" s="113">
        <v>-2454</v>
      </c>
      <c r="H14" s="113">
        <v>-1725</v>
      </c>
      <c r="I14" s="113">
        <v>2142</v>
      </c>
      <c r="J14" s="114">
        <v>-3786</v>
      </c>
      <c r="K14" s="113">
        <v>453</v>
      </c>
      <c r="L14" s="113">
        <v>11</v>
      </c>
      <c r="M14" s="113">
        <v>-590</v>
      </c>
      <c r="N14" s="113">
        <v>711</v>
      </c>
      <c r="O14" s="114">
        <v>585</v>
      </c>
      <c r="P14" s="113">
        <v>-448</v>
      </c>
      <c r="Q14" s="113">
        <v>-142</v>
      </c>
      <c r="R14" s="113">
        <v>838</v>
      </c>
      <c r="S14" s="113">
        <v>-1540</v>
      </c>
      <c r="T14" s="114">
        <v>-1292</v>
      </c>
      <c r="U14" s="113">
        <v>819</v>
      </c>
      <c r="V14" s="113">
        <v>1323</v>
      </c>
      <c r="W14" s="113">
        <v>-276</v>
      </c>
      <c r="X14" s="113">
        <v>-3</v>
      </c>
      <c r="Y14" s="114">
        <v>1863</v>
      </c>
      <c r="Z14" s="290">
        <v>-191</v>
      </c>
      <c r="AA14" s="290">
        <v>65</v>
      </c>
      <c r="AB14" s="348" t="s">
        <v>1225</v>
      </c>
      <c r="AC14" s="348" t="s">
        <v>1225</v>
      </c>
      <c r="AD14" s="639">
        <v>-126</v>
      </c>
    </row>
    <row r="15" spans="2:30" ht="11.4">
      <c r="B15" s="94"/>
      <c r="C15" s="48" t="s">
        <v>116</v>
      </c>
      <c r="D15" s="751" t="str">
        <f>Footnotes!B7</f>
        <v>b</v>
      </c>
      <c r="E15" s="14"/>
      <c r="Z15" s="290"/>
      <c r="AA15" s="290"/>
      <c r="AB15" s="348"/>
      <c r="AC15" s="348"/>
      <c r="AD15" s="639"/>
    </row>
    <row r="16" spans="2:30" ht="10.5">
      <c r="B16" s="94"/>
      <c r="C16" s="48" t="s">
        <v>1195</v>
      </c>
      <c r="D16" s="742"/>
      <c r="E16" s="14"/>
      <c r="F16" s="113">
        <v>10791</v>
      </c>
      <c r="G16" s="113">
        <v>0</v>
      </c>
      <c r="H16" s="113">
        <v>0</v>
      </c>
      <c r="I16" s="113">
        <v>-32</v>
      </c>
      <c r="J16" s="114">
        <v>10759</v>
      </c>
      <c r="K16" s="113">
        <v>0</v>
      </c>
      <c r="L16" s="113">
        <v>0</v>
      </c>
      <c r="M16" s="113">
        <v>-2</v>
      </c>
      <c r="N16" s="113">
        <v>0</v>
      </c>
      <c r="O16" s="114">
        <v>-2</v>
      </c>
      <c r="P16" s="113">
        <v>0</v>
      </c>
      <c r="Q16" s="113">
        <v>0</v>
      </c>
      <c r="R16" s="113">
        <v>0</v>
      </c>
      <c r="S16" s="113">
        <v>1004</v>
      </c>
      <c r="T16" s="114">
        <v>1004</v>
      </c>
      <c r="U16" s="113">
        <v>0</v>
      </c>
      <c r="V16" s="113">
        <v>0</v>
      </c>
      <c r="W16" s="113">
        <v>22</v>
      </c>
      <c r="X16" s="113">
        <v>19</v>
      </c>
      <c r="Y16" s="114">
        <v>41</v>
      </c>
      <c r="Z16" s="290">
        <v>0</v>
      </c>
      <c r="AA16" s="290">
        <v>2</v>
      </c>
      <c r="AB16" s="348" t="s">
        <v>1225</v>
      </c>
      <c r="AC16" s="348" t="s">
        <v>1225</v>
      </c>
      <c r="AD16" s="639">
        <v>2</v>
      </c>
    </row>
    <row r="17" spans="2:30" ht="10.5">
      <c r="B17" s="94"/>
      <c r="C17" s="18" t="s">
        <v>117</v>
      </c>
      <c r="D17" s="742"/>
      <c r="E17" s="16"/>
      <c r="F17" s="113">
        <v>222</v>
      </c>
      <c r="G17" s="113">
        <v>99</v>
      </c>
      <c r="H17" s="113">
        <v>-142</v>
      </c>
      <c r="I17" s="113">
        <v>584</v>
      </c>
      <c r="J17" s="114">
        <v>763</v>
      </c>
      <c r="K17" s="113">
        <v>546</v>
      </c>
      <c r="L17" s="113">
        <v>-56</v>
      </c>
      <c r="M17" s="113">
        <v>-56</v>
      </c>
      <c r="N17" s="113">
        <v>125</v>
      </c>
      <c r="O17" s="114">
        <v>559</v>
      </c>
      <c r="P17" s="113">
        <v>-115</v>
      </c>
      <c r="Q17" s="113">
        <v>-100</v>
      </c>
      <c r="R17" s="113">
        <v>-111</v>
      </c>
      <c r="S17" s="113">
        <v>-209</v>
      </c>
      <c r="T17" s="114">
        <v>-535</v>
      </c>
      <c r="U17" s="113">
        <v>-185</v>
      </c>
      <c r="V17" s="113">
        <v>235</v>
      </c>
      <c r="W17" s="113">
        <v>134</v>
      </c>
      <c r="X17" s="113">
        <v>37</v>
      </c>
      <c r="Y17" s="114">
        <v>221</v>
      </c>
      <c r="Z17" s="290">
        <v>159</v>
      </c>
      <c r="AA17" s="290">
        <v>-8</v>
      </c>
      <c r="AB17" s="348" t="s">
        <v>1225</v>
      </c>
      <c r="AC17" s="348" t="s">
        <v>1225</v>
      </c>
      <c r="AD17" s="639">
        <v>151</v>
      </c>
    </row>
    <row r="18" spans="2:30" ht="10.5">
      <c r="B18" s="94"/>
      <c r="C18" s="18" t="s">
        <v>118</v>
      </c>
      <c r="D18" s="742"/>
      <c r="E18" s="14"/>
      <c r="F18" s="113">
        <v>85</v>
      </c>
      <c r="G18" s="113">
        <v>59</v>
      </c>
      <c r="H18" s="113">
        <v>-134</v>
      </c>
      <c r="I18" s="113">
        <v>392</v>
      </c>
      <c r="J18" s="114">
        <v>402</v>
      </c>
      <c r="K18" s="113">
        <v>-203</v>
      </c>
      <c r="L18" s="113">
        <v>-27</v>
      </c>
      <c r="M18" s="113">
        <v>25</v>
      </c>
      <c r="N18" s="113">
        <v>13</v>
      </c>
      <c r="O18" s="114">
        <v>-192</v>
      </c>
      <c r="P18" s="113">
        <v>-8</v>
      </c>
      <c r="Q18" s="113">
        <v>10</v>
      </c>
      <c r="R18" s="113">
        <v>-41</v>
      </c>
      <c r="S18" s="113">
        <v>27</v>
      </c>
      <c r="T18" s="114">
        <v>-12</v>
      </c>
      <c r="U18" s="113">
        <v>1</v>
      </c>
      <c r="V18" s="113">
        <v>3</v>
      </c>
      <c r="W18" s="113">
        <v>-5</v>
      </c>
      <c r="X18" s="113">
        <v>-3</v>
      </c>
      <c r="Y18" s="114">
        <v>-4</v>
      </c>
      <c r="Z18" s="290">
        <v>7</v>
      </c>
      <c r="AA18" s="290">
        <v>-1</v>
      </c>
      <c r="AB18" s="348" t="s">
        <v>1225</v>
      </c>
      <c r="AC18" s="348" t="s">
        <v>1225</v>
      </c>
      <c r="AD18" s="639">
        <v>6</v>
      </c>
    </row>
    <row r="19" spans="2:30" ht="10.5">
      <c r="B19" s="94"/>
      <c r="C19" s="18" t="s">
        <v>119</v>
      </c>
      <c r="D19" s="742"/>
      <c r="E19" s="16"/>
      <c r="F19" s="113">
        <v>-102</v>
      </c>
      <c r="G19" s="113">
        <v>-70</v>
      </c>
      <c r="H19" s="113">
        <v>-54</v>
      </c>
      <c r="I19" s="113">
        <v>-108</v>
      </c>
      <c r="J19" s="114">
        <v>-334</v>
      </c>
      <c r="K19" s="113">
        <v>-76</v>
      </c>
      <c r="L19" s="113">
        <v>71</v>
      </c>
      <c r="M19" s="113">
        <v>-69</v>
      </c>
      <c r="N19" s="113">
        <v>64</v>
      </c>
      <c r="O19" s="114">
        <v>-10</v>
      </c>
      <c r="P19" s="113">
        <v>-4</v>
      </c>
      <c r="Q19" s="113">
        <v>40</v>
      </c>
      <c r="R19" s="113">
        <v>91</v>
      </c>
      <c r="S19" s="113">
        <v>-79</v>
      </c>
      <c r="T19" s="114">
        <v>48</v>
      </c>
      <c r="U19" s="113">
        <v>42</v>
      </c>
      <c r="V19" s="113">
        <v>-57</v>
      </c>
      <c r="W19" s="113">
        <v>-3</v>
      </c>
      <c r="X19" s="113">
        <v>-4</v>
      </c>
      <c r="Y19" s="114">
        <v>-22</v>
      </c>
      <c r="Z19" s="290">
        <v>-14</v>
      </c>
      <c r="AA19" s="290">
        <v>-15</v>
      </c>
      <c r="AB19" s="348" t="s">
        <v>1225</v>
      </c>
      <c r="AC19" s="348" t="s">
        <v>1225</v>
      </c>
      <c r="AD19" s="639">
        <v>-29</v>
      </c>
    </row>
    <row r="20" spans="2:30" ht="10.5">
      <c r="B20" s="46"/>
      <c r="C20" s="46"/>
      <c r="D20" s="741"/>
      <c r="E20" s="16"/>
      <c r="F20" s="43">
        <v>9247</v>
      </c>
      <c r="G20" s="43">
        <v>-2366</v>
      </c>
      <c r="H20" s="43">
        <v>-2055</v>
      </c>
      <c r="I20" s="43">
        <v>2978</v>
      </c>
      <c r="J20" s="44">
        <v>7804</v>
      </c>
      <c r="K20" s="43">
        <v>720</v>
      </c>
      <c r="L20" s="43">
        <v>-1</v>
      </c>
      <c r="M20" s="43">
        <v>-692</v>
      </c>
      <c r="N20" s="43">
        <v>913</v>
      </c>
      <c r="O20" s="44">
        <v>940</v>
      </c>
      <c r="P20" s="43">
        <v>-575</v>
      </c>
      <c r="Q20" s="43">
        <v>-192</v>
      </c>
      <c r="R20" s="43">
        <v>777</v>
      </c>
      <c r="S20" s="43">
        <v>-797</v>
      </c>
      <c r="T20" s="44">
        <v>-787</v>
      </c>
      <c r="U20" s="43">
        <v>677</v>
      </c>
      <c r="V20" s="43">
        <v>1504</v>
      </c>
      <c r="W20" s="43">
        <v>-128</v>
      </c>
      <c r="X20" s="43">
        <v>46</v>
      </c>
      <c r="Y20" s="44">
        <v>2099</v>
      </c>
      <c r="Z20" s="289">
        <v>-39</v>
      </c>
      <c r="AA20" s="289">
        <v>43</v>
      </c>
      <c r="AB20" s="347" t="s">
        <v>1225</v>
      </c>
      <c r="AC20" s="347" t="s">
        <v>1225</v>
      </c>
      <c r="AD20" s="638">
        <v>4</v>
      </c>
    </row>
    <row r="21" spans="2:30" ht="10.5">
      <c r="B21" s="18" t="s">
        <v>120</v>
      </c>
      <c r="C21" s="18"/>
      <c r="D21" s="743"/>
      <c r="E21" s="16"/>
      <c r="F21" s="130"/>
      <c r="G21" s="130"/>
      <c r="H21" s="130"/>
      <c r="I21" s="130"/>
      <c r="J21" s="130"/>
      <c r="K21" s="130"/>
      <c r="L21" s="130"/>
      <c r="M21" s="130"/>
      <c r="N21" s="130"/>
      <c r="O21" s="130"/>
      <c r="P21" s="130"/>
      <c r="Q21" s="130"/>
      <c r="R21" s="130"/>
      <c r="S21" s="130"/>
      <c r="T21" s="130"/>
      <c r="U21" s="130"/>
      <c r="V21" s="130"/>
      <c r="W21" s="130"/>
      <c r="X21" s="130"/>
      <c r="Y21" s="130"/>
      <c r="Z21" s="290"/>
      <c r="AA21" s="290"/>
      <c r="AB21" s="348"/>
      <c r="AC21" s="348"/>
      <c r="AD21" s="639"/>
    </row>
    <row r="22" spans="2:30" ht="10.5">
      <c r="B22" s="18"/>
      <c r="C22" s="18" t="s">
        <v>1196</v>
      </c>
      <c r="D22" s="742"/>
      <c r="E22" s="16"/>
      <c r="F22" s="113">
        <v>2128</v>
      </c>
      <c r="G22" s="113">
        <v>-392</v>
      </c>
      <c r="H22" s="113">
        <v>112</v>
      </c>
      <c r="I22" s="113">
        <v>-1508</v>
      </c>
      <c r="J22" s="114">
        <v>340</v>
      </c>
      <c r="K22" s="113">
        <v>-87</v>
      </c>
      <c r="L22" s="113">
        <v>-855</v>
      </c>
      <c r="M22" s="113">
        <v>-111</v>
      </c>
      <c r="N22" s="113">
        <v>-1209</v>
      </c>
      <c r="O22" s="114">
        <v>-2262</v>
      </c>
      <c r="P22" s="113">
        <v>-66</v>
      </c>
      <c r="Q22" s="113">
        <v>-240</v>
      </c>
      <c r="R22" s="113">
        <v>-51</v>
      </c>
      <c r="S22" s="113">
        <v>-3</v>
      </c>
      <c r="T22" s="114">
        <v>-360</v>
      </c>
      <c r="U22" s="113">
        <v>331</v>
      </c>
      <c r="V22" s="113">
        <v>-214</v>
      </c>
      <c r="W22" s="113">
        <v>-447</v>
      </c>
      <c r="X22" s="113">
        <v>109</v>
      </c>
      <c r="Y22" s="114">
        <v>-221</v>
      </c>
      <c r="Z22" s="290">
        <v>119</v>
      </c>
      <c r="AA22" s="290">
        <v>-364</v>
      </c>
      <c r="AB22" s="348" t="s">
        <v>1225</v>
      </c>
      <c r="AC22" s="348" t="s">
        <v>1225</v>
      </c>
      <c r="AD22" s="639">
        <v>-245</v>
      </c>
    </row>
    <row r="23" spans="2:30" ht="10.5">
      <c r="B23" s="18"/>
      <c r="C23" s="18" t="s">
        <v>121</v>
      </c>
      <c r="D23" s="742"/>
      <c r="E23" s="16"/>
      <c r="F23" s="113">
        <v>0</v>
      </c>
      <c r="G23" s="113">
        <v>0</v>
      </c>
      <c r="H23" s="113">
        <v>0</v>
      </c>
      <c r="I23" s="113">
        <v>0</v>
      </c>
      <c r="J23" s="114">
        <v>0</v>
      </c>
      <c r="K23" s="113">
        <v>0</v>
      </c>
      <c r="L23" s="113">
        <v>0</v>
      </c>
      <c r="M23" s="113">
        <v>0</v>
      </c>
      <c r="N23" s="113">
        <v>51</v>
      </c>
      <c r="O23" s="114">
        <v>51</v>
      </c>
      <c r="P23" s="113">
        <v>-13</v>
      </c>
      <c r="Q23" s="113">
        <v>-17</v>
      </c>
      <c r="R23" s="113">
        <v>-8</v>
      </c>
      <c r="S23" s="113">
        <v>-9</v>
      </c>
      <c r="T23" s="114">
        <v>-47</v>
      </c>
      <c r="U23" s="113">
        <v>-1</v>
      </c>
      <c r="V23" s="113">
        <v>2</v>
      </c>
      <c r="W23" s="113">
        <v>0</v>
      </c>
      <c r="X23" s="113">
        <v>-7</v>
      </c>
      <c r="Y23" s="114">
        <v>-6</v>
      </c>
      <c r="Z23" s="290">
        <v>-1</v>
      </c>
      <c r="AA23" s="290">
        <v>3</v>
      </c>
      <c r="AB23" s="348" t="s">
        <v>1225</v>
      </c>
      <c r="AC23" s="348" t="s">
        <v>1225</v>
      </c>
      <c r="AD23" s="639">
        <v>2</v>
      </c>
    </row>
    <row r="24" spans="2:30" ht="10.5">
      <c r="B24" s="48"/>
      <c r="C24" s="48" t="s">
        <v>118</v>
      </c>
      <c r="D24" s="742"/>
      <c r="E24" s="14"/>
      <c r="F24" s="113">
        <v>0</v>
      </c>
      <c r="G24" s="113">
        <v>0</v>
      </c>
      <c r="H24" s="113">
        <v>0</v>
      </c>
      <c r="I24" s="113">
        <v>0</v>
      </c>
      <c r="J24" s="114">
        <v>0</v>
      </c>
      <c r="K24" s="113">
        <v>0</v>
      </c>
      <c r="L24" s="113">
        <v>0</v>
      </c>
      <c r="M24" s="113">
        <v>0</v>
      </c>
      <c r="N24" s="113">
        <v>0</v>
      </c>
      <c r="O24" s="114">
        <v>0</v>
      </c>
      <c r="P24" s="113">
        <v>0</v>
      </c>
      <c r="Q24" s="113">
        <v>0</v>
      </c>
      <c r="R24" s="113">
        <v>0</v>
      </c>
      <c r="S24" s="113">
        <v>0</v>
      </c>
      <c r="T24" s="114">
        <v>0</v>
      </c>
      <c r="U24" s="113">
        <v>0</v>
      </c>
      <c r="V24" s="113">
        <v>0</v>
      </c>
      <c r="W24" s="113">
        <v>0</v>
      </c>
      <c r="X24" s="113">
        <v>0</v>
      </c>
      <c r="Y24" s="114">
        <v>0</v>
      </c>
      <c r="Z24" s="290">
        <v>0</v>
      </c>
      <c r="AA24" s="290">
        <v>0</v>
      </c>
      <c r="AB24" s="348" t="s">
        <v>1225</v>
      </c>
      <c r="AC24" s="348" t="s">
        <v>1225</v>
      </c>
      <c r="AD24" s="639">
        <v>0</v>
      </c>
    </row>
    <row r="25" spans="2:30" ht="10.5">
      <c r="B25" s="48"/>
      <c r="C25" s="48" t="s">
        <v>122</v>
      </c>
      <c r="D25" s="743"/>
      <c r="E25" s="14"/>
      <c r="F25" s="130">
        <v>-1</v>
      </c>
      <c r="G25" s="130">
        <v>-3</v>
      </c>
      <c r="H25" s="130">
        <v>-1</v>
      </c>
      <c r="I25" s="130">
        <v>1</v>
      </c>
      <c r="J25" s="115">
        <v>-4</v>
      </c>
      <c r="K25" s="130">
        <v>0</v>
      </c>
      <c r="L25" s="130">
        <v>0</v>
      </c>
      <c r="M25" s="130">
        <v>-1</v>
      </c>
      <c r="N25" s="130">
        <v>16</v>
      </c>
      <c r="O25" s="115">
        <v>15</v>
      </c>
      <c r="P25" s="130">
        <v>-3</v>
      </c>
      <c r="Q25" s="130">
        <v>0</v>
      </c>
      <c r="R25" s="130">
        <v>10</v>
      </c>
      <c r="S25" s="130">
        <v>-8</v>
      </c>
      <c r="T25" s="115">
        <v>-1</v>
      </c>
      <c r="U25" s="130">
        <v>2</v>
      </c>
      <c r="V25" s="130">
        <v>2</v>
      </c>
      <c r="W25" s="130">
        <v>-1</v>
      </c>
      <c r="X25" s="130">
        <v>2</v>
      </c>
      <c r="Y25" s="115">
        <v>5</v>
      </c>
      <c r="Z25" s="290">
        <v>3</v>
      </c>
      <c r="AA25" s="290">
        <v>0</v>
      </c>
      <c r="AB25" s="348" t="s">
        <v>1225</v>
      </c>
      <c r="AC25" s="348" t="s">
        <v>1225</v>
      </c>
      <c r="AD25" s="639">
        <v>3</v>
      </c>
    </row>
    <row r="26" spans="2:30" ht="11.4">
      <c r="B26" s="18"/>
      <c r="C26" s="18" t="s">
        <v>123</v>
      </c>
      <c r="D26" s="892" t="str">
        <f>Footnotes!B8</f>
        <v>c</v>
      </c>
      <c r="E26" s="16"/>
      <c r="F26" s="113">
        <v>-668</v>
      </c>
      <c r="G26" s="113">
        <v>179</v>
      </c>
      <c r="H26" s="113">
        <v>19</v>
      </c>
      <c r="I26" s="113">
        <v>538</v>
      </c>
      <c r="J26" s="114">
        <v>68</v>
      </c>
      <c r="K26" s="113">
        <v>23</v>
      </c>
      <c r="L26" s="113">
        <v>308</v>
      </c>
      <c r="M26" s="113">
        <v>57</v>
      </c>
      <c r="N26" s="113">
        <v>357</v>
      </c>
      <c r="O26" s="114">
        <v>745</v>
      </c>
      <c r="P26" s="113">
        <v>674</v>
      </c>
      <c r="Q26" s="113">
        <v>59</v>
      </c>
      <c r="R26" s="113">
        <v>12</v>
      </c>
      <c r="S26" s="113">
        <v>-11</v>
      </c>
      <c r="T26" s="114">
        <v>734</v>
      </c>
      <c r="U26" s="113">
        <v>-95</v>
      </c>
      <c r="V26" s="113">
        <v>52</v>
      </c>
      <c r="W26" s="113">
        <v>126</v>
      </c>
      <c r="X26" s="113">
        <v>-28</v>
      </c>
      <c r="Y26" s="114">
        <v>55</v>
      </c>
      <c r="Z26" s="290">
        <v>-37</v>
      </c>
      <c r="AA26" s="290">
        <v>91</v>
      </c>
      <c r="AB26" s="348" t="s">
        <v>1225</v>
      </c>
      <c r="AC26" s="348" t="s">
        <v>1225</v>
      </c>
      <c r="AD26" s="639">
        <v>54</v>
      </c>
    </row>
    <row r="27" spans="2:30" ht="10.5">
      <c r="B27" s="46"/>
      <c r="C27" s="46"/>
      <c r="D27" s="741"/>
      <c r="E27" s="16"/>
      <c r="F27" s="43">
        <v>1459</v>
      </c>
      <c r="G27" s="43">
        <v>-216</v>
      </c>
      <c r="H27" s="43">
        <v>130</v>
      </c>
      <c r="I27" s="43">
        <v>-969</v>
      </c>
      <c r="J27" s="44">
        <v>404</v>
      </c>
      <c r="K27" s="43">
        <v>-64</v>
      </c>
      <c r="L27" s="43">
        <v>-547</v>
      </c>
      <c r="M27" s="43">
        <v>-55</v>
      </c>
      <c r="N27" s="43">
        <v>-785</v>
      </c>
      <c r="O27" s="44">
        <v>-1451</v>
      </c>
      <c r="P27" s="43">
        <v>592</v>
      </c>
      <c r="Q27" s="43">
        <v>-198</v>
      </c>
      <c r="R27" s="43">
        <v>-37</v>
      </c>
      <c r="S27" s="43">
        <v>-31</v>
      </c>
      <c r="T27" s="44">
        <v>326</v>
      </c>
      <c r="U27" s="43">
        <v>237</v>
      </c>
      <c r="V27" s="43">
        <v>-158</v>
      </c>
      <c r="W27" s="43">
        <v>-322</v>
      </c>
      <c r="X27" s="43">
        <v>76</v>
      </c>
      <c r="Y27" s="44">
        <v>-167</v>
      </c>
      <c r="Z27" s="289">
        <v>84</v>
      </c>
      <c r="AA27" s="289">
        <v>-270</v>
      </c>
      <c r="AB27" s="347" t="s">
        <v>1225</v>
      </c>
      <c r="AC27" s="347" t="s">
        <v>1225</v>
      </c>
      <c r="AD27" s="638">
        <v>-186</v>
      </c>
    </row>
    <row r="28" spans="2:30" ht="10.5">
      <c r="B28" s="46" t="s">
        <v>113</v>
      </c>
      <c r="C28" s="46"/>
      <c r="D28" s="741"/>
      <c r="E28" s="16"/>
      <c r="F28" s="43">
        <v>10706</v>
      </c>
      <c r="G28" s="43">
        <v>-2582</v>
      </c>
      <c r="H28" s="43">
        <v>-1925</v>
      </c>
      <c r="I28" s="43">
        <v>2009</v>
      </c>
      <c r="J28" s="44">
        <v>8208</v>
      </c>
      <c r="K28" s="43">
        <v>656</v>
      </c>
      <c r="L28" s="43">
        <v>-548</v>
      </c>
      <c r="M28" s="43">
        <v>-747</v>
      </c>
      <c r="N28" s="43">
        <v>128</v>
      </c>
      <c r="O28" s="44">
        <v>-511</v>
      </c>
      <c r="P28" s="43">
        <v>17</v>
      </c>
      <c r="Q28" s="43">
        <v>-390</v>
      </c>
      <c r="R28" s="43">
        <v>740</v>
      </c>
      <c r="S28" s="43">
        <v>-828</v>
      </c>
      <c r="T28" s="44">
        <v>-461</v>
      </c>
      <c r="U28" s="43">
        <v>914</v>
      </c>
      <c r="V28" s="43">
        <v>1346</v>
      </c>
      <c r="W28" s="43">
        <v>-450</v>
      </c>
      <c r="X28" s="43">
        <v>122</v>
      </c>
      <c r="Y28" s="44">
        <v>1932</v>
      </c>
      <c r="Z28" s="289">
        <v>45</v>
      </c>
      <c r="AA28" s="289">
        <v>-227</v>
      </c>
      <c r="AB28" s="347" t="s">
        <v>1225</v>
      </c>
      <c r="AC28" s="347" t="s">
        <v>1225</v>
      </c>
      <c r="AD28" s="638">
        <v>-182</v>
      </c>
    </row>
    <row r="29" spans="2:30" ht="10.5">
      <c r="B29" s="50" t="s">
        <v>124</v>
      </c>
      <c r="C29" s="50"/>
      <c r="D29" s="744"/>
      <c r="E29" s="16"/>
      <c r="F29" s="51">
        <v>-9364</v>
      </c>
      <c r="G29" s="51">
        <v>6954</v>
      </c>
      <c r="H29" s="51">
        <v>-3909</v>
      </c>
      <c r="I29" s="51">
        <v>13170</v>
      </c>
      <c r="J29" s="52">
        <v>6851</v>
      </c>
      <c r="K29" s="51">
        <v>9078</v>
      </c>
      <c r="L29" s="51">
        <v>1405</v>
      </c>
      <c r="M29" s="51">
        <v>4322</v>
      </c>
      <c r="N29" s="51">
        <v>564</v>
      </c>
      <c r="O29" s="52">
        <v>15369</v>
      </c>
      <c r="P29" s="51">
        <v>2426</v>
      </c>
      <c r="Q29" s="51">
        <v>-320</v>
      </c>
      <c r="R29" s="51">
        <v>1110</v>
      </c>
      <c r="S29" s="51">
        <v>-2448</v>
      </c>
      <c r="T29" s="52">
        <v>768</v>
      </c>
      <c r="U29" s="51">
        <v>1896</v>
      </c>
      <c r="V29" s="51">
        <v>3275</v>
      </c>
      <c r="W29" s="51">
        <v>1059</v>
      </c>
      <c r="X29" s="51">
        <v>-3003</v>
      </c>
      <c r="Y29" s="52">
        <v>3227</v>
      </c>
      <c r="Z29" s="51">
        <v>4257</v>
      </c>
      <c r="AA29" s="51">
        <v>4103</v>
      </c>
      <c r="AB29" s="349" t="s">
        <v>1225</v>
      </c>
      <c r="AC29" s="349" t="s">
        <v>1225</v>
      </c>
      <c r="AD29" s="640">
        <v>8360</v>
      </c>
    </row>
    <row r="30" spans="2:30" ht="10.5">
      <c r="B30" s="49" t="s">
        <v>101</v>
      </c>
      <c r="C30" s="18"/>
      <c r="D30" s="742"/>
      <c r="E30" s="16"/>
      <c r="F30" s="113"/>
      <c r="G30" s="113"/>
      <c r="H30" s="113"/>
      <c r="I30" s="113"/>
      <c r="J30" s="114"/>
      <c r="K30" s="113"/>
      <c r="L30" s="113"/>
      <c r="M30" s="113"/>
      <c r="N30" s="113"/>
      <c r="O30" s="114"/>
      <c r="P30" s="113"/>
      <c r="Q30" s="113"/>
      <c r="R30" s="113"/>
      <c r="S30" s="113"/>
      <c r="T30" s="114"/>
      <c r="U30" s="113"/>
      <c r="V30" s="113"/>
      <c r="W30" s="113"/>
      <c r="X30" s="113"/>
      <c r="Y30" s="114"/>
      <c r="Z30" s="290"/>
      <c r="AA30" s="290"/>
      <c r="AB30" s="348"/>
      <c r="AC30" s="348"/>
      <c r="AD30" s="639"/>
    </row>
    <row r="31" spans="2:30" ht="10.5">
      <c r="B31" s="18"/>
      <c r="C31" s="18" t="s">
        <v>102</v>
      </c>
      <c r="D31" s="742"/>
      <c r="E31" s="16"/>
      <c r="F31" s="113">
        <v>-9678</v>
      </c>
      <c r="G31" s="113">
        <v>6742</v>
      </c>
      <c r="H31" s="113">
        <v>-4042</v>
      </c>
      <c r="I31" s="113">
        <v>12760</v>
      </c>
      <c r="J31" s="114">
        <v>5782</v>
      </c>
      <c r="K31" s="113">
        <v>8861</v>
      </c>
      <c r="L31" s="113">
        <v>1240</v>
      </c>
      <c r="M31" s="113">
        <v>4140</v>
      </c>
      <c r="N31" s="113">
        <v>461</v>
      </c>
      <c r="O31" s="114">
        <v>14702</v>
      </c>
      <c r="P31" s="113">
        <v>2303</v>
      </c>
      <c r="Q31" s="113">
        <v>-520</v>
      </c>
      <c r="R31" s="113">
        <v>922</v>
      </c>
      <c r="S31" s="113">
        <v>-2698</v>
      </c>
      <c r="T31" s="114">
        <v>7</v>
      </c>
      <c r="U31" s="113">
        <v>1556</v>
      </c>
      <c r="V31" s="113">
        <v>2883</v>
      </c>
      <c r="W31" s="113">
        <v>726</v>
      </c>
      <c r="X31" s="113">
        <v>-3293</v>
      </c>
      <c r="Y31" s="114">
        <v>1872</v>
      </c>
      <c r="Z31" s="290">
        <v>3916</v>
      </c>
      <c r="AA31" s="290">
        <v>3700</v>
      </c>
      <c r="AB31" s="348" t="s">
        <v>1225</v>
      </c>
      <c r="AC31" s="348" t="s">
        <v>1225</v>
      </c>
      <c r="AD31" s="639">
        <v>7616</v>
      </c>
    </row>
    <row r="32" spans="2:30" ht="10.5">
      <c r="B32" s="18"/>
      <c r="C32" s="18" t="s">
        <v>103</v>
      </c>
      <c r="D32" s="742"/>
      <c r="E32" s="16"/>
      <c r="F32" s="113">
        <v>314</v>
      </c>
      <c r="G32" s="113">
        <v>212</v>
      </c>
      <c r="H32" s="113">
        <v>133</v>
      </c>
      <c r="I32" s="113">
        <v>410</v>
      </c>
      <c r="J32" s="114">
        <v>1069</v>
      </c>
      <c r="K32" s="113">
        <v>217</v>
      </c>
      <c r="L32" s="113">
        <v>165</v>
      </c>
      <c r="M32" s="113">
        <v>182</v>
      </c>
      <c r="N32" s="113">
        <v>103</v>
      </c>
      <c r="O32" s="114">
        <v>667</v>
      </c>
      <c r="P32" s="113">
        <v>123</v>
      </c>
      <c r="Q32" s="113">
        <v>200</v>
      </c>
      <c r="R32" s="113">
        <v>188</v>
      </c>
      <c r="S32" s="113">
        <v>250</v>
      </c>
      <c r="T32" s="114">
        <v>761</v>
      </c>
      <c r="U32" s="113">
        <v>340</v>
      </c>
      <c r="V32" s="113">
        <v>392</v>
      </c>
      <c r="W32" s="113">
        <v>333</v>
      </c>
      <c r="X32" s="113">
        <v>290</v>
      </c>
      <c r="Y32" s="114">
        <v>1355</v>
      </c>
      <c r="Z32" s="290">
        <v>341</v>
      </c>
      <c r="AA32" s="290">
        <v>403</v>
      </c>
      <c r="AB32" s="348" t="s">
        <v>1225</v>
      </c>
      <c r="AC32" s="348" t="s">
        <v>1225</v>
      </c>
      <c r="AD32" s="639">
        <v>744</v>
      </c>
    </row>
    <row r="33" spans="2:30" ht="10.5">
      <c r="B33" s="50"/>
      <c r="C33" s="50"/>
      <c r="D33" s="744"/>
      <c r="F33" s="51">
        <v>-9364</v>
      </c>
      <c r="G33" s="51">
        <v>6954</v>
      </c>
      <c r="H33" s="51">
        <v>-3909</v>
      </c>
      <c r="I33" s="51">
        <v>13170</v>
      </c>
      <c r="J33" s="52">
        <v>6851</v>
      </c>
      <c r="K33" s="51">
        <v>9078</v>
      </c>
      <c r="L33" s="51">
        <v>1405</v>
      </c>
      <c r="M33" s="51">
        <v>4322</v>
      </c>
      <c r="N33" s="51">
        <v>564</v>
      </c>
      <c r="O33" s="52">
        <v>15369</v>
      </c>
      <c r="P33" s="51">
        <v>2426</v>
      </c>
      <c r="Q33" s="51">
        <v>-320</v>
      </c>
      <c r="R33" s="51">
        <v>1110</v>
      </c>
      <c r="S33" s="51">
        <v>-2448</v>
      </c>
      <c r="T33" s="52">
        <v>768</v>
      </c>
      <c r="U33" s="51">
        <v>1896</v>
      </c>
      <c r="V33" s="51">
        <v>3275</v>
      </c>
      <c r="W33" s="51">
        <v>1059</v>
      </c>
      <c r="X33" s="51">
        <v>-3003</v>
      </c>
      <c r="Y33" s="52">
        <v>3227</v>
      </c>
      <c r="Z33" s="289">
        <v>4257</v>
      </c>
      <c r="AA33" s="289">
        <v>4103</v>
      </c>
      <c r="AB33" s="347" t="s">
        <v>1225</v>
      </c>
      <c r="AC33" s="347" t="s">
        <v>1225</v>
      </c>
      <c r="AD33" s="638">
        <v>8360</v>
      </c>
    </row>
    <row r="34" spans="2:30" ht="10.5">
      <c r="B34" s="94"/>
      <c r="C34" s="94"/>
      <c r="D34" s="745"/>
      <c r="AD34" s="112"/>
    </row>
    <row r="35" spans="2:30" ht="11.4">
      <c r="B35" s="282"/>
      <c r="C35" s="116"/>
      <c r="D35" s="746"/>
    </row>
    <row r="36" spans="2:30">
      <c r="B36" s="94"/>
      <c r="C36" s="94"/>
      <c r="D36" s="745"/>
      <c r="F36" s="49"/>
      <c r="G36" s="49"/>
      <c r="H36" s="49"/>
      <c r="I36" s="49"/>
      <c r="J36" s="49"/>
      <c r="K36" s="49"/>
      <c r="L36" s="49"/>
      <c r="M36" s="49"/>
      <c r="N36" s="49"/>
      <c r="O36" s="49"/>
      <c r="P36" s="49"/>
      <c r="Q36" s="49"/>
      <c r="R36" s="49"/>
      <c r="S36" s="49"/>
      <c r="T36" s="49"/>
      <c r="U36" s="49"/>
      <c r="V36" s="49"/>
      <c r="W36" s="49"/>
      <c r="X36" s="49"/>
      <c r="Y36" s="49"/>
    </row>
    <row r="37" spans="2:30">
      <c r="D37" s="747"/>
      <c r="F37" s="49"/>
      <c r="G37" s="49"/>
      <c r="H37" s="49"/>
      <c r="I37" s="49"/>
      <c r="J37" s="49"/>
      <c r="K37" s="49"/>
      <c r="L37" s="49"/>
      <c r="M37" s="49"/>
      <c r="N37" s="49"/>
      <c r="O37" s="49"/>
      <c r="P37" s="49"/>
      <c r="Q37" s="49"/>
      <c r="R37" s="49"/>
      <c r="S37" s="49"/>
      <c r="T37" s="49"/>
      <c r="U37" s="49"/>
      <c r="V37" s="49"/>
      <c r="W37" s="49"/>
      <c r="X37" s="49"/>
      <c r="Y37" s="49"/>
    </row>
    <row r="38" spans="2:30">
      <c r="D38" s="747"/>
      <c r="F38" s="49"/>
      <c r="G38" s="49"/>
      <c r="H38" s="49"/>
      <c r="I38" s="49"/>
      <c r="J38" s="49"/>
      <c r="K38" s="49"/>
      <c r="L38" s="49"/>
      <c r="M38" s="49"/>
      <c r="N38" s="49"/>
      <c r="O38" s="49"/>
      <c r="P38" s="49"/>
      <c r="Q38" s="49"/>
      <c r="R38" s="49"/>
      <c r="S38" s="49"/>
      <c r="T38" s="49"/>
      <c r="U38" s="49"/>
      <c r="V38" s="49"/>
      <c r="W38" s="49"/>
      <c r="X38" s="49"/>
      <c r="Y38" s="49"/>
    </row>
    <row r="39" spans="2:30">
      <c r="D39" s="747"/>
      <c r="F39" s="49"/>
      <c r="G39" s="49"/>
      <c r="H39" s="49"/>
      <c r="I39" s="49"/>
      <c r="J39" s="49"/>
      <c r="K39" s="49"/>
      <c r="L39" s="49"/>
      <c r="M39" s="49"/>
      <c r="N39" s="49"/>
      <c r="O39" s="49"/>
      <c r="P39" s="49"/>
      <c r="Q39" s="49"/>
      <c r="R39" s="49"/>
      <c r="S39" s="49"/>
      <c r="T39" s="49"/>
      <c r="U39" s="49"/>
      <c r="V39" s="49"/>
      <c r="W39" s="49"/>
      <c r="X39" s="49"/>
      <c r="Y39" s="49"/>
    </row>
    <row r="40" spans="2:30">
      <c r="D40" s="747"/>
      <c r="F40" s="49"/>
      <c r="G40" s="49"/>
      <c r="H40" s="49"/>
      <c r="I40" s="49"/>
      <c r="J40" s="49"/>
      <c r="K40" s="49"/>
      <c r="L40" s="49"/>
      <c r="M40" s="49"/>
      <c r="N40" s="49"/>
      <c r="O40" s="49"/>
      <c r="P40" s="49"/>
      <c r="Q40" s="49"/>
      <c r="R40" s="49"/>
      <c r="S40" s="49"/>
      <c r="T40" s="49"/>
      <c r="U40" s="49"/>
      <c r="V40" s="49"/>
      <c r="W40" s="49"/>
      <c r="X40" s="49"/>
      <c r="Y40" s="49"/>
    </row>
    <row r="41" spans="2:30">
      <c r="D41" s="747"/>
      <c r="F41" s="49"/>
      <c r="G41" s="49"/>
      <c r="H41" s="49"/>
      <c r="I41" s="49"/>
      <c r="J41" s="49"/>
      <c r="K41" s="49"/>
      <c r="L41" s="49"/>
      <c r="M41" s="49"/>
      <c r="N41" s="49"/>
      <c r="O41" s="49"/>
      <c r="P41" s="49"/>
      <c r="Q41" s="49"/>
      <c r="R41" s="49"/>
      <c r="S41" s="49"/>
      <c r="T41" s="49"/>
      <c r="U41" s="49"/>
      <c r="V41" s="49"/>
      <c r="W41" s="49"/>
      <c r="X41" s="49"/>
      <c r="Y41" s="49"/>
    </row>
    <row r="42" spans="2:30">
      <c r="D42" s="747"/>
      <c r="F42" s="49"/>
      <c r="G42" s="49"/>
      <c r="H42" s="49"/>
      <c r="I42" s="49"/>
      <c r="J42" s="49"/>
      <c r="K42" s="49"/>
      <c r="L42" s="49"/>
      <c r="M42" s="49"/>
      <c r="N42" s="49"/>
      <c r="O42" s="49"/>
      <c r="P42" s="49"/>
      <c r="Q42" s="49"/>
      <c r="R42" s="49"/>
      <c r="S42" s="49"/>
      <c r="T42" s="49"/>
      <c r="U42" s="49"/>
      <c r="V42" s="49"/>
      <c r="W42" s="49"/>
      <c r="X42" s="49"/>
      <c r="Y42" s="49"/>
    </row>
    <row r="43" spans="2:30">
      <c r="D43" s="747"/>
      <c r="F43" s="49"/>
      <c r="G43" s="49"/>
      <c r="H43" s="49"/>
      <c r="I43" s="49"/>
      <c r="J43" s="49"/>
      <c r="K43" s="49"/>
      <c r="L43" s="49"/>
      <c r="M43" s="49"/>
      <c r="N43" s="49"/>
      <c r="O43" s="49"/>
      <c r="P43" s="49"/>
      <c r="Q43" s="49"/>
      <c r="R43" s="49"/>
      <c r="S43" s="49"/>
      <c r="T43" s="49"/>
      <c r="U43" s="49"/>
      <c r="V43" s="49"/>
      <c r="W43" s="49"/>
      <c r="X43" s="49"/>
      <c r="Y43" s="49"/>
    </row>
    <row r="44" spans="2:30">
      <c r="D44" s="747"/>
      <c r="F44" s="49"/>
      <c r="G44" s="49"/>
      <c r="H44" s="49"/>
      <c r="I44" s="49"/>
      <c r="J44" s="49"/>
      <c r="K44" s="49"/>
      <c r="L44" s="49"/>
      <c r="M44" s="49"/>
      <c r="N44" s="49"/>
      <c r="O44" s="49"/>
      <c r="P44" s="49"/>
      <c r="Q44" s="49"/>
      <c r="R44" s="49"/>
      <c r="S44" s="49"/>
      <c r="T44" s="49"/>
      <c r="U44" s="49"/>
      <c r="V44" s="49"/>
      <c r="W44" s="49"/>
      <c r="X44" s="49"/>
      <c r="Y44" s="49"/>
    </row>
    <row r="45" spans="2:30">
      <c r="D45" s="747"/>
      <c r="F45" s="49"/>
      <c r="G45" s="49"/>
      <c r="H45" s="49"/>
      <c r="I45" s="49"/>
      <c r="J45" s="49"/>
      <c r="K45" s="49"/>
      <c r="L45" s="49"/>
      <c r="M45" s="49"/>
      <c r="N45" s="49"/>
      <c r="O45" s="49"/>
      <c r="P45" s="49"/>
      <c r="Q45" s="49"/>
      <c r="R45" s="49"/>
      <c r="S45" s="49"/>
      <c r="T45" s="49"/>
      <c r="U45" s="49"/>
      <c r="V45" s="49"/>
      <c r="W45" s="49"/>
      <c r="X45" s="49"/>
      <c r="Y45" s="49"/>
    </row>
    <row r="46" spans="2:30">
      <c r="D46" s="747"/>
      <c r="F46" s="49"/>
      <c r="G46" s="49"/>
      <c r="H46" s="49"/>
      <c r="I46" s="49"/>
      <c r="J46" s="49"/>
      <c r="K46" s="49"/>
      <c r="L46" s="49"/>
      <c r="M46" s="49"/>
      <c r="N46" s="49"/>
      <c r="O46" s="49"/>
      <c r="P46" s="49"/>
      <c r="Q46" s="49"/>
      <c r="R46" s="49"/>
      <c r="S46" s="49"/>
      <c r="T46" s="49"/>
      <c r="U46" s="49"/>
      <c r="V46" s="49"/>
      <c r="W46" s="49"/>
      <c r="X46" s="49"/>
      <c r="Y46" s="49"/>
    </row>
    <row r="47" spans="2:30">
      <c r="D47" s="747"/>
      <c r="F47" s="49"/>
      <c r="G47" s="49"/>
      <c r="H47" s="49"/>
      <c r="I47" s="49"/>
      <c r="J47" s="49"/>
      <c r="K47" s="49"/>
      <c r="L47" s="49"/>
      <c r="M47" s="49"/>
      <c r="N47" s="49"/>
      <c r="O47" s="49"/>
      <c r="P47" s="49"/>
      <c r="Q47" s="49"/>
      <c r="R47" s="49"/>
      <c r="S47" s="49"/>
      <c r="T47" s="49"/>
      <c r="U47" s="49"/>
      <c r="V47" s="49"/>
      <c r="W47" s="49"/>
      <c r="X47" s="49"/>
      <c r="Y47" s="49"/>
    </row>
    <row r="48" spans="2:30">
      <c r="D48" s="747"/>
      <c r="F48" s="49"/>
      <c r="G48" s="49"/>
      <c r="H48" s="49"/>
      <c r="I48" s="49"/>
      <c r="J48" s="49"/>
      <c r="K48" s="49"/>
      <c r="L48" s="49"/>
      <c r="M48" s="49"/>
      <c r="N48" s="49"/>
      <c r="O48" s="49"/>
      <c r="P48" s="49"/>
      <c r="Q48" s="49"/>
      <c r="R48" s="49"/>
      <c r="S48" s="49"/>
      <c r="T48" s="49"/>
      <c r="U48" s="49"/>
      <c r="V48" s="49"/>
      <c r="W48" s="49"/>
      <c r="X48" s="49"/>
      <c r="Y48" s="49"/>
    </row>
    <row r="49" spans="4:25">
      <c r="D49" s="747"/>
      <c r="F49" s="49"/>
      <c r="G49" s="49"/>
      <c r="H49" s="49"/>
      <c r="I49" s="49"/>
      <c r="J49" s="49"/>
      <c r="K49" s="49"/>
      <c r="L49" s="49"/>
      <c r="M49" s="49"/>
      <c r="N49" s="49"/>
      <c r="O49" s="49"/>
      <c r="P49" s="49"/>
      <c r="Q49" s="49"/>
      <c r="R49" s="49"/>
      <c r="S49" s="49"/>
      <c r="T49" s="49"/>
      <c r="U49" s="49"/>
      <c r="V49" s="49"/>
      <c r="W49" s="49"/>
      <c r="X49" s="49"/>
      <c r="Y49" s="49"/>
    </row>
    <row r="50" spans="4:25">
      <c r="D50" s="747"/>
      <c r="F50" s="49"/>
      <c r="G50" s="49"/>
      <c r="H50" s="49"/>
      <c r="I50" s="49"/>
      <c r="J50" s="49"/>
      <c r="K50" s="49"/>
      <c r="L50" s="49"/>
      <c r="M50" s="49"/>
      <c r="N50" s="49"/>
      <c r="O50" s="49"/>
      <c r="P50" s="49"/>
      <c r="Q50" s="49"/>
      <c r="R50" s="49"/>
      <c r="S50" s="49"/>
      <c r="T50" s="49"/>
      <c r="U50" s="49"/>
      <c r="V50" s="49"/>
      <c r="W50" s="49"/>
      <c r="X50" s="49"/>
      <c r="Y50" s="49"/>
    </row>
    <row r="51" spans="4:25">
      <c r="D51" s="747"/>
      <c r="F51" s="49"/>
      <c r="G51" s="49"/>
      <c r="H51" s="49"/>
      <c r="I51" s="49"/>
      <c r="J51" s="49"/>
      <c r="K51" s="49"/>
      <c r="L51" s="49"/>
      <c r="M51" s="49"/>
      <c r="N51" s="49"/>
      <c r="O51" s="49"/>
      <c r="P51" s="49"/>
      <c r="Q51" s="49"/>
      <c r="R51" s="49"/>
      <c r="S51" s="49"/>
      <c r="T51" s="49"/>
      <c r="U51" s="49"/>
      <c r="V51" s="49"/>
      <c r="W51" s="49"/>
      <c r="X51" s="49"/>
      <c r="Y51" s="49"/>
    </row>
    <row r="52" spans="4:25">
      <c r="D52" s="747"/>
      <c r="F52" s="49"/>
      <c r="G52" s="49"/>
      <c r="H52" s="49"/>
      <c r="I52" s="49"/>
      <c r="J52" s="49"/>
      <c r="K52" s="49"/>
      <c r="L52" s="49"/>
      <c r="M52" s="49"/>
      <c r="N52" s="49"/>
      <c r="O52" s="49"/>
      <c r="P52" s="49"/>
      <c r="Q52" s="49"/>
      <c r="R52" s="49"/>
      <c r="S52" s="49"/>
      <c r="T52" s="49"/>
      <c r="U52" s="49"/>
      <c r="V52" s="49"/>
      <c r="W52" s="49"/>
      <c r="X52" s="49"/>
      <c r="Y52" s="49"/>
    </row>
    <row r="53" spans="4:25">
      <c r="D53" s="747"/>
      <c r="F53" s="49"/>
      <c r="G53" s="49"/>
      <c r="H53" s="49"/>
      <c r="I53" s="49"/>
      <c r="J53" s="49"/>
      <c r="K53" s="49"/>
      <c r="L53" s="49"/>
      <c r="M53" s="49"/>
      <c r="N53" s="49"/>
      <c r="O53" s="49"/>
      <c r="P53" s="49"/>
      <c r="Q53" s="49"/>
      <c r="R53" s="49"/>
      <c r="S53" s="49"/>
      <c r="T53" s="49"/>
      <c r="U53" s="49"/>
      <c r="V53" s="49"/>
      <c r="W53" s="49"/>
      <c r="X53" s="49"/>
      <c r="Y53" s="49"/>
    </row>
    <row r="54" spans="4:25">
      <c r="D54" s="747"/>
      <c r="F54" s="49"/>
      <c r="G54" s="49"/>
      <c r="H54" s="49"/>
      <c r="I54" s="49"/>
      <c r="J54" s="49"/>
      <c r="K54" s="49"/>
      <c r="L54" s="49"/>
      <c r="M54" s="49"/>
      <c r="N54" s="49"/>
      <c r="O54" s="49"/>
      <c r="P54" s="49"/>
      <c r="Q54" s="49"/>
      <c r="R54" s="49"/>
      <c r="S54" s="49"/>
      <c r="T54" s="49"/>
      <c r="U54" s="49"/>
      <c r="V54" s="49"/>
      <c r="W54" s="49"/>
      <c r="X54" s="49"/>
      <c r="Y54" s="49"/>
    </row>
    <row r="55" spans="4:25">
      <c r="D55" s="747"/>
      <c r="F55" s="49"/>
      <c r="G55" s="49"/>
      <c r="H55" s="49"/>
      <c r="I55" s="49"/>
      <c r="J55" s="49"/>
      <c r="K55" s="49"/>
      <c r="L55" s="49"/>
      <c r="M55" s="49"/>
      <c r="N55" s="49"/>
      <c r="O55" s="49"/>
      <c r="P55" s="49"/>
      <c r="Q55" s="49"/>
      <c r="R55" s="49"/>
      <c r="S55" s="49"/>
      <c r="T55" s="49"/>
      <c r="U55" s="49"/>
      <c r="V55" s="49"/>
      <c r="W55" s="49"/>
      <c r="X55" s="49"/>
      <c r="Y55" s="49"/>
    </row>
    <row r="56" spans="4:25">
      <c r="D56" s="747"/>
      <c r="F56" s="49"/>
      <c r="G56" s="49"/>
      <c r="H56" s="49"/>
      <c r="I56" s="49"/>
      <c r="J56" s="49"/>
      <c r="K56" s="49"/>
      <c r="L56" s="49"/>
      <c r="M56" s="49"/>
      <c r="N56" s="49"/>
      <c r="O56" s="49"/>
      <c r="P56" s="49"/>
      <c r="Q56" s="49"/>
      <c r="R56" s="49"/>
      <c r="S56" s="49"/>
      <c r="T56" s="49"/>
      <c r="U56" s="49"/>
      <c r="V56" s="49"/>
      <c r="W56" s="49"/>
      <c r="X56" s="49"/>
      <c r="Y56" s="49"/>
    </row>
    <row r="57" spans="4:25">
      <c r="F57" s="49"/>
      <c r="G57" s="49"/>
      <c r="H57" s="49"/>
      <c r="I57" s="49"/>
      <c r="J57" s="49"/>
      <c r="K57" s="49"/>
      <c r="L57" s="49"/>
      <c r="M57" s="49"/>
      <c r="N57" s="49"/>
      <c r="O57" s="49"/>
      <c r="P57" s="49"/>
      <c r="Q57" s="49"/>
      <c r="R57" s="49"/>
      <c r="S57" s="49"/>
      <c r="T57" s="49"/>
      <c r="U57" s="49"/>
      <c r="V57" s="49"/>
      <c r="W57" s="49"/>
      <c r="X57" s="49"/>
      <c r="Y57" s="49"/>
    </row>
    <row r="58" spans="4:25">
      <c r="F58" s="49"/>
      <c r="G58" s="49"/>
      <c r="H58" s="49"/>
      <c r="I58" s="49"/>
      <c r="J58" s="49"/>
      <c r="K58" s="49"/>
      <c r="L58" s="49"/>
      <c r="M58" s="49"/>
      <c r="N58" s="49"/>
      <c r="O58" s="49"/>
      <c r="P58" s="49"/>
      <c r="Q58" s="49"/>
      <c r="R58" s="49"/>
      <c r="S58" s="49"/>
      <c r="T58" s="49"/>
      <c r="U58" s="49"/>
      <c r="V58" s="49"/>
      <c r="W58" s="49"/>
      <c r="X58" s="49"/>
      <c r="Y58" s="49"/>
    </row>
    <row r="59" spans="4:25">
      <c r="F59" s="49"/>
      <c r="G59" s="49"/>
      <c r="H59" s="49"/>
      <c r="I59" s="49"/>
      <c r="J59" s="49"/>
      <c r="K59" s="49"/>
      <c r="L59" s="49"/>
      <c r="M59" s="49"/>
      <c r="N59" s="49"/>
      <c r="O59" s="49"/>
      <c r="P59" s="49"/>
      <c r="Q59" s="49"/>
      <c r="R59" s="49"/>
      <c r="S59" s="49"/>
      <c r="T59" s="49"/>
      <c r="U59" s="49"/>
      <c r="V59" s="49"/>
      <c r="W59" s="49"/>
      <c r="X59" s="49"/>
      <c r="Y59" s="49"/>
    </row>
    <row r="60" spans="4:25">
      <c r="F60" s="49"/>
      <c r="G60" s="49"/>
      <c r="H60" s="49"/>
      <c r="I60" s="49"/>
      <c r="J60" s="49"/>
      <c r="K60" s="49"/>
      <c r="L60" s="49"/>
      <c r="M60" s="49"/>
      <c r="N60" s="49"/>
      <c r="O60" s="49"/>
      <c r="P60" s="49"/>
      <c r="Q60" s="49"/>
      <c r="R60" s="49"/>
      <c r="S60" s="49"/>
      <c r="T60" s="49"/>
      <c r="U60" s="49"/>
      <c r="V60" s="49"/>
      <c r="W60" s="49"/>
      <c r="X60" s="49"/>
      <c r="Y60" s="49"/>
    </row>
    <row r="61" spans="4:25">
      <c r="F61" s="49"/>
      <c r="G61" s="49"/>
      <c r="H61" s="49"/>
      <c r="I61" s="49"/>
      <c r="J61" s="49"/>
      <c r="K61" s="49"/>
      <c r="L61" s="49"/>
      <c r="M61" s="49"/>
      <c r="N61" s="49"/>
      <c r="O61" s="49"/>
      <c r="P61" s="49"/>
      <c r="Q61" s="49"/>
      <c r="R61" s="49"/>
      <c r="S61" s="49"/>
      <c r="T61" s="49"/>
      <c r="U61" s="49"/>
      <c r="V61" s="49"/>
      <c r="W61" s="49"/>
      <c r="X61" s="49"/>
      <c r="Y61" s="49"/>
    </row>
    <row r="62" spans="4:25">
      <c r="F62" s="49"/>
      <c r="G62" s="49"/>
      <c r="H62" s="49"/>
      <c r="I62" s="49"/>
      <c r="J62" s="49"/>
      <c r="K62" s="49"/>
      <c r="L62" s="49"/>
      <c r="M62" s="49"/>
      <c r="N62" s="49"/>
      <c r="O62" s="49"/>
      <c r="P62" s="49"/>
      <c r="Q62" s="49"/>
      <c r="R62" s="49"/>
      <c r="S62" s="49"/>
      <c r="T62" s="49"/>
      <c r="U62" s="49"/>
      <c r="V62" s="49"/>
      <c r="W62" s="49"/>
      <c r="X62" s="49"/>
      <c r="Y62" s="49"/>
    </row>
    <row r="63" spans="4:25">
      <c r="F63" s="49"/>
      <c r="G63" s="49"/>
      <c r="H63" s="49"/>
      <c r="I63" s="49"/>
      <c r="J63" s="49"/>
      <c r="K63" s="49"/>
      <c r="L63" s="49"/>
      <c r="M63" s="49"/>
      <c r="N63" s="49"/>
      <c r="O63" s="49"/>
      <c r="P63" s="49"/>
      <c r="Q63" s="49"/>
      <c r="R63" s="49"/>
      <c r="S63" s="49"/>
      <c r="T63" s="49"/>
      <c r="U63" s="49"/>
      <c r="V63" s="49"/>
      <c r="W63" s="49"/>
      <c r="X63" s="49"/>
      <c r="Y63" s="49"/>
    </row>
    <row r="64" spans="4:25">
      <c r="F64" s="49"/>
      <c r="G64" s="49"/>
      <c r="H64" s="49"/>
      <c r="I64" s="49"/>
      <c r="J64" s="49"/>
      <c r="K64" s="49"/>
      <c r="L64" s="49"/>
      <c r="M64" s="49"/>
      <c r="N64" s="49"/>
      <c r="O64" s="49"/>
      <c r="P64" s="49"/>
      <c r="Q64" s="49"/>
      <c r="R64" s="49"/>
      <c r="S64" s="49"/>
      <c r="T64" s="49"/>
      <c r="U64" s="49"/>
      <c r="V64" s="49"/>
      <c r="W64" s="49"/>
      <c r="X64" s="49"/>
      <c r="Y64" s="49"/>
    </row>
    <row r="65" spans="6:25">
      <c r="F65" s="49"/>
      <c r="G65" s="49"/>
      <c r="H65" s="49"/>
      <c r="I65" s="49"/>
      <c r="J65" s="49"/>
      <c r="K65" s="49"/>
      <c r="L65" s="49"/>
      <c r="M65" s="49"/>
      <c r="N65" s="49"/>
      <c r="O65" s="49"/>
      <c r="P65" s="49"/>
      <c r="Q65" s="49"/>
      <c r="R65" s="49"/>
      <c r="S65" s="49"/>
      <c r="T65" s="49"/>
      <c r="U65" s="49"/>
      <c r="V65" s="49"/>
      <c r="W65" s="49"/>
      <c r="X65" s="49"/>
      <c r="Y65" s="49"/>
    </row>
    <row r="66" spans="6:25">
      <c r="F66" s="49"/>
      <c r="G66" s="49"/>
      <c r="H66" s="49"/>
      <c r="I66" s="49"/>
      <c r="J66" s="49"/>
      <c r="K66" s="49"/>
      <c r="L66" s="49"/>
      <c r="M66" s="49"/>
      <c r="N66" s="49"/>
      <c r="O66" s="49"/>
      <c r="P66" s="49"/>
      <c r="Q66" s="49"/>
      <c r="R66" s="49"/>
      <c r="S66" s="49"/>
      <c r="T66" s="49"/>
      <c r="U66" s="49"/>
      <c r="V66" s="49"/>
      <c r="W66" s="49"/>
      <c r="X66" s="49"/>
      <c r="Y66" s="49"/>
    </row>
    <row r="67" spans="6:25">
      <c r="F67" s="49"/>
      <c r="G67" s="49"/>
      <c r="H67" s="49"/>
      <c r="I67" s="49"/>
      <c r="J67" s="49"/>
      <c r="K67" s="49"/>
      <c r="L67" s="49"/>
      <c r="M67" s="49"/>
      <c r="N67" s="49"/>
      <c r="O67" s="49"/>
      <c r="P67" s="49"/>
      <c r="Q67" s="49"/>
      <c r="R67" s="49"/>
      <c r="S67" s="49"/>
      <c r="T67" s="49"/>
      <c r="U67" s="49"/>
      <c r="V67" s="49"/>
      <c r="W67" s="49"/>
      <c r="X67" s="49"/>
      <c r="Y67" s="49"/>
    </row>
    <row r="68" spans="6:25">
      <c r="F68" s="49"/>
      <c r="G68" s="49"/>
      <c r="H68" s="49"/>
      <c r="I68" s="49"/>
      <c r="J68" s="49"/>
      <c r="K68" s="49"/>
      <c r="L68" s="49"/>
      <c r="M68" s="49"/>
      <c r="N68" s="49"/>
      <c r="O68" s="49"/>
      <c r="P68" s="49"/>
      <c r="Q68" s="49"/>
      <c r="R68" s="49"/>
      <c r="S68" s="49"/>
      <c r="T68" s="49"/>
      <c r="U68" s="49"/>
      <c r="V68" s="49"/>
      <c r="W68" s="49"/>
      <c r="X68" s="49"/>
      <c r="Y68" s="49"/>
    </row>
    <row r="69" spans="6:25">
      <c r="F69" s="49"/>
      <c r="G69" s="49"/>
      <c r="H69" s="49"/>
      <c r="I69" s="49"/>
      <c r="J69" s="49"/>
      <c r="K69" s="49"/>
      <c r="L69" s="49"/>
      <c r="M69" s="49"/>
      <c r="N69" s="49"/>
      <c r="O69" s="49"/>
      <c r="P69" s="49"/>
      <c r="Q69" s="49"/>
      <c r="R69" s="49"/>
      <c r="S69" s="49"/>
      <c r="T69" s="49"/>
      <c r="U69" s="49"/>
      <c r="V69" s="49"/>
      <c r="W69" s="49"/>
      <c r="X69" s="49"/>
      <c r="Y69" s="49"/>
    </row>
    <row r="70" spans="6:25">
      <c r="F70" s="49"/>
      <c r="G70" s="49"/>
      <c r="H70" s="49"/>
      <c r="I70" s="49"/>
      <c r="J70" s="49"/>
      <c r="K70" s="49"/>
      <c r="L70" s="49"/>
      <c r="M70" s="49"/>
      <c r="N70" s="49"/>
      <c r="O70" s="49"/>
      <c r="P70" s="49"/>
      <c r="Q70" s="49"/>
      <c r="R70" s="49"/>
      <c r="S70" s="49"/>
      <c r="T70" s="49"/>
      <c r="U70" s="49"/>
      <c r="V70" s="49"/>
      <c r="W70" s="49"/>
      <c r="X70" s="49"/>
      <c r="Y70" s="49"/>
    </row>
    <row r="71" spans="6:25">
      <c r="F71" s="49"/>
      <c r="G71" s="49"/>
      <c r="H71" s="49"/>
      <c r="I71" s="49"/>
      <c r="J71" s="49"/>
      <c r="K71" s="49"/>
      <c r="L71" s="49"/>
      <c r="M71" s="49"/>
      <c r="N71" s="49"/>
      <c r="O71" s="49"/>
      <c r="P71" s="49"/>
      <c r="Q71" s="49"/>
      <c r="R71" s="49"/>
      <c r="S71" s="49"/>
      <c r="T71" s="49"/>
      <c r="U71" s="49"/>
      <c r="V71" s="49"/>
      <c r="W71" s="49"/>
      <c r="X71" s="49"/>
      <c r="Y71" s="49"/>
    </row>
    <row r="72" spans="6:25">
      <c r="F72" s="49"/>
      <c r="G72" s="49"/>
      <c r="H72" s="49"/>
      <c r="I72" s="49"/>
      <c r="J72" s="49"/>
      <c r="K72" s="49"/>
      <c r="L72" s="49"/>
      <c r="M72" s="49"/>
      <c r="N72" s="49"/>
      <c r="O72" s="49"/>
      <c r="P72" s="49"/>
      <c r="Q72" s="49"/>
      <c r="R72" s="49"/>
      <c r="S72" s="49"/>
      <c r="T72" s="49"/>
      <c r="U72" s="49"/>
      <c r="V72" s="49"/>
      <c r="W72" s="49"/>
      <c r="X72" s="49"/>
      <c r="Y72" s="49"/>
    </row>
    <row r="73" spans="6:25">
      <c r="F73" s="49"/>
      <c r="G73" s="49"/>
      <c r="H73" s="49"/>
      <c r="I73" s="49"/>
      <c r="J73" s="49"/>
      <c r="K73" s="49"/>
      <c r="L73" s="49"/>
      <c r="M73" s="49"/>
      <c r="N73" s="49"/>
      <c r="O73" s="49"/>
      <c r="P73" s="49"/>
      <c r="Q73" s="49"/>
      <c r="R73" s="49"/>
      <c r="S73" s="49"/>
      <c r="T73" s="49"/>
      <c r="U73" s="49"/>
      <c r="V73" s="49"/>
      <c r="W73" s="49"/>
      <c r="X73" s="49"/>
      <c r="Y73" s="49"/>
    </row>
    <row r="74" spans="6:25">
      <c r="F74" s="49"/>
      <c r="G74" s="49"/>
      <c r="H74" s="49"/>
      <c r="I74" s="49"/>
      <c r="J74" s="49"/>
      <c r="K74" s="49"/>
      <c r="L74" s="49"/>
      <c r="M74" s="49"/>
      <c r="N74" s="49"/>
      <c r="O74" s="49"/>
      <c r="P74" s="49"/>
      <c r="Q74" s="49"/>
      <c r="R74" s="49"/>
      <c r="S74" s="49"/>
      <c r="T74" s="49"/>
      <c r="U74" s="49"/>
      <c r="V74" s="49"/>
      <c r="W74" s="49"/>
      <c r="X74" s="49"/>
      <c r="Y74" s="49"/>
    </row>
    <row r="75" spans="6:25">
      <c r="F75" s="49"/>
      <c r="G75" s="49"/>
      <c r="H75" s="49"/>
      <c r="I75" s="49"/>
      <c r="J75" s="49"/>
      <c r="K75" s="49"/>
      <c r="L75" s="49"/>
      <c r="M75" s="49"/>
      <c r="N75" s="49"/>
      <c r="O75" s="49"/>
      <c r="P75" s="49"/>
      <c r="Q75" s="49"/>
      <c r="R75" s="49"/>
      <c r="S75" s="49"/>
      <c r="T75" s="49"/>
      <c r="U75" s="49"/>
      <c r="V75" s="49"/>
      <c r="W75" s="49"/>
      <c r="X75" s="49"/>
      <c r="Y75" s="49"/>
    </row>
    <row r="76" spans="6:25">
      <c r="F76" s="49"/>
      <c r="G76" s="49"/>
      <c r="H76" s="49"/>
      <c r="I76" s="49"/>
      <c r="J76" s="49"/>
      <c r="K76" s="49"/>
      <c r="L76" s="49"/>
      <c r="M76" s="49"/>
      <c r="N76" s="49"/>
      <c r="O76" s="49"/>
      <c r="P76" s="49"/>
      <c r="Q76" s="49"/>
      <c r="R76" s="49"/>
      <c r="S76" s="49"/>
      <c r="T76" s="49"/>
      <c r="U76" s="49"/>
      <c r="V76" s="49"/>
      <c r="W76" s="49"/>
      <c r="X76" s="49"/>
      <c r="Y76" s="49"/>
    </row>
    <row r="77" spans="6:25">
      <c r="F77" s="49"/>
      <c r="G77" s="49"/>
      <c r="H77" s="49"/>
      <c r="I77" s="49"/>
      <c r="J77" s="49"/>
      <c r="K77" s="49"/>
      <c r="L77" s="49"/>
      <c r="M77" s="49"/>
      <c r="N77" s="49"/>
      <c r="O77" s="49"/>
      <c r="P77" s="49"/>
      <c r="Q77" s="49"/>
      <c r="R77" s="49"/>
      <c r="S77" s="49"/>
      <c r="T77" s="49"/>
      <c r="U77" s="49"/>
      <c r="V77" s="49"/>
      <c r="W77" s="49"/>
      <c r="X77" s="49"/>
      <c r="Y77" s="49"/>
    </row>
    <row r="78" spans="6:25">
      <c r="F78" s="49"/>
      <c r="G78" s="49"/>
      <c r="H78" s="49"/>
      <c r="I78" s="49"/>
      <c r="J78" s="49"/>
      <c r="K78" s="49"/>
      <c r="L78" s="49"/>
      <c r="M78" s="49"/>
      <c r="N78" s="49"/>
      <c r="O78" s="49"/>
      <c r="P78" s="49"/>
      <c r="Q78" s="49"/>
      <c r="R78" s="49"/>
      <c r="S78" s="49"/>
      <c r="T78" s="49"/>
      <c r="U78" s="49"/>
      <c r="V78" s="49"/>
      <c r="W78" s="49"/>
      <c r="X78" s="49"/>
      <c r="Y78" s="49"/>
    </row>
    <row r="79" spans="6:25">
      <c r="F79" s="49"/>
      <c r="G79" s="49"/>
      <c r="H79" s="49"/>
      <c r="I79" s="49"/>
      <c r="J79" s="49"/>
      <c r="K79" s="49"/>
      <c r="L79" s="49"/>
      <c r="M79" s="49"/>
      <c r="N79" s="49"/>
      <c r="O79" s="49"/>
      <c r="P79" s="49"/>
      <c r="Q79" s="49"/>
      <c r="R79" s="49"/>
      <c r="S79" s="49"/>
      <c r="T79" s="49"/>
      <c r="U79" s="49"/>
      <c r="V79" s="49"/>
      <c r="W79" s="49"/>
      <c r="X79" s="49"/>
      <c r="Y79" s="49"/>
    </row>
    <row r="80" spans="6:25">
      <c r="F80" s="49"/>
      <c r="G80" s="49"/>
      <c r="H80" s="49"/>
      <c r="I80" s="49"/>
      <c r="J80" s="49"/>
      <c r="K80" s="49"/>
      <c r="L80" s="49"/>
      <c r="M80" s="49"/>
      <c r="N80" s="49"/>
      <c r="O80" s="49"/>
      <c r="P80" s="49"/>
      <c r="Q80" s="49"/>
      <c r="R80" s="49"/>
      <c r="S80" s="49"/>
      <c r="T80" s="49"/>
      <c r="U80" s="49"/>
      <c r="V80" s="49"/>
      <c r="W80" s="49"/>
      <c r="X80" s="49"/>
      <c r="Y80" s="49"/>
    </row>
    <row r="81" spans="6:25">
      <c r="F81" s="49"/>
      <c r="G81" s="49"/>
      <c r="H81" s="49"/>
      <c r="I81" s="49"/>
      <c r="J81" s="49"/>
      <c r="K81" s="49"/>
      <c r="L81" s="49"/>
      <c r="M81" s="49"/>
      <c r="N81" s="49"/>
      <c r="O81" s="49"/>
      <c r="P81" s="49"/>
      <c r="Q81" s="49"/>
      <c r="R81" s="49"/>
      <c r="S81" s="49"/>
      <c r="T81" s="49"/>
      <c r="U81" s="49"/>
      <c r="V81" s="49"/>
      <c r="W81" s="49"/>
      <c r="X81" s="49"/>
      <c r="Y81" s="49"/>
    </row>
    <row r="82" spans="6:25">
      <c r="F82" s="49"/>
      <c r="G82" s="49"/>
      <c r="H82" s="49"/>
      <c r="I82" s="49"/>
      <c r="J82" s="49"/>
      <c r="K82" s="49"/>
      <c r="L82" s="49"/>
      <c r="M82" s="49"/>
      <c r="N82" s="49"/>
      <c r="O82" s="49"/>
      <c r="P82" s="49"/>
      <c r="Q82" s="49"/>
      <c r="R82" s="49"/>
      <c r="S82" s="49"/>
      <c r="T82" s="49"/>
      <c r="U82" s="49"/>
      <c r="V82" s="49"/>
      <c r="W82" s="49"/>
      <c r="X82" s="49"/>
      <c r="Y82" s="49"/>
    </row>
    <row r="83" spans="6:25">
      <c r="F83" s="49"/>
      <c r="G83" s="49"/>
      <c r="H83" s="49"/>
      <c r="I83" s="49"/>
      <c r="J83" s="49"/>
      <c r="K83" s="49"/>
      <c r="L83" s="49"/>
      <c r="M83" s="49"/>
      <c r="N83" s="49"/>
      <c r="O83" s="49"/>
      <c r="P83" s="49"/>
      <c r="Q83" s="49"/>
      <c r="R83" s="49"/>
      <c r="S83" s="49"/>
      <c r="T83" s="49"/>
      <c r="U83" s="49"/>
      <c r="V83" s="49"/>
      <c r="W83" s="49"/>
      <c r="X83" s="49"/>
      <c r="Y83" s="49"/>
    </row>
    <row r="84" spans="6:25">
      <c r="F84" s="49"/>
      <c r="G84" s="49"/>
      <c r="H84" s="49"/>
      <c r="I84" s="49"/>
      <c r="J84" s="49"/>
      <c r="K84" s="49"/>
      <c r="L84" s="49"/>
      <c r="M84" s="49"/>
      <c r="N84" s="49"/>
      <c r="O84" s="49"/>
      <c r="P84" s="49"/>
      <c r="Q84" s="49"/>
      <c r="R84" s="49"/>
      <c r="S84" s="49"/>
      <c r="T84" s="49"/>
      <c r="U84" s="49"/>
      <c r="V84" s="49"/>
      <c r="W84" s="49"/>
      <c r="X84" s="49"/>
      <c r="Y84" s="49"/>
    </row>
    <row r="85" spans="6:25">
      <c r="F85" s="49"/>
      <c r="G85" s="49"/>
      <c r="H85" s="49"/>
      <c r="I85" s="49"/>
      <c r="J85" s="49"/>
      <c r="K85" s="49"/>
      <c r="L85" s="49"/>
      <c r="M85" s="49"/>
      <c r="N85" s="49"/>
      <c r="O85" s="49"/>
      <c r="P85" s="49"/>
      <c r="Q85" s="49"/>
      <c r="R85" s="49"/>
      <c r="S85" s="49"/>
      <c r="T85" s="49"/>
      <c r="U85" s="49"/>
      <c r="V85" s="49"/>
      <c r="W85" s="49"/>
      <c r="X85" s="49"/>
      <c r="Y85" s="49"/>
    </row>
    <row r="86" spans="6:25">
      <c r="F86" s="49"/>
      <c r="G86" s="49"/>
      <c r="H86" s="49"/>
      <c r="I86" s="49"/>
      <c r="J86" s="49"/>
      <c r="K86" s="49"/>
      <c r="L86" s="49"/>
      <c r="M86" s="49"/>
      <c r="N86" s="49"/>
      <c r="O86" s="49"/>
      <c r="P86" s="49"/>
      <c r="Q86" s="49"/>
      <c r="R86" s="49"/>
      <c r="S86" s="49"/>
      <c r="T86" s="49"/>
      <c r="U86" s="49"/>
      <c r="V86" s="49"/>
      <c r="W86" s="49"/>
      <c r="X86" s="49"/>
      <c r="Y86" s="49"/>
    </row>
    <row r="87" spans="6:25">
      <c r="F87" s="49"/>
      <c r="G87" s="49"/>
      <c r="H87" s="49"/>
      <c r="I87" s="49"/>
      <c r="J87" s="49"/>
      <c r="K87" s="49"/>
      <c r="L87" s="49"/>
      <c r="M87" s="49"/>
      <c r="N87" s="49"/>
      <c r="O87" s="49"/>
      <c r="P87" s="49"/>
      <c r="Q87" s="49"/>
      <c r="R87" s="49"/>
      <c r="S87" s="49"/>
      <c r="T87" s="49"/>
      <c r="U87" s="49"/>
      <c r="V87" s="49"/>
      <c r="W87" s="49"/>
      <c r="X87" s="49"/>
      <c r="Y87" s="49"/>
    </row>
    <row r="88" spans="6:25">
      <c r="F88" s="49"/>
      <c r="G88" s="49"/>
      <c r="H88" s="49"/>
      <c r="I88" s="49"/>
      <c r="J88" s="49"/>
      <c r="K88" s="49"/>
      <c r="L88" s="49"/>
      <c r="M88" s="49"/>
      <c r="N88" s="49"/>
      <c r="O88" s="49"/>
      <c r="P88" s="49"/>
      <c r="Q88" s="49"/>
      <c r="R88" s="49"/>
      <c r="S88" s="49"/>
      <c r="T88" s="49"/>
      <c r="U88" s="49"/>
      <c r="V88" s="49"/>
      <c r="W88" s="49"/>
      <c r="X88" s="49"/>
      <c r="Y88" s="49"/>
    </row>
    <row r="89" spans="6:25">
      <c r="F89" s="49"/>
      <c r="G89" s="49"/>
      <c r="H89" s="49"/>
      <c r="I89" s="49"/>
      <c r="J89" s="49"/>
      <c r="K89" s="49"/>
      <c r="L89" s="49"/>
      <c r="M89" s="49"/>
      <c r="N89" s="49"/>
      <c r="O89" s="49"/>
      <c r="P89" s="49"/>
      <c r="Q89" s="49"/>
      <c r="R89" s="49"/>
      <c r="S89" s="49"/>
      <c r="T89" s="49"/>
      <c r="U89" s="49"/>
      <c r="V89" s="49"/>
      <c r="W89" s="49"/>
      <c r="X89" s="49"/>
      <c r="Y89" s="49"/>
    </row>
    <row r="90" spans="6:25">
      <c r="F90" s="49"/>
      <c r="G90" s="49"/>
      <c r="H90" s="49"/>
      <c r="I90" s="49"/>
      <c r="J90" s="49"/>
      <c r="K90" s="49"/>
      <c r="L90" s="49"/>
      <c r="M90" s="49"/>
      <c r="N90" s="49"/>
      <c r="O90" s="49"/>
      <c r="P90" s="49"/>
      <c r="Q90" s="49"/>
      <c r="R90" s="49"/>
      <c r="S90" s="49"/>
      <c r="T90" s="49"/>
      <c r="U90" s="49"/>
      <c r="V90" s="49"/>
      <c r="W90" s="49"/>
      <c r="X90" s="49"/>
      <c r="Y90" s="49"/>
    </row>
    <row r="91" spans="6:25">
      <c r="F91" s="49"/>
      <c r="G91" s="49"/>
      <c r="H91" s="49"/>
      <c r="I91" s="49"/>
      <c r="J91" s="49"/>
      <c r="K91" s="49"/>
      <c r="L91" s="49"/>
      <c r="M91" s="49"/>
      <c r="N91" s="49"/>
      <c r="O91" s="49"/>
      <c r="P91" s="49"/>
      <c r="Q91" s="49"/>
      <c r="R91" s="49"/>
      <c r="S91" s="49"/>
      <c r="T91" s="49"/>
      <c r="U91" s="49"/>
      <c r="V91" s="49"/>
      <c r="W91" s="49"/>
      <c r="X91" s="49"/>
      <c r="Y91" s="49"/>
    </row>
    <row r="92" spans="6:25">
      <c r="F92" s="49"/>
      <c r="G92" s="49"/>
      <c r="H92" s="49"/>
      <c r="I92" s="49"/>
      <c r="J92" s="49"/>
      <c r="K92" s="49"/>
      <c r="L92" s="49"/>
      <c r="M92" s="49"/>
      <c r="N92" s="49"/>
      <c r="O92" s="49"/>
      <c r="P92" s="49"/>
      <c r="Q92" s="49"/>
      <c r="R92" s="49"/>
      <c r="S92" s="49"/>
      <c r="T92" s="49"/>
      <c r="U92" s="49"/>
      <c r="V92" s="49"/>
      <c r="W92" s="49"/>
      <c r="X92" s="49"/>
      <c r="Y92" s="49"/>
    </row>
    <row r="93" spans="6:25">
      <c r="F93" s="49"/>
      <c r="G93" s="49"/>
      <c r="H93" s="49"/>
      <c r="I93" s="49"/>
      <c r="J93" s="49"/>
      <c r="K93" s="49"/>
      <c r="L93" s="49"/>
      <c r="M93" s="49"/>
      <c r="N93" s="49"/>
      <c r="O93" s="49"/>
      <c r="P93" s="49"/>
      <c r="Q93" s="49"/>
      <c r="R93" s="49"/>
      <c r="S93" s="49"/>
      <c r="T93" s="49"/>
      <c r="U93" s="49"/>
      <c r="V93" s="49"/>
      <c r="W93" s="49"/>
      <c r="X93" s="49"/>
      <c r="Y93" s="49"/>
    </row>
    <row r="94" spans="6:25">
      <c r="F94" s="49"/>
      <c r="G94" s="49"/>
      <c r="H94" s="49"/>
      <c r="I94" s="49"/>
      <c r="J94" s="49"/>
      <c r="K94" s="49"/>
      <c r="L94" s="49"/>
      <c r="M94" s="49"/>
      <c r="N94" s="49"/>
      <c r="O94" s="49"/>
      <c r="P94" s="49"/>
      <c r="Q94" s="49"/>
      <c r="R94" s="49"/>
      <c r="S94" s="49"/>
      <c r="T94" s="49"/>
      <c r="U94" s="49"/>
      <c r="V94" s="49"/>
      <c r="W94" s="49"/>
      <c r="X94" s="49"/>
      <c r="Y94" s="49"/>
    </row>
    <row r="95" spans="6:25">
      <c r="F95" s="49"/>
      <c r="G95" s="49"/>
      <c r="H95" s="49"/>
      <c r="I95" s="49"/>
      <c r="J95" s="49"/>
      <c r="K95" s="49"/>
      <c r="L95" s="49"/>
      <c r="M95" s="49"/>
      <c r="N95" s="49"/>
      <c r="O95" s="49"/>
      <c r="P95" s="49"/>
      <c r="Q95" s="49"/>
      <c r="R95" s="49"/>
      <c r="S95" s="49"/>
      <c r="T95" s="49"/>
      <c r="U95" s="49"/>
      <c r="V95" s="49"/>
      <c r="W95" s="49"/>
      <c r="X95" s="49"/>
      <c r="Y95" s="49"/>
    </row>
    <row r="96" spans="6:25">
      <c r="F96" s="49"/>
      <c r="G96" s="49"/>
      <c r="H96" s="49"/>
      <c r="I96" s="49"/>
      <c r="J96" s="49"/>
      <c r="K96" s="49"/>
      <c r="L96" s="49"/>
      <c r="M96" s="49"/>
      <c r="N96" s="49"/>
      <c r="O96" s="49"/>
      <c r="P96" s="49"/>
      <c r="Q96" s="49"/>
      <c r="R96" s="49"/>
      <c r="S96" s="49"/>
      <c r="T96" s="49"/>
      <c r="U96" s="49"/>
      <c r="V96" s="49"/>
      <c r="W96" s="49"/>
      <c r="X96" s="49"/>
      <c r="Y96" s="49"/>
    </row>
    <row r="97" spans="6:25">
      <c r="F97" s="49"/>
      <c r="G97" s="49"/>
      <c r="H97" s="49"/>
      <c r="I97" s="49"/>
      <c r="J97" s="49"/>
      <c r="K97" s="49"/>
      <c r="L97" s="49"/>
      <c r="M97" s="49"/>
      <c r="N97" s="49"/>
      <c r="O97" s="49"/>
      <c r="P97" s="49"/>
      <c r="Q97" s="49"/>
      <c r="R97" s="49"/>
      <c r="S97" s="49"/>
      <c r="T97" s="49"/>
      <c r="U97" s="49"/>
      <c r="V97" s="49"/>
      <c r="W97" s="49"/>
      <c r="X97" s="49"/>
      <c r="Y97" s="49"/>
    </row>
    <row r="98" spans="6:25">
      <c r="F98" s="49"/>
      <c r="G98" s="49"/>
      <c r="H98" s="49"/>
      <c r="I98" s="49"/>
      <c r="J98" s="49"/>
      <c r="K98" s="49"/>
      <c r="L98" s="49"/>
      <c r="M98" s="49"/>
      <c r="N98" s="49"/>
      <c r="O98" s="49"/>
      <c r="P98" s="49"/>
      <c r="Q98" s="49"/>
      <c r="R98" s="49"/>
      <c r="S98" s="49"/>
      <c r="T98" s="49"/>
      <c r="U98" s="49"/>
      <c r="V98" s="49"/>
      <c r="W98" s="49"/>
      <c r="X98" s="49"/>
      <c r="Y98" s="49"/>
    </row>
    <row r="99" spans="6:25">
      <c r="F99" s="49"/>
      <c r="G99" s="49"/>
      <c r="H99" s="49"/>
      <c r="I99" s="49"/>
      <c r="J99" s="49"/>
      <c r="K99" s="49"/>
      <c r="L99" s="49"/>
      <c r="M99" s="49"/>
      <c r="N99" s="49"/>
      <c r="O99" s="49"/>
      <c r="P99" s="49"/>
      <c r="Q99" s="49"/>
      <c r="R99" s="49"/>
      <c r="S99" s="49"/>
      <c r="T99" s="49"/>
      <c r="U99" s="49"/>
      <c r="V99" s="49"/>
      <c r="W99" s="49"/>
      <c r="X99" s="49"/>
      <c r="Y99" s="49"/>
    </row>
    <row r="100" spans="6:25">
      <c r="F100" s="49"/>
      <c r="G100" s="49"/>
      <c r="H100" s="49"/>
      <c r="I100" s="49"/>
      <c r="J100" s="49"/>
      <c r="K100" s="49"/>
      <c r="L100" s="49"/>
      <c r="M100" s="49"/>
      <c r="N100" s="49"/>
      <c r="O100" s="49"/>
      <c r="P100" s="49"/>
      <c r="Q100" s="49"/>
      <c r="R100" s="49"/>
      <c r="S100" s="49"/>
      <c r="T100" s="49"/>
      <c r="U100" s="49"/>
      <c r="V100" s="49"/>
      <c r="W100" s="49"/>
      <c r="X100" s="49"/>
      <c r="Y100" s="49"/>
    </row>
    <row r="101" spans="6:25">
      <c r="F101" s="49"/>
      <c r="G101" s="49"/>
      <c r="H101" s="49"/>
      <c r="I101" s="49"/>
      <c r="J101" s="49"/>
      <c r="K101" s="49"/>
      <c r="L101" s="49"/>
      <c r="M101" s="49"/>
      <c r="N101" s="49"/>
      <c r="O101" s="49"/>
      <c r="P101" s="49"/>
      <c r="Q101" s="49"/>
      <c r="R101" s="49"/>
      <c r="S101" s="49"/>
      <c r="T101" s="49"/>
      <c r="U101" s="49"/>
      <c r="V101" s="49"/>
      <c r="W101" s="49"/>
      <c r="X101" s="49"/>
      <c r="Y101" s="49"/>
    </row>
    <row r="102" spans="6:25">
      <c r="F102" s="49"/>
      <c r="G102" s="49"/>
      <c r="H102" s="49"/>
      <c r="I102" s="49"/>
      <c r="J102" s="49"/>
      <c r="K102" s="49"/>
      <c r="L102" s="49"/>
      <c r="M102" s="49"/>
      <c r="N102" s="49"/>
      <c r="O102" s="49"/>
      <c r="P102" s="49"/>
      <c r="Q102" s="49"/>
      <c r="R102" s="49"/>
      <c r="S102" s="49"/>
      <c r="T102" s="49"/>
      <c r="U102" s="49"/>
      <c r="V102" s="49"/>
      <c r="W102" s="49"/>
      <c r="X102" s="49"/>
      <c r="Y102" s="49"/>
    </row>
    <row r="103" spans="6:25">
      <c r="F103" s="49"/>
      <c r="G103" s="49"/>
      <c r="H103" s="49"/>
      <c r="I103" s="49"/>
      <c r="J103" s="49"/>
      <c r="K103" s="49"/>
      <c r="L103" s="49"/>
      <c r="M103" s="49"/>
      <c r="N103" s="49"/>
      <c r="O103" s="49"/>
      <c r="P103" s="49"/>
      <c r="Q103" s="49"/>
      <c r="R103" s="49"/>
      <c r="S103" s="49"/>
      <c r="T103" s="49"/>
      <c r="U103" s="49"/>
      <c r="V103" s="49"/>
      <c r="W103" s="49"/>
      <c r="X103" s="49"/>
      <c r="Y103" s="49"/>
    </row>
    <row r="104" spans="6:25">
      <c r="F104" s="49"/>
      <c r="G104" s="49"/>
      <c r="H104" s="49"/>
      <c r="I104" s="49"/>
      <c r="J104" s="49"/>
      <c r="K104" s="49"/>
      <c r="L104" s="49"/>
      <c r="M104" s="49"/>
      <c r="N104" s="49"/>
      <c r="O104" s="49"/>
      <c r="P104" s="49"/>
      <c r="Q104" s="49"/>
      <c r="R104" s="49"/>
      <c r="S104" s="49"/>
      <c r="T104" s="49"/>
      <c r="U104" s="49"/>
      <c r="V104" s="49"/>
      <c r="W104" s="49"/>
      <c r="X104" s="49"/>
      <c r="Y104" s="49"/>
    </row>
    <row r="105" spans="6:25">
      <c r="F105" s="49"/>
      <c r="G105" s="49"/>
      <c r="H105" s="49"/>
      <c r="I105" s="49"/>
      <c r="J105" s="49"/>
      <c r="K105" s="49"/>
      <c r="L105" s="49"/>
      <c r="M105" s="49"/>
      <c r="N105" s="49"/>
      <c r="O105" s="49"/>
      <c r="P105" s="49"/>
      <c r="Q105" s="49"/>
      <c r="R105" s="49"/>
      <c r="S105" s="49"/>
      <c r="T105" s="49"/>
      <c r="U105" s="49"/>
      <c r="V105" s="49"/>
      <c r="W105" s="49"/>
      <c r="X105" s="49"/>
      <c r="Y105" s="49"/>
    </row>
    <row r="106" spans="6:25">
      <c r="F106" s="49"/>
      <c r="G106" s="49"/>
      <c r="H106" s="49"/>
      <c r="I106" s="49"/>
      <c r="J106" s="49"/>
      <c r="K106" s="49"/>
      <c r="L106" s="49"/>
      <c r="M106" s="49"/>
      <c r="N106" s="49"/>
      <c r="O106" s="49"/>
      <c r="P106" s="49"/>
      <c r="Q106" s="49"/>
      <c r="R106" s="49"/>
      <c r="S106" s="49"/>
      <c r="T106" s="49"/>
      <c r="U106" s="49"/>
      <c r="V106" s="49"/>
      <c r="W106" s="49"/>
      <c r="X106" s="49"/>
      <c r="Y106" s="49"/>
    </row>
    <row r="107" spans="6:25">
      <c r="F107" s="49"/>
      <c r="G107" s="49"/>
      <c r="H107" s="49"/>
      <c r="I107" s="49"/>
      <c r="J107" s="49"/>
      <c r="K107" s="49"/>
      <c r="L107" s="49"/>
      <c r="M107" s="49"/>
      <c r="N107" s="49"/>
      <c r="O107" s="49"/>
      <c r="P107" s="49"/>
      <c r="Q107" s="49"/>
      <c r="R107" s="49"/>
      <c r="S107" s="49"/>
      <c r="T107" s="49"/>
      <c r="U107" s="49"/>
      <c r="V107" s="49"/>
      <c r="W107" s="49"/>
      <c r="X107" s="49"/>
      <c r="Y107" s="49"/>
    </row>
    <row r="108" spans="6:25">
      <c r="F108" s="49"/>
      <c r="G108" s="49"/>
      <c r="H108" s="49"/>
      <c r="I108" s="49"/>
      <c r="J108" s="49"/>
      <c r="K108" s="49"/>
      <c r="L108" s="49"/>
      <c r="M108" s="49"/>
      <c r="N108" s="49"/>
      <c r="O108" s="49"/>
      <c r="P108" s="49"/>
      <c r="Q108" s="49"/>
      <c r="R108" s="49"/>
      <c r="S108" s="49"/>
      <c r="T108" s="49"/>
      <c r="U108" s="49"/>
      <c r="V108" s="49"/>
      <c r="W108" s="49"/>
      <c r="X108" s="49"/>
      <c r="Y108" s="49"/>
    </row>
    <row r="109" spans="6:25">
      <c r="F109" s="49"/>
      <c r="G109" s="49"/>
      <c r="H109" s="49"/>
      <c r="I109" s="49"/>
      <c r="J109" s="49"/>
      <c r="K109" s="49"/>
      <c r="L109" s="49"/>
      <c r="M109" s="49"/>
      <c r="N109" s="49"/>
      <c r="O109" s="49"/>
      <c r="P109" s="49"/>
      <c r="Q109" s="49"/>
      <c r="R109" s="49"/>
      <c r="S109" s="49"/>
      <c r="T109" s="49"/>
      <c r="U109" s="49"/>
      <c r="V109" s="49"/>
      <c r="W109" s="49"/>
      <c r="X109" s="49"/>
      <c r="Y109" s="49"/>
    </row>
    <row r="110" spans="6:25">
      <c r="F110" s="49"/>
      <c r="G110" s="49"/>
      <c r="H110" s="49"/>
      <c r="I110" s="49"/>
      <c r="J110" s="49"/>
      <c r="K110" s="49"/>
      <c r="L110" s="49"/>
      <c r="M110" s="49"/>
      <c r="N110" s="49"/>
      <c r="O110" s="49"/>
      <c r="P110" s="49"/>
      <c r="Q110" s="49"/>
      <c r="R110" s="49"/>
      <c r="S110" s="49"/>
      <c r="T110" s="49"/>
      <c r="U110" s="49"/>
      <c r="V110" s="49"/>
      <c r="W110" s="49"/>
      <c r="X110" s="49"/>
      <c r="Y110" s="49"/>
    </row>
    <row r="111" spans="6:25">
      <c r="F111" s="49"/>
      <c r="G111" s="49"/>
      <c r="H111" s="49"/>
      <c r="I111" s="49"/>
      <c r="J111" s="49"/>
      <c r="K111" s="49"/>
      <c r="L111" s="49"/>
      <c r="M111" s="49"/>
      <c r="N111" s="49"/>
      <c r="O111" s="49"/>
      <c r="P111" s="49"/>
      <c r="Q111" s="49"/>
      <c r="R111" s="49"/>
      <c r="S111" s="49"/>
      <c r="T111" s="49"/>
      <c r="U111" s="49"/>
      <c r="V111" s="49"/>
      <c r="W111" s="49"/>
      <c r="X111" s="49"/>
      <c r="Y111" s="49"/>
    </row>
    <row r="112" spans="6:25">
      <c r="F112" s="49"/>
      <c r="G112" s="49"/>
      <c r="H112" s="49"/>
      <c r="I112" s="49"/>
      <c r="J112" s="49"/>
      <c r="K112" s="49"/>
      <c r="L112" s="49"/>
      <c r="M112" s="49"/>
      <c r="N112" s="49"/>
      <c r="O112" s="49"/>
      <c r="P112" s="49"/>
      <c r="Q112" s="49"/>
      <c r="R112" s="49"/>
      <c r="S112" s="49"/>
      <c r="T112" s="49"/>
      <c r="U112" s="49"/>
      <c r="V112" s="49"/>
      <c r="W112" s="49"/>
      <c r="X112" s="49"/>
      <c r="Y112" s="49"/>
    </row>
    <row r="113" spans="6:25">
      <c r="F113" s="49"/>
      <c r="G113" s="49"/>
      <c r="H113" s="49"/>
      <c r="I113" s="49"/>
      <c r="J113" s="49"/>
      <c r="K113" s="49"/>
      <c r="L113" s="49"/>
      <c r="M113" s="49"/>
      <c r="N113" s="49"/>
      <c r="O113" s="49"/>
      <c r="P113" s="49"/>
      <c r="Q113" s="49"/>
      <c r="R113" s="49"/>
      <c r="S113" s="49"/>
      <c r="T113" s="49"/>
      <c r="U113" s="49"/>
      <c r="V113" s="49"/>
      <c r="W113" s="49"/>
      <c r="X113" s="49"/>
      <c r="Y113" s="49"/>
    </row>
    <row r="114" spans="6:25">
      <c r="F114" s="49"/>
      <c r="G114" s="49"/>
      <c r="H114" s="49"/>
      <c r="I114" s="49"/>
      <c r="J114" s="49"/>
      <c r="K114" s="49"/>
      <c r="L114" s="49"/>
      <c r="M114" s="49"/>
      <c r="N114" s="49"/>
      <c r="O114" s="49"/>
      <c r="P114" s="49"/>
      <c r="Q114" s="49"/>
      <c r="R114" s="49"/>
      <c r="S114" s="49"/>
      <c r="T114" s="49"/>
      <c r="U114" s="49"/>
      <c r="V114" s="49"/>
      <c r="W114" s="49"/>
      <c r="X114" s="49"/>
      <c r="Y114" s="49"/>
    </row>
    <row r="115" spans="6:25">
      <c r="F115" s="49"/>
      <c r="G115" s="49"/>
      <c r="H115" s="49"/>
      <c r="I115" s="49"/>
      <c r="J115" s="49"/>
      <c r="K115" s="49"/>
      <c r="L115" s="49"/>
      <c r="M115" s="49"/>
      <c r="N115" s="49"/>
      <c r="O115" s="49"/>
      <c r="P115" s="49"/>
      <c r="Q115" s="49"/>
      <c r="R115" s="49"/>
      <c r="S115" s="49"/>
      <c r="T115" s="49"/>
      <c r="U115" s="49"/>
      <c r="V115" s="49"/>
      <c r="W115" s="49"/>
      <c r="X115" s="49"/>
      <c r="Y115" s="49"/>
    </row>
    <row r="116" spans="6:25">
      <c r="F116" s="49"/>
      <c r="G116" s="49"/>
      <c r="H116" s="49"/>
      <c r="I116" s="49"/>
      <c r="J116" s="49"/>
      <c r="K116" s="49"/>
      <c r="L116" s="49"/>
      <c r="M116" s="49"/>
      <c r="N116" s="49"/>
      <c r="O116" s="49"/>
      <c r="P116" s="49"/>
      <c r="Q116" s="49"/>
      <c r="R116" s="49"/>
      <c r="S116" s="49"/>
      <c r="T116" s="49"/>
      <c r="U116" s="49"/>
      <c r="V116" s="49"/>
      <c r="W116" s="49"/>
      <c r="X116" s="49"/>
      <c r="Y116" s="49"/>
    </row>
    <row r="117" spans="6:25">
      <c r="F117" s="49"/>
      <c r="G117" s="49"/>
      <c r="H117" s="49"/>
      <c r="I117" s="49"/>
      <c r="J117" s="49"/>
      <c r="K117" s="49"/>
      <c r="L117" s="49"/>
      <c r="M117" s="49"/>
      <c r="N117" s="49"/>
      <c r="O117" s="49"/>
      <c r="P117" s="49"/>
      <c r="Q117" s="49"/>
      <c r="R117" s="49"/>
      <c r="S117" s="49"/>
      <c r="T117" s="49"/>
      <c r="U117" s="49"/>
      <c r="V117" s="49"/>
      <c r="W117" s="49"/>
      <c r="X117" s="49"/>
      <c r="Y117" s="49"/>
    </row>
    <row r="118" spans="6:25">
      <c r="F118" s="49"/>
      <c r="G118" s="49"/>
      <c r="H118" s="49"/>
      <c r="I118" s="49"/>
      <c r="J118" s="49"/>
      <c r="K118" s="49"/>
      <c r="L118" s="49"/>
      <c r="M118" s="49"/>
      <c r="N118" s="49"/>
      <c r="O118" s="49"/>
      <c r="P118" s="49"/>
      <c r="Q118" s="49"/>
      <c r="R118" s="49"/>
      <c r="S118" s="49"/>
      <c r="T118" s="49"/>
      <c r="U118" s="49"/>
      <c r="V118" s="49"/>
      <c r="W118" s="49"/>
      <c r="X118" s="49"/>
      <c r="Y118" s="49"/>
    </row>
    <row r="119" spans="6:25">
      <c r="F119" s="49"/>
      <c r="G119" s="49"/>
      <c r="H119" s="49"/>
      <c r="I119" s="49"/>
      <c r="J119" s="49"/>
      <c r="K119" s="49"/>
      <c r="L119" s="49"/>
      <c r="M119" s="49"/>
      <c r="N119" s="49"/>
      <c r="O119" s="49"/>
      <c r="P119" s="49"/>
      <c r="Q119" s="49"/>
      <c r="R119" s="49"/>
      <c r="S119" s="49"/>
      <c r="T119" s="49"/>
      <c r="U119" s="49"/>
      <c r="V119" s="49"/>
      <c r="W119" s="49"/>
      <c r="X119" s="49"/>
      <c r="Y119" s="49"/>
    </row>
    <row r="120" spans="6:25">
      <c r="F120" s="49"/>
      <c r="G120" s="49"/>
      <c r="H120" s="49"/>
      <c r="I120" s="49"/>
      <c r="J120" s="49"/>
      <c r="K120" s="49"/>
      <c r="L120" s="49"/>
      <c r="M120" s="49"/>
      <c r="N120" s="49"/>
      <c r="O120" s="49"/>
      <c r="P120" s="49"/>
      <c r="Q120" s="49"/>
      <c r="R120" s="49"/>
      <c r="S120" s="49"/>
      <c r="T120" s="49"/>
      <c r="U120" s="49"/>
      <c r="V120" s="49"/>
      <c r="W120" s="49"/>
      <c r="X120" s="49"/>
      <c r="Y120" s="49"/>
    </row>
    <row r="121" spans="6:25">
      <c r="F121" s="49"/>
      <c r="G121" s="49"/>
      <c r="H121" s="49"/>
      <c r="I121" s="49"/>
      <c r="J121" s="49"/>
      <c r="K121" s="49"/>
      <c r="L121" s="49"/>
      <c r="M121" s="49"/>
      <c r="N121" s="49"/>
      <c r="O121" s="49"/>
      <c r="P121" s="49"/>
      <c r="Q121" s="49"/>
      <c r="R121" s="49"/>
      <c r="S121" s="49"/>
      <c r="T121" s="49"/>
      <c r="U121" s="49"/>
      <c r="V121" s="49"/>
      <c r="W121" s="49"/>
      <c r="X121" s="49"/>
      <c r="Y121" s="49"/>
    </row>
    <row r="122" spans="6:25">
      <c r="F122" s="49"/>
      <c r="G122" s="49"/>
      <c r="H122" s="49"/>
      <c r="I122" s="49"/>
      <c r="J122" s="49"/>
      <c r="K122" s="49"/>
      <c r="L122" s="49"/>
      <c r="M122" s="49"/>
      <c r="N122" s="49"/>
      <c r="O122" s="49"/>
      <c r="P122" s="49"/>
      <c r="Q122" s="49"/>
      <c r="R122" s="49"/>
      <c r="S122" s="49"/>
      <c r="T122" s="49"/>
      <c r="U122" s="49"/>
      <c r="V122" s="49"/>
      <c r="W122" s="49"/>
      <c r="X122" s="49"/>
      <c r="Y122" s="49"/>
    </row>
    <row r="123" spans="6:25">
      <c r="F123" s="49"/>
      <c r="G123" s="49"/>
      <c r="H123" s="49"/>
      <c r="I123" s="49"/>
      <c r="J123" s="49"/>
      <c r="K123" s="49"/>
      <c r="L123" s="49"/>
      <c r="M123" s="49"/>
      <c r="N123" s="49"/>
      <c r="O123" s="49"/>
      <c r="P123" s="49"/>
      <c r="Q123" s="49"/>
      <c r="R123" s="49"/>
      <c r="S123" s="49"/>
      <c r="T123" s="49"/>
      <c r="U123" s="49"/>
      <c r="V123" s="49"/>
      <c r="W123" s="49"/>
      <c r="X123" s="49"/>
      <c r="Y123" s="49"/>
    </row>
    <row r="124" spans="6:25">
      <c r="F124" s="49"/>
      <c r="G124" s="49"/>
      <c r="H124" s="49"/>
      <c r="I124" s="49"/>
      <c r="J124" s="49"/>
      <c r="K124" s="49"/>
      <c r="L124" s="49"/>
      <c r="M124" s="49"/>
      <c r="N124" s="49"/>
      <c r="O124" s="49"/>
      <c r="P124" s="49"/>
      <c r="Q124" s="49"/>
      <c r="R124" s="49"/>
      <c r="S124" s="49"/>
      <c r="T124" s="49"/>
      <c r="U124" s="49"/>
      <c r="V124" s="49"/>
      <c r="W124" s="49"/>
      <c r="X124" s="49"/>
      <c r="Y124" s="49"/>
    </row>
    <row r="125" spans="6:25">
      <c r="F125" s="49"/>
      <c r="G125" s="49"/>
      <c r="H125" s="49"/>
      <c r="I125" s="49"/>
      <c r="J125" s="49"/>
      <c r="K125" s="49"/>
      <c r="L125" s="49"/>
      <c r="M125" s="49"/>
      <c r="N125" s="49"/>
      <c r="O125" s="49"/>
      <c r="P125" s="49"/>
      <c r="Q125" s="49"/>
      <c r="R125" s="49"/>
      <c r="S125" s="49"/>
      <c r="T125" s="49"/>
      <c r="U125" s="49"/>
      <c r="V125" s="49"/>
      <c r="W125" s="49"/>
      <c r="X125" s="49"/>
      <c r="Y125" s="49"/>
    </row>
    <row r="126" spans="6:25">
      <c r="F126" s="49"/>
      <c r="G126" s="49"/>
      <c r="H126" s="49"/>
      <c r="I126" s="49"/>
      <c r="J126" s="49"/>
      <c r="K126" s="49"/>
      <c r="L126" s="49"/>
      <c r="M126" s="49"/>
      <c r="N126" s="49"/>
      <c r="O126" s="49"/>
      <c r="P126" s="49"/>
      <c r="Q126" s="49"/>
      <c r="R126" s="49"/>
      <c r="S126" s="49"/>
      <c r="T126" s="49"/>
      <c r="U126" s="49"/>
      <c r="V126" s="49"/>
      <c r="W126" s="49"/>
      <c r="X126" s="49"/>
      <c r="Y126" s="49"/>
    </row>
    <row r="127" spans="6:25">
      <c r="F127" s="49"/>
      <c r="G127" s="49"/>
      <c r="H127" s="49"/>
      <c r="I127" s="49"/>
      <c r="J127" s="49"/>
      <c r="K127" s="49"/>
      <c r="L127" s="49"/>
      <c r="M127" s="49"/>
      <c r="N127" s="49"/>
      <c r="O127" s="49"/>
      <c r="P127" s="49"/>
      <c r="Q127" s="49"/>
      <c r="R127" s="49"/>
      <c r="S127" s="49"/>
      <c r="T127" s="49"/>
      <c r="U127" s="49"/>
      <c r="V127" s="49"/>
      <c r="W127" s="49"/>
      <c r="X127" s="49"/>
      <c r="Y127" s="49"/>
    </row>
    <row r="128" spans="6:25">
      <c r="F128" s="49"/>
      <c r="G128" s="49"/>
      <c r="H128" s="49"/>
      <c r="I128" s="49"/>
      <c r="J128" s="49"/>
      <c r="K128" s="49"/>
      <c r="L128" s="49"/>
      <c r="M128" s="49"/>
      <c r="N128" s="49"/>
      <c r="O128" s="49"/>
      <c r="P128" s="49"/>
      <c r="Q128" s="49"/>
      <c r="R128" s="49"/>
      <c r="S128" s="49"/>
      <c r="T128" s="49"/>
      <c r="U128" s="49"/>
      <c r="V128" s="49"/>
      <c r="W128" s="49"/>
      <c r="X128" s="49"/>
      <c r="Y128" s="49"/>
    </row>
    <row r="129" spans="6:25">
      <c r="F129" s="49"/>
      <c r="G129" s="49"/>
      <c r="H129" s="49"/>
      <c r="I129" s="49"/>
      <c r="J129" s="49"/>
      <c r="K129" s="49"/>
      <c r="L129" s="49"/>
      <c r="M129" s="49"/>
      <c r="N129" s="49"/>
      <c r="O129" s="49"/>
      <c r="P129" s="49"/>
      <c r="Q129" s="49"/>
      <c r="R129" s="49"/>
      <c r="S129" s="49"/>
      <c r="T129" s="49"/>
      <c r="U129" s="49"/>
      <c r="V129" s="49"/>
      <c r="W129" s="49"/>
      <c r="X129" s="49"/>
      <c r="Y129" s="49"/>
    </row>
    <row r="130" spans="6:25">
      <c r="F130" s="49"/>
      <c r="G130" s="49"/>
      <c r="H130" s="49"/>
      <c r="I130" s="49"/>
      <c r="J130" s="49"/>
      <c r="K130" s="49"/>
      <c r="L130" s="49"/>
      <c r="M130" s="49"/>
      <c r="N130" s="49"/>
      <c r="O130" s="49"/>
      <c r="P130" s="49"/>
      <c r="Q130" s="49"/>
      <c r="R130" s="49"/>
      <c r="S130" s="49"/>
      <c r="T130" s="49"/>
      <c r="U130" s="49"/>
      <c r="V130" s="49"/>
      <c r="W130" s="49"/>
      <c r="X130" s="49"/>
      <c r="Y130" s="49"/>
    </row>
    <row r="131" spans="6:25">
      <c r="F131" s="49"/>
      <c r="G131" s="49"/>
      <c r="H131" s="49"/>
      <c r="I131" s="49"/>
      <c r="J131" s="49"/>
      <c r="K131" s="49"/>
      <c r="L131" s="49"/>
      <c r="M131" s="49"/>
      <c r="N131" s="49"/>
      <c r="O131" s="49"/>
      <c r="P131" s="49"/>
      <c r="Q131" s="49"/>
      <c r="R131" s="49"/>
      <c r="S131" s="49"/>
      <c r="T131" s="49"/>
      <c r="U131" s="49"/>
      <c r="V131" s="49"/>
      <c r="W131" s="49"/>
      <c r="X131" s="49"/>
      <c r="Y131" s="49"/>
    </row>
    <row r="132" spans="6:25">
      <c r="F132" s="49"/>
      <c r="G132" s="49"/>
      <c r="H132" s="49"/>
      <c r="I132" s="49"/>
      <c r="J132" s="49"/>
      <c r="K132" s="49"/>
      <c r="L132" s="49"/>
      <c r="M132" s="49"/>
      <c r="N132" s="49"/>
      <c r="O132" s="49"/>
      <c r="P132" s="49"/>
      <c r="Q132" s="49"/>
      <c r="R132" s="49"/>
      <c r="S132" s="49"/>
      <c r="T132" s="49"/>
      <c r="U132" s="49"/>
      <c r="V132" s="49"/>
      <c r="W132" s="49"/>
      <c r="X132" s="49"/>
      <c r="Y132" s="49"/>
    </row>
    <row r="133" spans="6:25">
      <c r="F133" s="49"/>
      <c r="G133" s="49"/>
      <c r="H133" s="49"/>
      <c r="I133" s="49"/>
      <c r="J133" s="49"/>
      <c r="K133" s="49"/>
      <c r="L133" s="49"/>
      <c r="M133" s="49"/>
      <c r="N133" s="49"/>
      <c r="O133" s="49"/>
      <c r="P133" s="49"/>
      <c r="Q133" s="49"/>
      <c r="R133" s="49"/>
      <c r="S133" s="49"/>
      <c r="T133" s="49"/>
      <c r="U133" s="49"/>
      <c r="V133" s="49"/>
      <c r="W133" s="49"/>
      <c r="X133" s="49"/>
      <c r="Y133" s="49"/>
    </row>
    <row r="134" spans="6:25">
      <c r="F134" s="49"/>
      <c r="G134" s="49"/>
      <c r="H134" s="49"/>
      <c r="I134" s="49"/>
      <c r="J134" s="49"/>
      <c r="K134" s="49"/>
      <c r="L134" s="49"/>
      <c r="M134" s="49"/>
      <c r="N134" s="49"/>
      <c r="O134" s="49"/>
      <c r="P134" s="49"/>
      <c r="Q134" s="49"/>
      <c r="R134" s="49"/>
      <c r="S134" s="49"/>
      <c r="T134" s="49"/>
      <c r="U134" s="49"/>
      <c r="V134" s="49"/>
      <c r="W134" s="49"/>
      <c r="X134" s="49"/>
      <c r="Y134" s="49"/>
    </row>
    <row r="135" spans="6:25">
      <c r="F135" s="49"/>
      <c r="G135" s="49"/>
      <c r="H135" s="49"/>
      <c r="I135" s="49"/>
      <c r="J135" s="49"/>
      <c r="K135" s="49"/>
      <c r="L135" s="49"/>
      <c r="M135" s="49"/>
      <c r="N135" s="49"/>
      <c r="O135" s="49"/>
      <c r="P135" s="49"/>
      <c r="Q135" s="49"/>
      <c r="R135" s="49"/>
      <c r="S135" s="49"/>
      <c r="T135" s="49"/>
      <c r="U135" s="49"/>
      <c r="V135" s="49"/>
      <c r="W135" s="49"/>
      <c r="X135" s="49"/>
      <c r="Y135" s="49"/>
    </row>
    <row r="136" spans="6:25">
      <c r="F136" s="49"/>
      <c r="G136" s="49"/>
      <c r="H136" s="49"/>
      <c r="I136" s="49"/>
      <c r="J136" s="49"/>
      <c r="K136" s="49"/>
      <c r="L136" s="49"/>
      <c r="M136" s="49"/>
      <c r="N136" s="49"/>
      <c r="O136" s="49"/>
      <c r="P136" s="49"/>
      <c r="Q136" s="49"/>
      <c r="R136" s="49"/>
      <c r="S136" s="49"/>
      <c r="T136" s="49"/>
      <c r="U136" s="49"/>
      <c r="V136" s="49"/>
      <c r="W136" s="49"/>
      <c r="X136" s="49"/>
      <c r="Y136" s="49"/>
    </row>
  </sheetData>
  <hyperlinks>
    <hyperlink ref="Z3" location="Contents!B20" display="Contents" xr:uid="{00000000-0004-0000-0400-000000000000}"/>
    <hyperlink ref="D8" location="Footnotes!A1" display="Footnotes" xr:uid="{13FFE24E-CEA5-42A3-8208-5C2C2362565F}"/>
    <hyperlink ref="D14" location="Footnotes!B6" display="Footnotes!B6" xr:uid="{65222EDD-3AF1-484B-AE4D-703273C80524}"/>
    <hyperlink ref="D15" location="Footnotes!B7" display="Footnotes!B7" xr:uid="{9BD82337-78CF-4D54-8436-092295DD8DC1}"/>
    <hyperlink ref="D26" location="Footnotes!B8" display="Footnotes!B8" xr:uid="{3A5AB0A2-3146-4461-974A-1271E3C91F17}"/>
  </hyperlinks>
  <pageMargins left="0" right="0" top="0" bottom="0.39370078740157483" header="0" footer="0.19685039370078741"/>
  <pageSetup paperSize="8" scale="80" fitToHeight="2" orientation="landscape"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8080"/>
    <pageSetUpPr fitToPage="1"/>
  </sheetPr>
  <dimension ref="A1:AN150"/>
  <sheetViews>
    <sheetView showGridLines="0" showZeros="0" zoomScale="130" zoomScaleNormal="130" zoomScaleSheetLayoutView="100" workbookViewId="0">
      <pane xSplit="6" ySplit="8" topLeftCell="G9" activePane="bottomRight" state="frozen"/>
      <selection pane="topRight" activeCell="B1" sqref="B1"/>
      <selection pane="bottomLeft" activeCell="B1" sqref="B1"/>
      <selection pane="bottomRight" activeCell="E11" sqref="E11"/>
    </sheetView>
  </sheetViews>
  <sheetFormatPr defaultColWidth="11.41015625" defaultRowHeight="11.4"/>
  <cols>
    <col min="1" max="3" width="2.1171875" customWidth="1"/>
    <col min="4" max="4" width="50.703125" customWidth="1"/>
    <col min="5" max="5" width="10.41015625" customWidth="1"/>
    <col min="6" max="6" width="2.703125" customWidth="1"/>
    <col min="7" max="10" width="8.1171875" style="5" customWidth="1"/>
    <col min="11" max="11" width="8.1171875" style="99" customWidth="1"/>
    <col min="12" max="15" width="8.1171875" style="5" customWidth="1"/>
    <col min="16" max="26" width="8.1171875" style="99" customWidth="1"/>
    <col min="27" max="30" width="8.1171875" customWidth="1"/>
    <col min="31" max="31" width="8.1171875" style="99" customWidth="1"/>
    <col min="32" max="33" width="6.87890625" customWidth="1"/>
  </cols>
  <sheetData>
    <row r="1" spans="1:40" ht="12.75" customHeight="1">
      <c r="A1" s="5"/>
      <c r="B1" s="57" t="str">
        <f>Summary!$B$1</f>
        <v>Financial and Operating Information 2022 - 2026</v>
      </c>
      <c r="C1" s="72"/>
      <c r="D1" s="72"/>
      <c r="E1" s="72"/>
    </row>
    <row r="2" spans="1:40" ht="12.75" customHeight="1">
      <c r="A2" s="5"/>
      <c r="B2" s="29" t="s">
        <v>8</v>
      </c>
      <c r="C2" s="72"/>
      <c r="D2" s="72"/>
      <c r="E2" s="72"/>
      <c r="K2" s="5"/>
      <c r="P2" s="5"/>
      <c r="Q2" s="5"/>
      <c r="R2" s="5"/>
      <c r="S2" s="5"/>
      <c r="T2" s="5"/>
      <c r="U2" s="5"/>
      <c r="V2" s="5"/>
      <c r="W2" s="5"/>
      <c r="X2" s="5"/>
      <c r="Y2" s="5"/>
      <c r="Z2" s="5"/>
    </row>
    <row r="3" spans="1:40" ht="12.75" customHeight="1">
      <c r="A3" s="5"/>
      <c r="B3" s="5"/>
      <c r="C3" s="72"/>
      <c r="E3" s="707"/>
      <c r="P3" s="707" t="s">
        <v>6</v>
      </c>
      <c r="Q3" s="707"/>
      <c r="R3" s="707"/>
      <c r="S3" s="707"/>
      <c r="T3" s="707"/>
      <c r="U3" s="707"/>
      <c r="V3" s="707"/>
      <c r="W3" s="707"/>
      <c r="X3" s="707"/>
      <c r="Y3" s="707"/>
      <c r="Z3" s="707"/>
    </row>
    <row r="4" spans="1:40" s="18" customFormat="1">
      <c r="C4"/>
      <c r="D4"/>
      <c r="E4"/>
      <c r="F4"/>
      <c r="G4" s="5"/>
      <c r="H4" s="5"/>
      <c r="I4" s="5"/>
      <c r="J4" s="5"/>
      <c r="K4" s="99"/>
      <c r="L4" s="5"/>
      <c r="M4" s="5"/>
      <c r="N4" s="5"/>
      <c r="O4" s="5"/>
      <c r="P4" s="99"/>
      <c r="Q4" s="99"/>
      <c r="R4" s="99"/>
      <c r="S4" s="99"/>
      <c r="T4" s="99"/>
      <c r="U4" s="99"/>
      <c r="V4" s="99"/>
      <c r="W4" s="99"/>
      <c r="X4" s="99"/>
      <c r="Y4" s="99"/>
      <c r="Z4" s="99"/>
      <c r="AA4"/>
      <c r="AB4"/>
      <c r="AC4"/>
      <c r="AD4"/>
      <c r="AE4" s="99"/>
    </row>
    <row r="5" spans="1:40" s="18" customFormat="1" ht="18.75" customHeight="1">
      <c r="A5" s="56"/>
      <c r="B5" s="24" t="s">
        <v>125</v>
      </c>
      <c r="C5"/>
      <c r="D5"/>
      <c r="E5"/>
      <c r="F5"/>
      <c r="G5" s="5"/>
      <c r="H5" s="5"/>
      <c r="I5" s="5"/>
      <c r="J5" s="5"/>
      <c r="K5" s="99"/>
      <c r="L5" s="5"/>
      <c r="M5" s="5"/>
      <c r="N5" s="5"/>
      <c r="O5" s="5"/>
      <c r="P5" s="99"/>
      <c r="Q5" s="99"/>
      <c r="R5" s="99"/>
      <c r="S5" s="99"/>
      <c r="T5" s="99"/>
      <c r="U5" s="99"/>
      <c r="V5" s="99"/>
      <c r="W5" s="99"/>
      <c r="X5" s="99"/>
      <c r="Y5" s="99"/>
      <c r="Z5" s="99"/>
      <c r="AA5"/>
      <c r="AB5"/>
      <c r="AC5"/>
      <c r="AD5"/>
      <c r="AE5" s="99"/>
    </row>
    <row r="6" spans="1:40" s="18" customFormat="1" ht="12" customHeight="1" thickBot="1">
      <c r="A6" s="56"/>
      <c r="C6"/>
      <c r="D6"/>
      <c r="E6" s="5"/>
      <c r="F6"/>
      <c r="G6" s="5"/>
      <c r="H6" s="5"/>
      <c r="I6" s="5"/>
      <c r="J6" s="5"/>
      <c r="K6" s="99"/>
      <c r="L6" s="5"/>
      <c r="M6" s="5"/>
      <c r="N6" s="5"/>
      <c r="O6" s="5"/>
      <c r="P6" s="99"/>
      <c r="Q6" s="99"/>
      <c r="R6" s="99"/>
      <c r="S6" s="99"/>
      <c r="T6" s="99"/>
      <c r="U6" s="99"/>
      <c r="V6" s="99"/>
      <c r="W6" s="99"/>
      <c r="X6" s="99"/>
      <c r="Y6" s="99"/>
      <c r="Z6" s="99"/>
      <c r="AA6"/>
      <c r="AB6"/>
      <c r="AC6"/>
      <c r="AD6"/>
      <c r="AE6" s="99"/>
    </row>
    <row r="7" spans="1:40" s="18" customFormat="1" ht="12" customHeight="1">
      <c r="A7" s="56"/>
      <c r="B7" s="153"/>
      <c r="C7" s="88"/>
      <c r="D7" s="88"/>
      <c r="E7" s="117"/>
      <c r="F7"/>
      <c r="G7" s="117"/>
      <c r="H7" s="117"/>
      <c r="I7" s="117"/>
      <c r="J7" s="117"/>
      <c r="K7" s="117"/>
      <c r="L7" s="117"/>
      <c r="M7" s="117"/>
      <c r="N7" s="117"/>
      <c r="O7" s="117"/>
      <c r="P7" s="117"/>
      <c r="Q7" s="117"/>
      <c r="R7" s="117"/>
      <c r="S7" s="117"/>
      <c r="T7" s="117"/>
      <c r="U7" s="117"/>
      <c r="V7" s="117"/>
      <c r="W7" s="117"/>
      <c r="X7" s="117"/>
      <c r="Y7" s="117"/>
      <c r="Z7" s="117"/>
      <c r="AA7" s="117"/>
      <c r="AB7" s="117"/>
      <c r="AC7" s="117"/>
      <c r="AD7" s="117"/>
      <c r="AE7" s="752" t="s">
        <v>111</v>
      </c>
    </row>
    <row r="8" spans="1:40" s="18" customFormat="1" ht="12" customHeight="1">
      <c r="A8" s="56"/>
      <c r="B8" s="989"/>
      <c r="C8" s="990"/>
      <c r="D8" s="989"/>
      <c r="E8" s="986" t="s">
        <v>54</v>
      </c>
      <c r="G8" s="974" t="s">
        <v>1</v>
      </c>
      <c r="H8" s="974" t="s">
        <v>2</v>
      </c>
      <c r="I8" s="974" t="s">
        <v>3</v>
      </c>
      <c r="J8" s="974" t="s">
        <v>4</v>
      </c>
      <c r="K8" s="938">
        <v>2022</v>
      </c>
      <c r="L8" s="974" t="s">
        <v>1</v>
      </c>
      <c r="M8" s="974" t="s">
        <v>2</v>
      </c>
      <c r="N8" s="974" t="s">
        <v>3</v>
      </c>
      <c r="O8" s="974" t="s">
        <v>4</v>
      </c>
      <c r="P8" s="938">
        <v>2023</v>
      </c>
      <c r="Q8" s="974" t="s">
        <v>1</v>
      </c>
      <c r="R8" s="974" t="s">
        <v>2</v>
      </c>
      <c r="S8" s="974" t="s">
        <v>3</v>
      </c>
      <c r="T8" s="974" t="s">
        <v>4</v>
      </c>
      <c r="U8" s="938">
        <v>2024</v>
      </c>
      <c r="V8" s="974" t="s">
        <v>1</v>
      </c>
      <c r="W8" s="974" t="s">
        <v>2</v>
      </c>
      <c r="X8" s="974" t="s">
        <v>3</v>
      </c>
      <c r="Y8" s="974" t="s">
        <v>4</v>
      </c>
      <c r="Z8" s="938">
        <v>2025</v>
      </c>
      <c r="AA8" s="974" t="s">
        <v>1</v>
      </c>
      <c r="AB8" s="974" t="s">
        <v>2</v>
      </c>
      <c r="AC8" s="974" t="s">
        <v>3</v>
      </c>
      <c r="AD8" s="974" t="s">
        <v>4</v>
      </c>
      <c r="AE8" s="938">
        <v>2026</v>
      </c>
    </row>
    <row r="9" spans="1:40" s="18" customFormat="1" ht="12" customHeight="1">
      <c r="A9" s="56"/>
      <c r="B9" s="89"/>
      <c r="C9" s="90"/>
      <c r="E9" s="119"/>
      <c r="G9" s="119"/>
      <c r="H9" s="119"/>
      <c r="I9" s="119"/>
      <c r="J9" s="119"/>
      <c r="K9" s="120"/>
      <c r="L9" s="119"/>
      <c r="M9" s="119"/>
      <c r="N9" s="119"/>
      <c r="O9" s="119"/>
      <c r="P9" s="120"/>
      <c r="Q9" s="119"/>
      <c r="R9" s="119"/>
      <c r="S9" s="119"/>
      <c r="T9" s="119"/>
      <c r="U9" s="120"/>
      <c r="V9" s="119"/>
      <c r="W9" s="119"/>
      <c r="X9" s="119"/>
      <c r="Y9" s="119"/>
      <c r="Z9" s="120"/>
      <c r="AA9" s="197"/>
      <c r="AB9" s="197"/>
      <c r="AC9" s="204"/>
      <c r="AD9" s="204"/>
      <c r="AE9" s="207"/>
    </row>
    <row r="10" spans="1:40" s="18" customFormat="1" ht="12" customHeight="1">
      <c r="A10" s="56"/>
      <c r="B10" s="21" t="s">
        <v>126</v>
      </c>
      <c r="C10" s="21"/>
      <c r="D10" s="21"/>
      <c r="F10" s="21"/>
      <c r="K10" s="30"/>
      <c r="P10" s="30"/>
      <c r="U10" s="30"/>
      <c r="Z10" s="30"/>
      <c r="AA10" s="198"/>
      <c r="AB10" s="198"/>
      <c r="AC10" s="199"/>
      <c r="AD10" s="199"/>
      <c r="AE10" s="205"/>
    </row>
    <row r="11" spans="1:40" s="18" customFormat="1" ht="12" customHeight="1">
      <c r="A11" s="56"/>
      <c r="B11" s="21"/>
      <c r="C11" s="21"/>
      <c r="D11" s="21" t="s">
        <v>34</v>
      </c>
      <c r="E11" s="930" t="str">
        <f>Footnotes!B9</f>
        <v>a</v>
      </c>
      <c r="F11" s="21"/>
      <c r="G11" s="31">
        <v>-1524</v>
      </c>
      <c r="H11" s="31">
        <v>2737</v>
      </c>
      <c r="I11" s="31">
        <v>-2956</v>
      </c>
      <c r="J11" s="31">
        <v>16439</v>
      </c>
      <c r="K11" s="30">
        <v>14696</v>
      </c>
      <c r="L11" s="31">
        <v>7347</v>
      </c>
      <c r="M11" s="31">
        <v>2289</v>
      </c>
      <c r="N11" s="31">
        <v>2275</v>
      </c>
      <c r="O11" s="31">
        <v>2169</v>
      </c>
      <c r="P11" s="30">
        <v>14080</v>
      </c>
      <c r="Q11" s="31">
        <v>1036</v>
      </c>
      <c r="R11" s="31">
        <v>-315</v>
      </c>
      <c r="S11" s="31">
        <v>1007</v>
      </c>
      <c r="T11" s="31">
        <v>1324</v>
      </c>
      <c r="U11" s="30">
        <v>3052</v>
      </c>
      <c r="V11" s="31">
        <v>1358</v>
      </c>
      <c r="W11" s="31">
        <v>1047</v>
      </c>
      <c r="X11" s="31">
        <v>1097</v>
      </c>
      <c r="Y11" s="31">
        <v>-2172</v>
      </c>
      <c r="Z11" s="30">
        <v>1330</v>
      </c>
      <c r="AA11" s="303">
        <v>1054</v>
      </c>
      <c r="AB11" s="303">
        <v>1564</v>
      </c>
      <c r="AC11" s="303" t="s">
        <v>1225</v>
      </c>
      <c r="AD11" s="303" t="s">
        <v>1225</v>
      </c>
      <c r="AE11" s="304">
        <v>2618</v>
      </c>
      <c r="AF11" s="130"/>
      <c r="AG11" s="130"/>
      <c r="AH11" s="130"/>
      <c r="AI11" s="130"/>
      <c r="AJ11" s="130"/>
      <c r="AK11" s="130"/>
      <c r="AL11" s="130"/>
      <c r="AM11" s="130"/>
      <c r="AN11" s="130"/>
    </row>
    <row r="12" spans="1:40" s="18" customFormat="1" ht="12" customHeight="1">
      <c r="A12" s="56"/>
      <c r="B12" s="21"/>
      <c r="C12" s="21"/>
      <c r="D12" s="21" t="s">
        <v>35</v>
      </c>
      <c r="E12" s="31"/>
      <c r="F12" s="21"/>
      <c r="G12" s="31">
        <v>3831</v>
      </c>
      <c r="H12" s="31">
        <v>7237</v>
      </c>
      <c r="I12" s="31">
        <v>6965</v>
      </c>
      <c r="J12" s="31">
        <v>1688</v>
      </c>
      <c r="K12" s="30">
        <v>19721</v>
      </c>
      <c r="L12" s="31">
        <v>3317</v>
      </c>
      <c r="M12" s="31">
        <v>2568</v>
      </c>
      <c r="N12" s="31">
        <v>3427</v>
      </c>
      <c r="O12" s="31">
        <v>1879</v>
      </c>
      <c r="P12" s="30">
        <v>11191</v>
      </c>
      <c r="Q12" s="31">
        <v>3060</v>
      </c>
      <c r="R12" s="31">
        <v>3267</v>
      </c>
      <c r="S12" s="31">
        <v>1891</v>
      </c>
      <c r="T12" s="31">
        <v>2571</v>
      </c>
      <c r="U12" s="30">
        <v>10789</v>
      </c>
      <c r="V12" s="31">
        <v>2788</v>
      </c>
      <c r="W12" s="31">
        <v>1916</v>
      </c>
      <c r="X12" s="31">
        <v>2119</v>
      </c>
      <c r="Y12" s="31">
        <v>1735</v>
      </c>
      <c r="Z12" s="30">
        <v>8558</v>
      </c>
      <c r="AA12" s="303">
        <v>1655</v>
      </c>
      <c r="AB12" s="303">
        <v>3397</v>
      </c>
      <c r="AC12" s="303" t="s">
        <v>1225</v>
      </c>
      <c r="AD12" s="303" t="s">
        <v>1225</v>
      </c>
      <c r="AE12" s="304">
        <v>5052</v>
      </c>
      <c r="AF12" s="130"/>
      <c r="AG12" s="130"/>
      <c r="AH12" s="130"/>
      <c r="AI12" s="130"/>
      <c r="AJ12" s="130"/>
      <c r="AK12" s="130"/>
      <c r="AL12" s="130"/>
    </row>
    <row r="13" spans="1:40" s="18" customFormat="1" ht="12" customHeight="1">
      <c r="A13" s="56"/>
      <c r="B13" s="21"/>
      <c r="C13" s="21"/>
      <c r="D13" s="21" t="s">
        <v>36</v>
      </c>
      <c r="E13" s="930" t="str">
        <f>Footnotes!B9</f>
        <v>a</v>
      </c>
      <c r="F13" s="21"/>
      <c r="G13" s="31">
        <v>1981</v>
      </c>
      <c r="H13" s="31">
        <v>3531</v>
      </c>
      <c r="I13" s="31">
        <v>2586</v>
      </c>
      <c r="J13" s="31">
        <v>771</v>
      </c>
      <c r="K13" s="30">
        <v>8869</v>
      </c>
      <c r="L13" s="31">
        <v>2680</v>
      </c>
      <c r="M13" s="31">
        <v>555</v>
      </c>
      <c r="N13" s="31">
        <v>1549</v>
      </c>
      <c r="O13" s="31">
        <v>-554</v>
      </c>
      <c r="P13" s="30">
        <v>4230</v>
      </c>
      <c r="Q13" s="31">
        <v>988</v>
      </c>
      <c r="R13" s="31">
        <v>-133</v>
      </c>
      <c r="S13" s="31">
        <v>23</v>
      </c>
      <c r="T13" s="31">
        <v>-1921</v>
      </c>
      <c r="U13" s="30">
        <v>-1043</v>
      </c>
      <c r="V13" s="31">
        <v>103</v>
      </c>
      <c r="W13" s="31">
        <v>972</v>
      </c>
      <c r="X13" s="31">
        <v>1610</v>
      </c>
      <c r="Y13" s="31">
        <v>1415</v>
      </c>
      <c r="Z13" s="30">
        <v>4100</v>
      </c>
      <c r="AA13" s="303">
        <v>2452</v>
      </c>
      <c r="AB13" s="303">
        <v>5100</v>
      </c>
      <c r="AC13" s="303" t="s">
        <v>1225</v>
      </c>
      <c r="AD13" s="303" t="s">
        <v>1225</v>
      </c>
      <c r="AE13" s="304">
        <v>7552</v>
      </c>
      <c r="AF13" s="130"/>
      <c r="AG13" s="130"/>
      <c r="AH13" s="130"/>
      <c r="AI13" s="130"/>
      <c r="AJ13" s="130"/>
      <c r="AK13" s="130"/>
      <c r="AL13" s="130"/>
    </row>
    <row r="14" spans="1:40" s="18" customFormat="1" ht="12" customHeight="1">
      <c r="A14" s="56"/>
      <c r="B14" s="21"/>
      <c r="C14" s="21"/>
      <c r="D14" s="21" t="s">
        <v>38</v>
      </c>
      <c r="E14" s="31"/>
      <c r="F14" s="21"/>
      <c r="G14" s="31">
        <v>-24719</v>
      </c>
      <c r="H14" s="31">
        <v>-1028</v>
      </c>
      <c r="I14" s="31">
        <v>-1093</v>
      </c>
      <c r="J14" s="31">
        <v>103</v>
      </c>
      <c r="K14" s="30">
        <v>-26737</v>
      </c>
      <c r="L14" s="31">
        <v>-90</v>
      </c>
      <c r="M14" s="31">
        <v>-297</v>
      </c>
      <c r="N14" s="31">
        <v>-500</v>
      </c>
      <c r="O14" s="31">
        <v>-16</v>
      </c>
      <c r="P14" s="30">
        <v>-903</v>
      </c>
      <c r="Q14" s="31">
        <v>-300</v>
      </c>
      <c r="R14" s="31">
        <v>-180</v>
      </c>
      <c r="S14" s="31">
        <v>653</v>
      </c>
      <c r="T14" s="31">
        <v>-1161</v>
      </c>
      <c r="U14" s="30">
        <v>-988</v>
      </c>
      <c r="V14" s="31">
        <v>-22</v>
      </c>
      <c r="W14" s="31">
        <v>645</v>
      </c>
      <c r="X14" s="31">
        <v>-277</v>
      </c>
      <c r="Y14" s="31">
        <v>-386</v>
      </c>
      <c r="Z14" s="30">
        <v>-40</v>
      </c>
      <c r="AA14" s="303">
        <v>-855</v>
      </c>
      <c r="AB14" s="303">
        <v>-250</v>
      </c>
      <c r="AC14" s="303" t="s">
        <v>1225</v>
      </c>
      <c r="AD14" s="303" t="s">
        <v>1225</v>
      </c>
      <c r="AE14" s="304">
        <v>-1105</v>
      </c>
      <c r="AF14" s="130"/>
      <c r="AG14" s="130"/>
      <c r="AH14" s="130"/>
      <c r="AI14" s="130"/>
      <c r="AJ14" s="130"/>
      <c r="AK14" s="130"/>
      <c r="AL14" s="130"/>
    </row>
    <row r="15" spans="1:40" s="18" customFormat="1" ht="12" customHeight="1">
      <c r="A15" s="56"/>
      <c r="B15" s="21"/>
      <c r="C15" s="21"/>
      <c r="D15" s="21" t="s">
        <v>127</v>
      </c>
      <c r="E15" s="31"/>
      <c r="F15" s="21"/>
      <c r="G15" s="31">
        <v>34</v>
      </c>
      <c r="H15" s="31">
        <v>-21</v>
      </c>
      <c r="I15" s="31">
        <v>-21</v>
      </c>
      <c r="J15" s="31">
        <v>147</v>
      </c>
      <c r="K15" s="30">
        <v>139</v>
      </c>
      <c r="L15" s="31">
        <v>-22</v>
      </c>
      <c r="M15" s="31">
        <v>-30</v>
      </c>
      <c r="N15" s="31">
        <v>-57</v>
      </c>
      <c r="O15" s="31">
        <v>95</v>
      </c>
      <c r="P15" s="30">
        <v>-14</v>
      </c>
      <c r="Q15" s="31">
        <v>32</v>
      </c>
      <c r="R15" s="31">
        <v>-73</v>
      </c>
      <c r="S15" s="31">
        <v>65</v>
      </c>
      <c r="T15" s="31">
        <v>-49</v>
      </c>
      <c r="U15" s="30">
        <v>-25</v>
      </c>
      <c r="V15" s="31">
        <v>13</v>
      </c>
      <c r="W15" s="31">
        <v>30</v>
      </c>
      <c r="X15" s="31">
        <v>-19</v>
      </c>
      <c r="Y15" s="31">
        <v>21</v>
      </c>
      <c r="Z15" s="30">
        <v>45</v>
      </c>
      <c r="AA15" s="305">
        <v>21</v>
      </c>
      <c r="AB15" s="305">
        <v>0</v>
      </c>
      <c r="AC15" s="305" t="s">
        <v>1225</v>
      </c>
      <c r="AD15" s="305" t="s">
        <v>1225</v>
      </c>
      <c r="AE15" s="306">
        <v>21</v>
      </c>
      <c r="AF15" s="130"/>
      <c r="AG15" s="130"/>
      <c r="AH15" s="130"/>
      <c r="AI15" s="130"/>
      <c r="AJ15" s="130"/>
      <c r="AK15" s="130"/>
      <c r="AL15" s="130"/>
    </row>
    <row r="16" spans="1:40" s="18" customFormat="1" ht="12" customHeight="1">
      <c r="A16" s="56"/>
      <c r="B16" s="27" t="s">
        <v>126</v>
      </c>
      <c r="C16" s="27"/>
      <c r="D16" s="27"/>
      <c r="E16" s="121"/>
      <c r="F16" s="21"/>
      <c r="G16" s="121">
        <v>-20397</v>
      </c>
      <c r="H16" s="121">
        <v>12456</v>
      </c>
      <c r="I16" s="121">
        <v>5481</v>
      </c>
      <c r="J16" s="121">
        <v>19148</v>
      </c>
      <c r="K16" s="36">
        <v>16688</v>
      </c>
      <c r="L16" s="121">
        <v>13232</v>
      </c>
      <c r="M16" s="121">
        <v>5085</v>
      </c>
      <c r="N16" s="121">
        <v>6694</v>
      </c>
      <c r="O16" s="121">
        <v>3573</v>
      </c>
      <c r="P16" s="36">
        <v>28584</v>
      </c>
      <c r="Q16" s="121">
        <v>4816</v>
      </c>
      <c r="R16" s="121">
        <v>2566</v>
      </c>
      <c r="S16" s="121">
        <v>3639</v>
      </c>
      <c r="T16" s="121">
        <v>764</v>
      </c>
      <c r="U16" s="36">
        <v>11785</v>
      </c>
      <c r="V16" s="121">
        <v>4240</v>
      </c>
      <c r="W16" s="121">
        <v>4610</v>
      </c>
      <c r="X16" s="121">
        <v>4530</v>
      </c>
      <c r="Y16" s="121">
        <v>613</v>
      </c>
      <c r="Z16" s="36">
        <v>13993</v>
      </c>
      <c r="AA16" s="307">
        <v>4327</v>
      </c>
      <c r="AB16" s="307">
        <v>9811</v>
      </c>
      <c r="AC16" s="307" t="s">
        <v>1225</v>
      </c>
      <c r="AD16" s="307" t="s">
        <v>1225</v>
      </c>
      <c r="AE16" s="308">
        <v>14138</v>
      </c>
      <c r="AF16" s="130"/>
      <c r="AG16" s="130"/>
      <c r="AH16" s="130"/>
      <c r="AI16" s="130"/>
      <c r="AJ16" s="130"/>
      <c r="AK16" s="130"/>
      <c r="AL16" s="130"/>
    </row>
    <row r="17" spans="1:38" s="18" customFormat="1" ht="12" customHeight="1">
      <c r="A17" s="56"/>
      <c r="B17" s="10" t="s">
        <v>128</v>
      </c>
      <c r="C17" s="21"/>
      <c r="D17" s="21"/>
      <c r="E17" s="130"/>
      <c r="F17" s="21"/>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15"/>
      <c r="AF17" s="130"/>
      <c r="AG17" s="130"/>
      <c r="AH17" s="130"/>
      <c r="AI17" s="130"/>
      <c r="AJ17" s="130"/>
    </row>
    <row r="18" spans="1:38" s="18" customFormat="1" ht="12" customHeight="1">
      <c r="A18" s="56"/>
      <c r="B18" s="21"/>
      <c r="C18" s="10"/>
      <c r="D18" s="10" t="s">
        <v>1197</v>
      </c>
      <c r="E18" s="31"/>
      <c r="F18" s="21"/>
      <c r="G18" s="31">
        <v>-644</v>
      </c>
      <c r="H18" s="31">
        <v>-539</v>
      </c>
      <c r="I18" s="31">
        <v>-633</v>
      </c>
      <c r="J18" s="31">
        <v>-818</v>
      </c>
      <c r="K18" s="30">
        <v>-2634</v>
      </c>
      <c r="L18" s="31">
        <v>-785</v>
      </c>
      <c r="M18" s="31">
        <v>-859</v>
      </c>
      <c r="N18" s="31">
        <v>-978</v>
      </c>
      <c r="O18" s="31">
        <v>-977</v>
      </c>
      <c r="P18" s="30">
        <v>-3599</v>
      </c>
      <c r="Q18" s="31">
        <v>-1034</v>
      </c>
      <c r="R18" s="31">
        <v>-1176</v>
      </c>
      <c r="S18" s="31">
        <v>-1059</v>
      </c>
      <c r="T18" s="31">
        <v>-1246</v>
      </c>
      <c r="U18" s="30">
        <v>-4515</v>
      </c>
      <c r="V18" s="31">
        <v>-1269</v>
      </c>
      <c r="W18" s="31">
        <v>-1173</v>
      </c>
      <c r="X18" s="31">
        <v>-1212</v>
      </c>
      <c r="Y18" s="31">
        <v>-1242</v>
      </c>
      <c r="Z18" s="30">
        <v>-4896</v>
      </c>
      <c r="AA18" s="309">
        <v>-1121</v>
      </c>
      <c r="AB18" s="309">
        <v>-1120</v>
      </c>
      <c r="AC18" s="309" t="s">
        <v>1225</v>
      </c>
      <c r="AD18" s="309" t="s">
        <v>1225</v>
      </c>
      <c r="AE18" s="893">
        <v>-2241</v>
      </c>
      <c r="AF18" s="130"/>
      <c r="AG18" s="130"/>
      <c r="AH18" s="130"/>
      <c r="AI18" s="130"/>
      <c r="AJ18" s="130"/>
      <c r="AK18" s="130"/>
      <c r="AL18" s="130"/>
    </row>
    <row r="19" spans="1:38" s="18" customFormat="1" ht="12" customHeight="1">
      <c r="A19" s="56"/>
      <c r="B19" s="27" t="s">
        <v>129</v>
      </c>
      <c r="C19" s="27"/>
      <c r="D19" s="27"/>
      <c r="E19" s="121"/>
      <c r="F19" s="21"/>
      <c r="G19" s="121">
        <v>-21041</v>
      </c>
      <c r="H19" s="121">
        <v>11917</v>
      </c>
      <c r="I19" s="121">
        <v>4848</v>
      </c>
      <c r="J19" s="121">
        <v>18330</v>
      </c>
      <c r="K19" s="36">
        <v>14054</v>
      </c>
      <c r="L19" s="121">
        <v>12447</v>
      </c>
      <c r="M19" s="121">
        <v>4226</v>
      </c>
      <c r="N19" s="121">
        <v>5716</v>
      </c>
      <c r="O19" s="121">
        <v>2596</v>
      </c>
      <c r="P19" s="36">
        <v>24985</v>
      </c>
      <c r="Q19" s="121">
        <v>3782</v>
      </c>
      <c r="R19" s="121">
        <v>1390</v>
      </c>
      <c r="S19" s="121">
        <v>2580</v>
      </c>
      <c r="T19" s="121">
        <v>-482</v>
      </c>
      <c r="U19" s="36">
        <v>7270</v>
      </c>
      <c r="V19" s="121">
        <v>2971</v>
      </c>
      <c r="W19" s="121">
        <v>3437</v>
      </c>
      <c r="X19" s="121">
        <v>3318</v>
      </c>
      <c r="Y19" s="121">
        <v>-629</v>
      </c>
      <c r="Z19" s="36">
        <v>9097</v>
      </c>
      <c r="AA19" s="307">
        <f>IF(AND(AA16="",AA18=""),"",AA16+AA18)</f>
        <v>3206</v>
      </c>
      <c r="AB19" s="307">
        <f t="shared" ref="AB19:AE19" si="0">IF(AND(AB16="",AB18=""),"",AB16+AB18)</f>
        <v>8691</v>
      </c>
      <c r="AC19" s="307" t="str">
        <f t="shared" si="0"/>
        <v/>
      </c>
      <c r="AD19" s="307" t="str">
        <f t="shared" si="0"/>
        <v/>
      </c>
      <c r="AE19" s="308">
        <f t="shared" si="0"/>
        <v>11897</v>
      </c>
      <c r="AF19" s="130"/>
      <c r="AG19" s="130"/>
      <c r="AH19" s="130"/>
      <c r="AI19" s="130"/>
      <c r="AJ19" s="130"/>
      <c r="AK19" s="130"/>
      <c r="AL19" s="130"/>
    </row>
    <row r="20" spans="1:38" s="18" customFormat="1" ht="12" customHeight="1">
      <c r="A20" s="56"/>
      <c r="B20" s="21" t="s">
        <v>130</v>
      </c>
      <c r="C20" s="21"/>
      <c r="D20" s="21"/>
      <c r="E20" s="31"/>
      <c r="F20" s="21"/>
      <c r="G20" s="31">
        <v>-1693</v>
      </c>
      <c r="H20" s="31">
        <v>-3988</v>
      </c>
      <c r="I20" s="31">
        <v>-4646</v>
      </c>
      <c r="J20" s="31">
        <v>-6103</v>
      </c>
      <c r="K20" s="30">
        <v>-16430</v>
      </c>
      <c r="L20" s="31">
        <v>-3573</v>
      </c>
      <c r="M20" s="31">
        <v>-1724</v>
      </c>
      <c r="N20" s="31">
        <v>-1859</v>
      </c>
      <c r="O20" s="31">
        <v>-1005</v>
      </c>
      <c r="P20" s="30">
        <v>-8161</v>
      </c>
      <c r="Q20" s="31">
        <v>-2030</v>
      </c>
      <c r="R20" s="31">
        <v>-1207</v>
      </c>
      <c r="S20" s="31">
        <v>-1304</v>
      </c>
      <c r="T20" s="31">
        <v>-1131</v>
      </c>
      <c r="U20" s="30">
        <v>-5672</v>
      </c>
      <c r="V20" s="31">
        <v>-2107</v>
      </c>
      <c r="W20" s="31">
        <v>-1101</v>
      </c>
      <c r="X20" s="31">
        <v>-1747</v>
      </c>
      <c r="Y20" s="31">
        <v>-1830</v>
      </c>
      <c r="Z20" s="30">
        <v>-6785</v>
      </c>
      <c r="AA20" s="309">
        <v>-2174</v>
      </c>
      <c r="AB20" s="309">
        <v>-3644</v>
      </c>
      <c r="AC20" s="309" t="s">
        <v>1225</v>
      </c>
      <c r="AD20" s="309" t="s">
        <v>1225</v>
      </c>
      <c r="AE20" s="893">
        <v>-5818</v>
      </c>
      <c r="AF20" s="130"/>
      <c r="AG20" s="130"/>
      <c r="AH20" s="130"/>
      <c r="AI20" s="130"/>
      <c r="AJ20" s="130"/>
      <c r="AK20" s="130"/>
      <c r="AL20" s="130"/>
    </row>
    <row r="21" spans="1:38" s="18" customFormat="1" ht="12" customHeight="1">
      <c r="A21" s="56"/>
      <c r="B21" s="942" t="s">
        <v>131</v>
      </c>
      <c r="C21" s="787"/>
      <c r="D21" s="787"/>
      <c r="E21" s="985"/>
      <c r="F21" s="21"/>
      <c r="G21" s="985">
        <v>-22734</v>
      </c>
      <c r="H21" s="985">
        <v>7929</v>
      </c>
      <c r="I21" s="985">
        <v>202</v>
      </c>
      <c r="J21" s="985">
        <v>12227</v>
      </c>
      <c r="K21" s="979">
        <v>-2376</v>
      </c>
      <c r="L21" s="985">
        <v>8874</v>
      </c>
      <c r="M21" s="985">
        <v>2502</v>
      </c>
      <c r="N21" s="985">
        <v>3857</v>
      </c>
      <c r="O21" s="985">
        <v>1591</v>
      </c>
      <c r="P21" s="979">
        <v>16824</v>
      </c>
      <c r="Q21" s="985">
        <v>1752</v>
      </c>
      <c r="R21" s="985">
        <v>183</v>
      </c>
      <c r="S21" s="985">
        <v>1276</v>
      </c>
      <c r="T21" s="985">
        <v>-1613</v>
      </c>
      <c r="U21" s="979">
        <v>1598</v>
      </c>
      <c r="V21" s="985">
        <v>864</v>
      </c>
      <c r="W21" s="985">
        <v>2336</v>
      </c>
      <c r="X21" s="985">
        <v>1571</v>
      </c>
      <c r="Y21" s="985">
        <v>-2459</v>
      </c>
      <c r="Z21" s="979">
        <v>2312</v>
      </c>
      <c r="AA21" s="309">
        <f>IF(AND(AA19="",AA20=""),"",AA19+AA20)</f>
        <v>1032</v>
      </c>
      <c r="AB21" s="309">
        <f t="shared" ref="AB21:AE21" si="1">IF(AND(AB19="",AB20=""),"",AB19+AB20)</f>
        <v>5047</v>
      </c>
      <c r="AC21" s="309" t="str">
        <f t="shared" si="1"/>
        <v/>
      </c>
      <c r="AD21" s="309" t="str">
        <f t="shared" si="1"/>
        <v/>
      </c>
      <c r="AE21" s="893">
        <f t="shared" si="1"/>
        <v>6079</v>
      </c>
      <c r="AF21" s="130"/>
      <c r="AG21" s="130"/>
      <c r="AH21" s="130"/>
      <c r="AI21" s="130"/>
      <c r="AJ21" s="130"/>
      <c r="AK21" s="130"/>
      <c r="AL21" s="130"/>
    </row>
    <row r="22" spans="1:38" s="18" customFormat="1" ht="12" customHeight="1">
      <c r="A22" s="56"/>
      <c r="B22" s="21" t="s">
        <v>101</v>
      </c>
      <c r="C22" s="21"/>
      <c r="D22" s="21"/>
      <c r="F22" s="21"/>
      <c r="K22" s="30"/>
      <c r="P22" s="30"/>
      <c r="U22" s="30"/>
      <c r="Z22" s="30"/>
      <c r="AA22" s="303"/>
      <c r="AB22" s="303"/>
      <c r="AC22" s="303"/>
      <c r="AD22" s="303"/>
      <c r="AE22" s="304"/>
      <c r="AF22" s="130"/>
      <c r="AG22" s="130"/>
      <c r="AH22" s="130"/>
      <c r="AI22" s="130"/>
      <c r="AJ22" s="130"/>
    </row>
    <row r="23" spans="1:38" s="18" customFormat="1" ht="12" customHeight="1">
      <c r="A23" s="56"/>
      <c r="B23" s="21"/>
      <c r="C23" s="21"/>
      <c r="D23" s="21" t="s">
        <v>102</v>
      </c>
      <c r="E23" s="31"/>
      <c r="F23" s="21"/>
      <c r="G23" s="31">
        <v>-23048</v>
      </c>
      <c r="H23" s="31">
        <v>7650</v>
      </c>
      <c r="I23" s="31">
        <v>23</v>
      </c>
      <c r="J23" s="31">
        <v>11869</v>
      </c>
      <c r="K23" s="30">
        <v>-3506</v>
      </c>
      <c r="L23" s="31">
        <v>8670</v>
      </c>
      <c r="M23" s="31">
        <v>2341</v>
      </c>
      <c r="N23" s="31">
        <v>3646</v>
      </c>
      <c r="O23" s="31">
        <v>1526</v>
      </c>
      <c r="P23" s="30">
        <v>16183</v>
      </c>
      <c r="Q23" s="31">
        <v>1606</v>
      </c>
      <c r="R23" s="31">
        <v>-16</v>
      </c>
      <c r="S23" s="31">
        <v>1112</v>
      </c>
      <c r="T23" s="31">
        <v>-1952</v>
      </c>
      <c r="U23" s="30">
        <v>750</v>
      </c>
      <c r="V23" s="31">
        <v>569</v>
      </c>
      <c r="W23" s="31">
        <v>2036</v>
      </c>
      <c r="X23" s="31">
        <v>1223</v>
      </c>
      <c r="Y23" s="31">
        <v>-2756</v>
      </c>
      <c r="Z23" s="30">
        <v>1072</v>
      </c>
      <c r="AA23" s="303">
        <v>662</v>
      </c>
      <c r="AB23" s="303">
        <v>4628</v>
      </c>
      <c r="AC23" s="303" t="s">
        <v>1225</v>
      </c>
      <c r="AD23" s="303" t="s">
        <v>1225</v>
      </c>
      <c r="AE23" s="304">
        <v>5290</v>
      </c>
      <c r="AF23" s="130"/>
      <c r="AG23" s="130"/>
      <c r="AH23" s="130"/>
      <c r="AI23" s="130"/>
      <c r="AJ23" s="130"/>
      <c r="AK23" s="130"/>
      <c r="AL23" s="130"/>
    </row>
    <row r="24" spans="1:38" s="18" customFormat="1" ht="12" customHeight="1">
      <c r="A24" s="56"/>
      <c r="B24" s="21"/>
      <c r="C24" s="21"/>
      <c r="D24" s="21" t="s">
        <v>103</v>
      </c>
      <c r="E24" s="31"/>
      <c r="F24" s="21"/>
      <c r="G24" s="31">
        <v>314</v>
      </c>
      <c r="H24" s="31">
        <v>279</v>
      </c>
      <c r="I24" s="31">
        <v>179</v>
      </c>
      <c r="J24" s="31">
        <v>358</v>
      </c>
      <c r="K24" s="30">
        <v>1130</v>
      </c>
      <c r="L24" s="31">
        <v>204</v>
      </c>
      <c r="M24" s="31">
        <v>161</v>
      </c>
      <c r="N24" s="31">
        <v>211</v>
      </c>
      <c r="O24" s="31">
        <v>65</v>
      </c>
      <c r="P24" s="30">
        <v>641</v>
      </c>
      <c r="Q24" s="31">
        <v>146</v>
      </c>
      <c r="R24" s="31">
        <v>199</v>
      </c>
      <c r="S24" s="31">
        <v>164</v>
      </c>
      <c r="T24" s="31">
        <v>339</v>
      </c>
      <c r="U24" s="30">
        <v>848</v>
      </c>
      <c r="V24" s="31">
        <v>295</v>
      </c>
      <c r="W24" s="31">
        <v>300</v>
      </c>
      <c r="X24" s="31">
        <v>348</v>
      </c>
      <c r="Y24" s="31">
        <v>297</v>
      </c>
      <c r="Z24" s="30">
        <v>1240</v>
      </c>
      <c r="AA24" s="310">
        <v>370</v>
      </c>
      <c r="AB24" s="310">
        <v>419</v>
      </c>
      <c r="AC24" s="310" t="s">
        <v>1225</v>
      </c>
      <c r="AD24" s="310" t="s">
        <v>1225</v>
      </c>
      <c r="AE24" s="894">
        <v>789</v>
      </c>
      <c r="AF24" s="130"/>
      <c r="AG24" s="130"/>
      <c r="AH24" s="130"/>
      <c r="AI24" s="130"/>
      <c r="AJ24" s="130"/>
      <c r="AK24" s="130"/>
      <c r="AL24" s="130"/>
    </row>
    <row r="25" spans="1:38" s="18" customFormat="1" ht="12" customHeight="1">
      <c r="A25" s="56"/>
      <c r="B25" s="942" t="s">
        <v>131</v>
      </c>
      <c r="C25" s="787"/>
      <c r="D25" s="787"/>
      <c r="E25" s="985"/>
      <c r="F25" s="21"/>
      <c r="G25" s="985">
        <v>-22734</v>
      </c>
      <c r="H25" s="985">
        <v>7929</v>
      </c>
      <c r="I25" s="985">
        <v>202</v>
      </c>
      <c r="J25" s="985">
        <v>12227</v>
      </c>
      <c r="K25" s="979">
        <v>-2376</v>
      </c>
      <c r="L25" s="985">
        <v>8874</v>
      </c>
      <c r="M25" s="985">
        <v>2502</v>
      </c>
      <c r="N25" s="985">
        <v>3857</v>
      </c>
      <c r="O25" s="985">
        <v>1591</v>
      </c>
      <c r="P25" s="979">
        <v>16824</v>
      </c>
      <c r="Q25" s="985">
        <v>1752</v>
      </c>
      <c r="R25" s="985">
        <v>183</v>
      </c>
      <c r="S25" s="985">
        <v>1276</v>
      </c>
      <c r="T25" s="985">
        <v>-1613</v>
      </c>
      <c r="U25" s="979">
        <v>1598</v>
      </c>
      <c r="V25" s="985">
        <v>864</v>
      </c>
      <c r="W25" s="985">
        <v>2336</v>
      </c>
      <c r="X25" s="985">
        <v>1571</v>
      </c>
      <c r="Y25" s="985">
        <v>-2459</v>
      </c>
      <c r="Z25" s="979">
        <v>2312</v>
      </c>
      <c r="AA25" s="309">
        <f>IF(AND(AA23="",AA24=""),"",AA23+AA24)</f>
        <v>1032</v>
      </c>
      <c r="AB25" s="309">
        <f t="shared" ref="AB25" si="2">IF(AND(AB23="",AB24=""),"",AB23+AB24)</f>
        <v>5047</v>
      </c>
      <c r="AC25" s="309" t="str">
        <f t="shared" ref="AC25" si="3">IF(AND(AC23="",AC24=""),"",AC23+AC24)</f>
        <v/>
      </c>
      <c r="AD25" s="309" t="str">
        <f t="shared" ref="AD25" si="4">IF(AND(AD23="",AD24=""),"",AD23+AD24)</f>
        <v/>
      </c>
      <c r="AE25" s="893">
        <f t="shared" ref="AE25" si="5">IF(AND(AE23="",AE24=""),"",AE23+AE24)</f>
        <v>6079</v>
      </c>
      <c r="AF25" s="130"/>
      <c r="AG25" s="130"/>
      <c r="AH25" s="130"/>
      <c r="AI25" s="130"/>
      <c r="AJ25" s="130"/>
      <c r="AK25" s="130"/>
      <c r="AL25" s="130"/>
    </row>
    <row r="26" spans="1:38" s="18" customFormat="1" ht="12" customHeight="1">
      <c r="A26" s="56"/>
      <c r="B26" s="21" t="s">
        <v>132</v>
      </c>
      <c r="C26" s="21"/>
      <c r="D26" s="21"/>
      <c r="F26" s="21"/>
      <c r="K26" s="30"/>
      <c r="P26" s="30"/>
      <c r="U26" s="30"/>
      <c r="Z26" s="30"/>
      <c r="AA26" s="303"/>
      <c r="AB26" s="303"/>
      <c r="AC26" s="303"/>
      <c r="AD26" s="303"/>
      <c r="AE26" s="304"/>
      <c r="AF26" s="130"/>
      <c r="AG26" s="130"/>
      <c r="AH26" s="130"/>
      <c r="AI26" s="130"/>
      <c r="AJ26" s="130"/>
    </row>
    <row r="27" spans="1:38" s="18" customFormat="1" ht="12" customHeight="1">
      <c r="A27" s="56"/>
      <c r="B27" s="21"/>
      <c r="C27" s="21"/>
      <c r="D27" s="21" t="s">
        <v>133</v>
      </c>
      <c r="E27" s="32"/>
      <c r="F27" s="21"/>
      <c r="G27" s="32">
        <v>-118.11</v>
      </c>
      <c r="H27" s="34">
        <v>39.450000000000003</v>
      </c>
      <c r="I27" s="32">
        <v>0.12</v>
      </c>
      <c r="J27" s="34">
        <v>65.290000000000006</v>
      </c>
      <c r="K27" s="33">
        <v>-18.47</v>
      </c>
      <c r="L27" s="32">
        <v>48.46</v>
      </c>
      <c r="M27" s="34">
        <v>13.35</v>
      </c>
      <c r="N27" s="32">
        <v>21.19</v>
      </c>
      <c r="O27" s="34">
        <v>9.06</v>
      </c>
      <c r="P27" s="33">
        <v>93.21</v>
      </c>
      <c r="Q27" s="32">
        <v>9.65</v>
      </c>
      <c r="R27" s="34">
        <v>-0.1</v>
      </c>
      <c r="S27" s="32">
        <v>6.81</v>
      </c>
      <c r="T27" s="34">
        <v>-12.29</v>
      </c>
      <c r="U27" s="33">
        <v>4.63</v>
      </c>
      <c r="V27" s="32">
        <v>3.61</v>
      </c>
      <c r="W27" s="34">
        <v>13.01</v>
      </c>
      <c r="X27" s="32">
        <v>7.88</v>
      </c>
      <c r="Y27" s="34">
        <v>-17.88</v>
      </c>
      <c r="Z27" s="33">
        <v>6.87</v>
      </c>
      <c r="AA27" s="311">
        <v>4.28</v>
      </c>
      <c r="AB27" s="311">
        <v>29.39</v>
      </c>
      <c r="AC27" s="311" t="s">
        <v>1225</v>
      </c>
      <c r="AD27" s="311" t="s">
        <v>1225</v>
      </c>
      <c r="AE27" s="895">
        <v>33.71</v>
      </c>
      <c r="AF27" s="130"/>
      <c r="AG27" s="130"/>
      <c r="AH27" s="130"/>
      <c r="AI27" s="130"/>
      <c r="AJ27" s="130"/>
      <c r="AK27" s="130"/>
      <c r="AL27" s="130"/>
    </row>
    <row r="28" spans="1:38" s="18" customFormat="1" ht="12" customHeight="1">
      <c r="A28" s="56"/>
      <c r="B28" s="21"/>
      <c r="C28" s="21"/>
      <c r="D28" s="21" t="s">
        <v>134</v>
      </c>
      <c r="E28" s="34"/>
      <c r="F28" s="21"/>
      <c r="G28" s="34">
        <v>-7.09</v>
      </c>
      <c r="H28" s="34">
        <v>2.37</v>
      </c>
      <c r="I28" s="34">
        <v>0.01</v>
      </c>
      <c r="J28" s="34">
        <v>3.92</v>
      </c>
      <c r="K28" s="33">
        <v>-1.1100000000000001</v>
      </c>
      <c r="L28" s="34">
        <v>2.91</v>
      </c>
      <c r="M28" s="34">
        <v>0.8</v>
      </c>
      <c r="N28" s="34">
        <v>1.27</v>
      </c>
      <c r="O28" s="34">
        <v>0.54</v>
      </c>
      <c r="P28" s="33">
        <v>5.59</v>
      </c>
      <c r="Q28" s="34">
        <v>0.57999999999999996</v>
      </c>
      <c r="R28" s="34">
        <v>-0.01</v>
      </c>
      <c r="S28" s="34">
        <v>0.41</v>
      </c>
      <c r="T28" s="34">
        <v>-0.74</v>
      </c>
      <c r="U28" s="33">
        <v>0.28000000000000003</v>
      </c>
      <c r="V28" s="34">
        <v>0.22</v>
      </c>
      <c r="W28" s="34">
        <v>0.78</v>
      </c>
      <c r="X28" s="34">
        <v>0.47</v>
      </c>
      <c r="Y28" s="34">
        <v>-1.07</v>
      </c>
      <c r="Z28" s="33">
        <v>0.41</v>
      </c>
      <c r="AA28" s="311">
        <v>0.26</v>
      </c>
      <c r="AB28" s="311">
        <v>1.76</v>
      </c>
      <c r="AC28" s="311" t="s">
        <v>1225</v>
      </c>
      <c r="AD28" s="311" t="s">
        <v>1225</v>
      </c>
      <c r="AE28" s="895">
        <v>2.02</v>
      </c>
      <c r="AF28" s="130"/>
      <c r="AG28" s="130"/>
      <c r="AH28" s="130"/>
      <c r="AI28" s="130"/>
      <c r="AJ28" s="130"/>
      <c r="AK28" s="130"/>
      <c r="AL28" s="130"/>
    </row>
    <row r="29" spans="1:38" s="18" customFormat="1" ht="12" customHeight="1">
      <c r="A29" s="56"/>
      <c r="B29" s="27" t="s">
        <v>131</v>
      </c>
      <c r="C29" s="27"/>
      <c r="D29" s="27"/>
      <c r="E29" s="35"/>
      <c r="F29" s="21"/>
      <c r="G29" s="35">
        <v>-22734</v>
      </c>
      <c r="H29" s="35">
        <v>7929</v>
      </c>
      <c r="I29" s="35">
        <v>202</v>
      </c>
      <c r="J29" s="35">
        <v>12227</v>
      </c>
      <c r="K29" s="36">
        <v>-2376</v>
      </c>
      <c r="L29" s="35">
        <v>8874</v>
      </c>
      <c r="M29" s="35">
        <v>2502</v>
      </c>
      <c r="N29" s="35">
        <v>3857</v>
      </c>
      <c r="O29" s="35">
        <v>1591</v>
      </c>
      <c r="P29" s="36">
        <v>16824</v>
      </c>
      <c r="Q29" s="35">
        <v>1752</v>
      </c>
      <c r="R29" s="35">
        <v>183</v>
      </c>
      <c r="S29" s="35">
        <v>1276</v>
      </c>
      <c r="T29" s="35">
        <v>-1613</v>
      </c>
      <c r="U29" s="36">
        <v>1598</v>
      </c>
      <c r="V29" s="35">
        <v>864</v>
      </c>
      <c r="W29" s="35">
        <v>2336</v>
      </c>
      <c r="X29" s="35">
        <v>1571</v>
      </c>
      <c r="Y29" s="35">
        <v>-2459</v>
      </c>
      <c r="Z29" s="36">
        <v>2312</v>
      </c>
      <c r="AA29" s="312">
        <f>AA25</f>
        <v>1032</v>
      </c>
      <c r="AB29" s="312">
        <f t="shared" ref="AB29:AE29" si="6">AB25</f>
        <v>5047</v>
      </c>
      <c r="AC29" s="312" t="str">
        <f t="shared" si="6"/>
        <v/>
      </c>
      <c r="AD29" s="312" t="str">
        <f t="shared" si="6"/>
        <v/>
      </c>
      <c r="AE29" s="571">
        <f t="shared" si="6"/>
        <v>6079</v>
      </c>
      <c r="AF29" s="130"/>
      <c r="AG29" s="130"/>
      <c r="AH29" s="130"/>
      <c r="AI29" s="130"/>
      <c r="AJ29" s="130"/>
      <c r="AK29" s="130"/>
      <c r="AL29" s="130"/>
    </row>
    <row r="30" spans="1:38" s="18" customFormat="1" ht="12" customHeight="1">
      <c r="A30" s="56"/>
      <c r="B30" s="21" t="s">
        <v>135</v>
      </c>
      <c r="C30" s="21"/>
      <c r="D30" s="21"/>
      <c r="E30" s="31"/>
      <c r="F30" s="21"/>
      <c r="G30" s="31">
        <v>3501</v>
      </c>
      <c r="H30" s="31">
        <v>2146</v>
      </c>
      <c r="I30" s="31">
        <v>-2868</v>
      </c>
      <c r="J30" s="31">
        <v>-1428</v>
      </c>
      <c r="K30" s="30">
        <v>1351</v>
      </c>
      <c r="L30" s="31">
        <v>-600</v>
      </c>
      <c r="M30" s="31">
        <v>-732</v>
      </c>
      <c r="N30" s="31">
        <v>1593</v>
      </c>
      <c r="O30" s="31">
        <v>-1497</v>
      </c>
      <c r="P30" s="30">
        <v>-1236</v>
      </c>
      <c r="Q30" s="31">
        <v>851</v>
      </c>
      <c r="R30" s="31">
        <v>-136</v>
      </c>
      <c r="S30" s="31">
        <v>-1182</v>
      </c>
      <c r="T30" s="31">
        <v>-21</v>
      </c>
      <c r="U30" s="30">
        <v>-488</v>
      </c>
      <c r="V30" s="31">
        <v>159</v>
      </c>
      <c r="W30" s="31">
        <v>-554</v>
      </c>
      <c r="X30" s="31">
        <v>-82</v>
      </c>
      <c r="Y30" s="31">
        <v>-874</v>
      </c>
      <c r="Z30" s="30">
        <v>-1351</v>
      </c>
      <c r="AA30" s="303">
        <v>4159</v>
      </c>
      <c r="AB30" s="303">
        <v>-870</v>
      </c>
      <c r="AC30" s="303" t="s">
        <v>1225</v>
      </c>
      <c r="AD30" s="303" t="s">
        <v>1225</v>
      </c>
      <c r="AE30" s="304">
        <v>3289</v>
      </c>
      <c r="AF30" s="130"/>
      <c r="AG30" s="130"/>
      <c r="AH30" s="130"/>
      <c r="AI30" s="130"/>
      <c r="AJ30" s="130"/>
      <c r="AK30" s="130"/>
      <c r="AL30" s="130"/>
    </row>
    <row r="31" spans="1:38" s="18" customFormat="1" ht="12" customHeight="1">
      <c r="A31" s="56"/>
      <c r="B31" s="21" t="s">
        <v>136</v>
      </c>
      <c r="C31" s="21"/>
      <c r="D31" s="21"/>
      <c r="E31" s="31"/>
      <c r="F31" s="21"/>
      <c r="G31" s="31">
        <v>-837</v>
      </c>
      <c r="H31" s="31">
        <v>-539</v>
      </c>
      <c r="I31" s="31">
        <v>682</v>
      </c>
      <c r="J31" s="31">
        <v>362</v>
      </c>
      <c r="K31" s="30">
        <v>-332</v>
      </c>
      <c r="L31" s="31">
        <v>148</v>
      </c>
      <c r="M31" s="31">
        <v>183</v>
      </c>
      <c r="N31" s="31">
        <v>-381</v>
      </c>
      <c r="O31" s="31">
        <v>342</v>
      </c>
      <c r="P31" s="30">
        <v>292</v>
      </c>
      <c r="Q31" s="31">
        <v>-194</v>
      </c>
      <c r="R31" s="31">
        <v>23</v>
      </c>
      <c r="S31" s="31">
        <v>276</v>
      </c>
      <c r="T31" s="31">
        <v>14</v>
      </c>
      <c r="U31" s="30">
        <v>119</v>
      </c>
      <c r="V31" s="31">
        <v>-41</v>
      </c>
      <c r="W31" s="31">
        <v>147</v>
      </c>
      <c r="X31" s="31">
        <v>20</v>
      </c>
      <c r="Y31" s="31">
        <v>208</v>
      </c>
      <c r="Z31" s="30">
        <v>334</v>
      </c>
      <c r="AA31" s="303">
        <v>-979</v>
      </c>
      <c r="AB31" s="303">
        <v>153</v>
      </c>
      <c r="AC31" s="303" t="s">
        <v>1225</v>
      </c>
      <c r="AD31" s="303" t="s">
        <v>1225</v>
      </c>
      <c r="AE31" s="304">
        <v>-826</v>
      </c>
      <c r="AF31" s="130"/>
      <c r="AG31" s="130"/>
      <c r="AH31" s="130"/>
      <c r="AI31" s="130"/>
      <c r="AJ31" s="130"/>
      <c r="AK31" s="130"/>
      <c r="AL31" s="130"/>
    </row>
    <row r="32" spans="1:38" s="18" customFormat="1" ht="12" customHeight="1">
      <c r="A32" s="56"/>
      <c r="B32" s="991" t="s">
        <v>100</v>
      </c>
      <c r="C32" s="991"/>
      <c r="D32" s="991"/>
      <c r="E32" s="985"/>
      <c r="F32" s="21"/>
      <c r="G32" s="985">
        <v>-20070</v>
      </c>
      <c r="H32" s="985">
        <v>9536</v>
      </c>
      <c r="I32" s="985">
        <v>-1984</v>
      </c>
      <c r="J32" s="985">
        <v>11161</v>
      </c>
      <c r="K32" s="979">
        <v>-1357</v>
      </c>
      <c r="L32" s="985">
        <v>8422</v>
      </c>
      <c r="M32" s="985">
        <v>1953</v>
      </c>
      <c r="N32" s="985">
        <v>5069</v>
      </c>
      <c r="O32" s="985">
        <v>436</v>
      </c>
      <c r="P32" s="979">
        <v>15880</v>
      </c>
      <c r="Q32" s="985">
        <v>2409</v>
      </c>
      <c r="R32" s="985">
        <v>70</v>
      </c>
      <c r="S32" s="985">
        <v>370</v>
      </c>
      <c r="T32" s="985">
        <v>-1620</v>
      </c>
      <c r="U32" s="979">
        <v>1229</v>
      </c>
      <c r="V32" s="985">
        <v>982</v>
      </c>
      <c r="W32" s="985">
        <v>1929</v>
      </c>
      <c r="X32" s="985">
        <v>1509</v>
      </c>
      <c r="Y32" s="985">
        <v>-3125</v>
      </c>
      <c r="Z32" s="979">
        <v>1295</v>
      </c>
      <c r="AA32" s="992">
        <v>4212</v>
      </c>
      <c r="AB32" s="992">
        <v>4330</v>
      </c>
      <c r="AC32" s="992" t="s">
        <v>1225</v>
      </c>
      <c r="AD32" s="992" t="s">
        <v>1225</v>
      </c>
      <c r="AE32" s="993">
        <v>8542</v>
      </c>
      <c r="AF32" s="130"/>
      <c r="AG32" s="130"/>
      <c r="AH32" s="130"/>
      <c r="AI32" s="130"/>
      <c r="AJ32" s="130"/>
      <c r="AK32" s="130"/>
      <c r="AL32" s="130"/>
    </row>
    <row r="33" spans="1:38" s="18" customFormat="1" ht="12" customHeight="1">
      <c r="A33" s="56"/>
      <c r="B33" s="21" t="s">
        <v>137</v>
      </c>
      <c r="C33" s="21"/>
      <c r="D33" s="21"/>
      <c r="F33" s="21"/>
      <c r="K33" s="30"/>
      <c r="P33" s="30"/>
      <c r="U33" s="30"/>
      <c r="Z33" s="30"/>
      <c r="AA33" s="199"/>
      <c r="AB33" s="199"/>
      <c r="AC33" s="350"/>
      <c r="AD33" s="350"/>
      <c r="AE33" s="896"/>
      <c r="AF33" s="130"/>
      <c r="AG33" s="130"/>
      <c r="AH33" s="130"/>
      <c r="AI33" s="130"/>
      <c r="AJ33" s="130"/>
    </row>
    <row r="34" spans="1:38" s="18" customFormat="1" ht="12" customHeight="1">
      <c r="A34" s="56"/>
      <c r="B34" s="21"/>
      <c r="C34" s="21" t="s">
        <v>133</v>
      </c>
      <c r="D34" s="21"/>
      <c r="F34" s="21"/>
      <c r="K34" s="30"/>
      <c r="P34" s="30"/>
      <c r="U34" s="30"/>
      <c r="Z34" s="30"/>
      <c r="AA34" s="199"/>
      <c r="AB34" s="199"/>
      <c r="AC34" s="350"/>
      <c r="AD34" s="350"/>
      <c r="AE34" s="896"/>
      <c r="AF34" s="130"/>
      <c r="AG34" s="130"/>
      <c r="AH34" s="130"/>
      <c r="AI34" s="130"/>
      <c r="AJ34" s="130"/>
    </row>
    <row r="35" spans="1:38" s="18" customFormat="1" ht="12" customHeight="1">
      <c r="A35" s="56"/>
      <c r="B35" s="21"/>
      <c r="C35" s="21"/>
      <c r="D35" s="21" t="s">
        <v>107</v>
      </c>
      <c r="E35" s="32"/>
      <c r="F35" s="21"/>
      <c r="G35" s="32">
        <v>-104.46</v>
      </c>
      <c r="H35" s="254">
        <v>47.74</v>
      </c>
      <c r="I35" s="34">
        <v>-11.45</v>
      </c>
      <c r="J35" s="34">
        <v>59.43</v>
      </c>
      <c r="K35" s="220">
        <v>-13.1</v>
      </c>
      <c r="L35" s="32">
        <v>45.93</v>
      </c>
      <c r="M35" s="254">
        <v>10.220000000000001</v>
      </c>
      <c r="N35" s="34">
        <v>28.24</v>
      </c>
      <c r="O35" s="34">
        <v>2.2000000000000002</v>
      </c>
      <c r="P35" s="220">
        <v>87.78</v>
      </c>
      <c r="Q35" s="32">
        <v>13.57</v>
      </c>
      <c r="R35" s="254">
        <v>-0.78</v>
      </c>
      <c r="S35" s="34">
        <v>1.26</v>
      </c>
      <c r="T35" s="34">
        <v>-12.33</v>
      </c>
      <c r="U35" s="220">
        <v>2.38</v>
      </c>
      <c r="V35" s="32">
        <v>4.3499999999999996</v>
      </c>
      <c r="W35" s="254">
        <v>10.41</v>
      </c>
      <c r="X35" s="34">
        <v>7.48</v>
      </c>
      <c r="Y35" s="34">
        <v>-22.21</v>
      </c>
      <c r="Z35" s="220">
        <v>0.35</v>
      </c>
      <c r="AA35" s="311">
        <v>24.83</v>
      </c>
      <c r="AB35" s="311">
        <v>24.77</v>
      </c>
      <c r="AC35" s="311" t="s">
        <v>1225</v>
      </c>
      <c r="AD35" s="311" t="s">
        <v>1225</v>
      </c>
      <c r="AE35" s="895">
        <v>49.6</v>
      </c>
      <c r="AF35" s="130"/>
      <c r="AG35" s="130"/>
      <c r="AH35" s="130"/>
      <c r="AI35" s="130"/>
      <c r="AJ35" s="130"/>
      <c r="AK35" s="130"/>
      <c r="AL35" s="130"/>
    </row>
    <row r="36" spans="1:38" s="18" customFormat="1" ht="12" customHeight="1">
      <c r="A36" s="56"/>
      <c r="B36" s="21"/>
      <c r="C36" s="21"/>
      <c r="D36" s="21" t="s">
        <v>108</v>
      </c>
      <c r="E36" s="32"/>
      <c r="F36" s="21"/>
      <c r="G36" s="32">
        <v>-104.46</v>
      </c>
      <c r="H36" s="254">
        <v>47.18</v>
      </c>
      <c r="I36" s="34">
        <v>-11.45</v>
      </c>
      <c r="J36" s="34">
        <v>58.36</v>
      </c>
      <c r="K36" s="220">
        <v>-13.1</v>
      </c>
      <c r="L36" s="32">
        <v>45.06</v>
      </c>
      <c r="M36" s="254">
        <v>10.01</v>
      </c>
      <c r="N36" s="34">
        <v>27.59</v>
      </c>
      <c r="O36" s="34">
        <v>2.15</v>
      </c>
      <c r="P36" s="220">
        <v>85.85</v>
      </c>
      <c r="Q36" s="32">
        <v>13.25</v>
      </c>
      <c r="R36" s="254">
        <v>-0.78</v>
      </c>
      <c r="S36" s="34">
        <v>1.23</v>
      </c>
      <c r="T36" s="34">
        <v>-12.33</v>
      </c>
      <c r="U36" s="220">
        <v>2.3199999999999998</v>
      </c>
      <c r="V36" s="32">
        <v>4.2699999999999996</v>
      </c>
      <c r="W36" s="254">
        <v>10.27</v>
      </c>
      <c r="X36" s="34">
        <v>7.38</v>
      </c>
      <c r="Y36" s="34">
        <v>-22.21</v>
      </c>
      <c r="Z36" s="220">
        <v>0.34</v>
      </c>
      <c r="AA36" s="311">
        <v>24.53</v>
      </c>
      <c r="AB36" s="311">
        <v>24.54</v>
      </c>
      <c r="AC36" s="311" t="s">
        <v>1225</v>
      </c>
      <c r="AD36" s="311" t="s">
        <v>1225</v>
      </c>
      <c r="AE36" s="895">
        <v>48.99</v>
      </c>
      <c r="AF36" s="130"/>
      <c r="AG36" s="130"/>
      <c r="AH36" s="130"/>
      <c r="AI36" s="130"/>
      <c r="AJ36" s="130"/>
      <c r="AK36" s="130"/>
      <c r="AL36" s="130"/>
    </row>
    <row r="37" spans="1:38" s="18" customFormat="1" ht="12" customHeight="1">
      <c r="A37" s="56"/>
      <c r="B37" s="21"/>
      <c r="C37" s="21" t="s">
        <v>134</v>
      </c>
      <c r="D37" s="21"/>
      <c r="F37" s="21"/>
      <c r="H37" s="254"/>
      <c r="K37" s="45"/>
      <c r="M37" s="254"/>
      <c r="P37" s="45"/>
      <c r="R37" s="254"/>
      <c r="U37" s="45"/>
      <c r="W37" s="254"/>
      <c r="Z37" s="45"/>
      <c r="AA37" s="199"/>
      <c r="AB37" s="199"/>
      <c r="AC37" s="350"/>
      <c r="AD37" s="350"/>
      <c r="AE37" s="896"/>
      <c r="AF37" s="130"/>
      <c r="AG37" s="130"/>
      <c r="AH37" s="130"/>
      <c r="AI37" s="130"/>
      <c r="AJ37" s="130"/>
    </row>
    <row r="38" spans="1:38" s="18" customFormat="1" ht="12" customHeight="1">
      <c r="A38" s="56"/>
      <c r="B38" s="21"/>
      <c r="C38" s="21"/>
      <c r="D38" s="21" t="s">
        <v>107</v>
      </c>
      <c r="E38" s="37"/>
      <c r="F38" s="21"/>
      <c r="G38" s="37">
        <v>-6.27</v>
      </c>
      <c r="H38" s="34">
        <v>2.86</v>
      </c>
      <c r="I38" s="34">
        <v>-0.69</v>
      </c>
      <c r="J38" s="34">
        <v>3.57</v>
      </c>
      <c r="K38" s="220">
        <v>-0.79</v>
      </c>
      <c r="L38" s="37">
        <v>2.76</v>
      </c>
      <c r="M38" s="34">
        <v>0.61</v>
      </c>
      <c r="N38" s="34">
        <v>1.69</v>
      </c>
      <c r="O38" s="34">
        <v>0.13</v>
      </c>
      <c r="P38" s="220">
        <v>5.27</v>
      </c>
      <c r="Q38" s="37">
        <v>0.81</v>
      </c>
      <c r="R38" s="34">
        <v>-0.05</v>
      </c>
      <c r="S38" s="34">
        <v>0.08</v>
      </c>
      <c r="T38" s="34">
        <v>-0.74</v>
      </c>
      <c r="U38" s="220">
        <v>0.14000000000000001</v>
      </c>
      <c r="V38" s="37">
        <v>0.26</v>
      </c>
      <c r="W38" s="34">
        <v>0.62</v>
      </c>
      <c r="X38" s="34">
        <v>0.45</v>
      </c>
      <c r="Y38" s="34">
        <v>-1.33</v>
      </c>
      <c r="Z38" s="220">
        <v>0.02</v>
      </c>
      <c r="AA38" s="311">
        <v>1.49</v>
      </c>
      <c r="AB38" s="311">
        <v>1.49</v>
      </c>
      <c r="AC38" s="311" t="s">
        <v>1225</v>
      </c>
      <c r="AD38" s="311" t="s">
        <v>1225</v>
      </c>
      <c r="AE38" s="895">
        <v>2.98</v>
      </c>
      <c r="AF38" s="130"/>
      <c r="AG38" s="130"/>
      <c r="AH38" s="130"/>
      <c r="AI38" s="130"/>
      <c r="AJ38" s="130"/>
      <c r="AK38" s="130"/>
      <c r="AL38" s="130"/>
    </row>
    <row r="39" spans="1:38" s="18" customFormat="1" ht="12" customHeight="1" thickBot="1">
      <c r="A39" s="56"/>
      <c r="B39" s="91"/>
      <c r="C39" s="91"/>
      <c r="D39" s="91" t="s">
        <v>108</v>
      </c>
      <c r="E39" s="38"/>
      <c r="F39" s="21"/>
      <c r="G39" s="38">
        <v>-6.27</v>
      </c>
      <c r="H39" s="53">
        <v>2.83</v>
      </c>
      <c r="I39" s="38">
        <v>-0.69</v>
      </c>
      <c r="J39" s="53">
        <v>3.5</v>
      </c>
      <c r="K39" s="221">
        <v>-0.79</v>
      </c>
      <c r="L39" s="38">
        <v>2.7</v>
      </c>
      <c r="M39" s="53">
        <v>0.6</v>
      </c>
      <c r="N39" s="38">
        <v>1.66</v>
      </c>
      <c r="O39" s="53">
        <v>0.13</v>
      </c>
      <c r="P39" s="221">
        <v>5.15</v>
      </c>
      <c r="Q39" s="38">
        <v>0.8</v>
      </c>
      <c r="R39" s="53">
        <v>-0.05</v>
      </c>
      <c r="S39" s="38">
        <v>7.0000000000000007E-2</v>
      </c>
      <c r="T39" s="53">
        <v>-0.74</v>
      </c>
      <c r="U39" s="221">
        <v>0.14000000000000001</v>
      </c>
      <c r="V39" s="38">
        <v>0.26</v>
      </c>
      <c r="W39" s="53">
        <v>0.62</v>
      </c>
      <c r="X39" s="38">
        <v>0.44</v>
      </c>
      <c r="Y39" s="53">
        <v>-1.33</v>
      </c>
      <c r="Z39" s="221">
        <v>0.02</v>
      </c>
      <c r="AA39" s="313">
        <v>1.47</v>
      </c>
      <c r="AB39" s="313">
        <v>1.47</v>
      </c>
      <c r="AC39" s="313" t="s">
        <v>1225</v>
      </c>
      <c r="AD39" s="313" t="s">
        <v>1225</v>
      </c>
      <c r="AE39" s="897">
        <v>2.94</v>
      </c>
      <c r="AF39" s="130"/>
      <c r="AG39" s="130"/>
      <c r="AH39" s="130"/>
      <c r="AI39" s="130"/>
      <c r="AJ39" s="130"/>
      <c r="AK39" s="130"/>
      <c r="AL39" s="130"/>
    </row>
    <row r="40" spans="1:38" ht="6" customHeight="1">
      <c r="A40" s="56"/>
      <c r="B40" s="56"/>
      <c r="C40" s="56"/>
      <c r="D40" s="56"/>
      <c r="E40" s="108"/>
      <c r="F40" s="122"/>
      <c r="G40" s="108"/>
      <c r="H40" s="108"/>
      <c r="I40" s="108"/>
      <c r="J40" s="108"/>
      <c r="K40" s="108"/>
      <c r="L40" s="108"/>
      <c r="M40" s="108"/>
      <c r="N40" s="108"/>
      <c r="O40" s="108"/>
      <c r="P40" s="108"/>
      <c r="Q40" s="108"/>
      <c r="R40" s="108"/>
      <c r="S40" s="108"/>
      <c r="T40" s="108"/>
      <c r="U40" s="108"/>
      <c r="V40" s="108"/>
      <c r="W40" s="108"/>
      <c r="X40" s="108"/>
      <c r="Y40" s="108"/>
      <c r="Z40" s="108"/>
      <c r="AA40" s="223"/>
      <c r="AB40" s="223"/>
      <c r="AC40" s="223"/>
      <c r="AD40" s="223"/>
      <c r="AE40" s="222"/>
      <c r="AF40" s="18"/>
      <c r="AG40" s="18"/>
      <c r="AH40" s="18"/>
      <c r="AI40" s="18"/>
    </row>
    <row r="41" spans="1:38" ht="12.75" customHeight="1">
      <c r="A41" s="5"/>
      <c r="B41" s="991" t="s">
        <v>138</v>
      </c>
      <c r="C41" s="991"/>
      <c r="D41" s="991"/>
      <c r="E41" s="994"/>
      <c r="F41" s="21"/>
      <c r="G41" s="994">
        <v>-8.0461955230264726E-2</v>
      </c>
      <c r="H41" s="994">
        <v>0.3346479818746329</v>
      </c>
      <c r="I41" s="994">
        <v>0.95833333333333337</v>
      </c>
      <c r="J41" s="994">
        <v>0.33295144571740315</v>
      </c>
      <c r="K41" s="995">
        <v>1.1690621887007258</v>
      </c>
      <c r="L41" s="994">
        <v>0.28705712219812002</v>
      </c>
      <c r="M41" s="994">
        <v>0.40795078088026504</v>
      </c>
      <c r="N41" s="994">
        <v>0.32522743177046887</v>
      </c>
      <c r="O41" s="994">
        <v>0.38713405238828968</v>
      </c>
      <c r="P41" s="995">
        <v>0.32663598158895335</v>
      </c>
      <c r="Q41" s="994">
        <v>0.53675304071919616</v>
      </c>
      <c r="R41" s="994">
        <v>0.86834532374100715</v>
      </c>
      <c r="S41" s="994">
        <v>0.50542635658914725</v>
      </c>
      <c r="T41" s="994">
        <v>-2.3464730290456433</v>
      </c>
      <c r="U41" s="995">
        <v>0.78019257221458049</v>
      </c>
      <c r="V41" s="994">
        <v>0.70918882531134297</v>
      </c>
      <c r="W41" s="994">
        <v>0.32033750363689262</v>
      </c>
      <c r="X41" s="994">
        <v>0.52652200120554549</v>
      </c>
      <c r="Y41" s="994">
        <v>-2.9093799682034978</v>
      </c>
      <c r="Z41" s="995">
        <v>0.74585028031219081</v>
      </c>
      <c r="AA41" s="994">
        <f>IF(AND(AA19="",AA20=""),"",-AA20/AA19)</f>
        <v>0.67810355583281345</v>
      </c>
      <c r="AB41" s="994">
        <f>IF(AND(AB19="",AB20=""),"",-AB20/AB19)</f>
        <v>0.41928431710965364</v>
      </c>
      <c r="AC41" s="994" t="str">
        <f t="shared" ref="AC41:AD41" si="7">IF(AND(AC19="",AC20=""),"",-AC20/AC19)</f>
        <v/>
      </c>
      <c r="AD41" s="994" t="str">
        <f t="shared" si="7"/>
        <v/>
      </c>
      <c r="AE41" s="995">
        <f>IF(AND(AE19="",AE20=""),"",-AE20/AE19)</f>
        <v>0.48903084811296965</v>
      </c>
      <c r="AF41" s="18"/>
      <c r="AG41" s="18"/>
      <c r="AH41" s="18"/>
      <c r="AI41" s="18"/>
    </row>
    <row r="42" spans="1:38" ht="12.75" customHeight="1">
      <c r="A42" s="5"/>
      <c r="B42" s="5"/>
      <c r="C42" s="72"/>
      <c r="D42" s="72"/>
      <c r="E42" s="123"/>
      <c r="G42" s="123"/>
      <c r="H42" s="123"/>
      <c r="I42" s="123"/>
      <c r="J42" s="123"/>
      <c r="K42" s="123"/>
      <c r="L42" s="123"/>
      <c r="M42" s="123"/>
      <c r="N42" s="123"/>
      <c r="O42" s="123"/>
      <c r="P42" s="123"/>
      <c r="Q42" s="123"/>
      <c r="R42" s="123"/>
      <c r="S42" s="123"/>
      <c r="T42" s="123"/>
      <c r="U42" s="123"/>
      <c r="V42" s="123"/>
      <c r="W42" s="123"/>
      <c r="X42" s="123"/>
      <c r="Y42" s="123"/>
      <c r="Z42" s="123"/>
      <c r="AA42" s="227"/>
      <c r="AB42" s="227"/>
      <c r="AC42" s="227"/>
      <c r="AD42" s="227"/>
      <c r="AE42" s="227"/>
      <c r="AF42" s="18"/>
      <c r="AG42" s="18"/>
      <c r="AH42" s="18"/>
      <c r="AI42" s="18"/>
    </row>
    <row r="43" spans="1:38" ht="12.75" customHeight="1">
      <c r="A43" s="5"/>
      <c r="B43" s="5"/>
      <c r="C43" s="72"/>
      <c r="D43" s="72"/>
      <c r="E43" s="123"/>
      <c r="G43" s="123"/>
      <c r="H43" s="123"/>
      <c r="I43" s="123"/>
      <c r="J43" s="123"/>
      <c r="K43" s="123"/>
      <c r="L43" s="123"/>
      <c r="M43" s="123"/>
      <c r="N43" s="123"/>
      <c r="O43" s="123"/>
      <c r="P43" s="123"/>
      <c r="Q43" s="123"/>
      <c r="R43" s="123"/>
      <c r="S43" s="123"/>
      <c r="T43" s="123"/>
      <c r="U43" s="123"/>
      <c r="V43" s="123"/>
      <c r="W43" s="123"/>
      <c r="X43" s="123"/>
      <c r="Y43" s="123"/>
      <c r="Z43" s="123"/>
      <c r="AA43" s="227"/>
      <c r="AB43" s="227"/>
      <c r="AC43" s="227"/>
      <c r="AD43" s="227"/>
      <c r="AE43" s="227"/>
      <c r="AF43" s="18"/>
      <c r="AG43" s="18"/>
      <c r="AH43" s="18"/>
      <c r="AI43" s="18"/>
    </row>
    <row r="44" spans="1:38" ht="20.25" customHeight="1">
      <c r="B44" s="24" t="s">
        <v>139</v>
      </c>
      <c r="E44" s="5"/>
      <c r="AA44" s="250"/>
      <c r="AB44" s="250"/>
      <c r="AC44" s="250"/>
      <c r="AD44" s="250"/>
      <c r="AE44" s="253"/>
      <c r="AF44" s="18"/>
      <c r="AG44" s="18"/>
      <c r="AH44" s="18"/>
      <c r="AI44" s="18"/>
    </row>
    <row r="45" spans="1:38" ht="12" customHeight="1" thickBot="1">
      <c r="B45" s="18"/>
      <c r="E45" s="5"/>
      <c r="AA45" s="250"/>
      <c r="AB45" s="250"/>
      <c r="AC45" s="250"/>
      <c r="AD45" s="250"/>
      <c r="AE45" s="253"/>
      <c r="AF45" s="18"/>
      <c r="AG45" s="18"/>
      <c r="AH45" s="18"/>
      <c r="AI45" s="18"/>
    </row>
    <row r="46" spans="1:38" ht="12" customHeight="1">
      <c r="B46" s="153"/>
      <c r="C46" s="88"/>
      <c r="D46" s="88"/>
      <c r="E46" s="117"/>
      <c r="G46" s="117"/>
      <c r="H46" s="117"/>
      <c r="I46" s="117"/>
      <c r="J46" s="117"/>
      <c r="K46" s="118"/>
      <c r="L46" s="117"/>
      <c r="M46" s="117"/>
      <c r="N46" s="117"/>
      <c r="O46" s="117"/>
      <c r="P46" s="118"/>
      <c r="Q46" s="118"/>
      <c r="R46" s="118"/>
      <c r="S46" s="118"/>
      <c r="T46" s="118"/>
      <c r="U46" s="118"/>
      <c r="V46" s="118"/>
      <c r="W46" s="118"/>
      <c r="X46" s="118"/>
      <c r="Y46" s="118"/>
      <c r="Z46" s="118"/>
      <c r="AA46" s="117"/>
      <c r="AB46" s="117"/>
      <c r="AC46" s="117"/>
      <c r="AD46" s="117"/>
      <c r="AE46" s="752" t="s">
        <v>111</v>
      </c>
      <c r="AF46" s="18"/>
      <c r="AG46" s="18"/>
      <c r="AH46" s="18"/>
      <c r="AI46" s="18"/>
    </row>
    <row r="47" spans="1:38" s="18" customFormat="1" ht="10.5">
      <c r="B47" s="989"/>
      <c r="C47" s="990"/>
      <c r="D47" s="989"/>
      <c r="E47" s="996" t="s">
        <v>140</v>
      </c>
      <c r="G47" s="974" t="s">
        <v>1</v>
      </c>
      <c r="H47" s="974" t="s">
        <v>2</v>
      </c>
      <c r="I47" s="974" t="s">
        <v>3</v>
      </c>
      <c r="J47" s="974" t="s">
        <v>4</v>
      </c>
      <c r="K47" s="938">
        <v>2022</v>
      </c>
      <c r="L47" s="974" t="s">
        <v>1</v>
      </c>
      <c r="M47" s="974" t="s">
        <v>2</v>
      </c>
      <c r="N47" s="974" t="s">
        <v>3</v>
      </c>
      <c r="O47" s="974" t="s">
        <v>4</v>
      </c>
      <c r="P47" s="938">
        <v>2023</v>
      </c>
      <c r="Q47" s="974" t="s">
        <v>1</v>
      </c>
      <c r="R47" s="974" t="s">
        <v>2</v>
      </c>
      <c r="S47" s="974" t="s">
        <v>3</v>
      </c>
      <c r="T47" s="974" t="s">
        <v>4</v>
      </c>
      <c r="U47" s="938">
        <v>2024</v>
      </c>
      <c r="V47" s="974" t="s">
        <v>1</v>
      </c>
      <c r="W47" s="974" t="s">
        <v>2</v>
      </c>
      <c r="X47" s="974" t="s">
        <v>3</v>
      </c>
      <c r="Y47" s="974" t="s">
        <v>4</v>
      </c>
      <c r="Z47" s="938">
        <v>2025</v>
      </c>
      <c r="AA47" s="974" t="s">
        <v>1</v>
      </c>
      <c r="AB47" s="974" t="s">
        <v>2</v>
      </c>
      <c r="AC47" s="974" t="s">
        <v>3</v>
      </c>
      <c r="AD47" s="974" t="s">
        <v>4</v>
      </c>
      <c r="AE47" s="938">
        <v>2026</v>
      </c>
    </row>
    <row r="48" spans="1:38" s="18" customFormat="1" ht="12" customHeight="1">
      <c r="C48" s="90"/>
      <c r="E48" s="119"/>
      <c r="G48" s="119"/>
      <c r="H48" s="119"/>
      <c r="I48" s="119"/>
      <c r="J48" s="119"/>
      <c r="K48" s="120"/>
      <c r="L48" s="119"/>
      <c r="M48" s="119"/>
      <c r="N48" s="119"/>
      <c r="O48" s="119"/>
      <c r="P48" s="120"/>
      <c r="Q48" s="119"/>
      <c r="R48" s="119"/>
      <c r="S48" s="119"/>
      <c r="T48" s="119"/>
      <c r="U48" s="120"/>
      <c r="V48" s="119"/>
      <c r="W48" s="119"/>
      <c r="X48" s="119"/>
      <c r="Y48" s="119"/>
      <c r="Z48" s="120"/>
      <c r="AA48" s="236"/>
      <c r="AB48" s="236"/>
      <c r="AC48" s="236"/>
      <c r="AD48" s="236"/>
      <c r="AE48" s="235"/>
    </row>
    <row r="49" spans="2:38" s="18" customFormat="1" ht="12" customHeight="1">
      <c r="B49" s="21" t="s">
        <v>141</v>
      </c>
      <c r="C49" s="21"/>
      <c r="D49" s="21"/>
      <c r="E49" s="30"/>
      <c r="G49" s="30"/>
      <c r="H49" s="30"/>
      <c r="I49" s="30"/>
      <c r="J49" s="30"/>
      <c r="K49" s="30"/>
      <c r="L49" s="30"/>
      <c r="M49" s="30"/>
      <c r="N49" s="30"/>
      <c r="O49" s="30"/>
      <c r="P49" s="30"/>
      <c r="Q49" s="30"/>
      <c r="R49" s="30"/>
      <c r="S49" s="30"/>
      <c r="T49" s="30"/>
      <c r="U49" s="30"/>
      <c r="V49" s="30"/>
      <c r="W49" s="30"/>
      <c r="X49" s="30"/>
      <c r="Y49" s="30"/>
      <c r="Z49" s="30"/>
      <c r="AA49" s="236"/>
      <c r="AB49" s="236"/>
      <c r="AC49" s="236"/>
      <c r="AD49" s="236"/>
      <c r="AE49" s="235"/>
    </row>
    <row r="50" spans="2:38" s="18" customFormat="1" ht="12" customHeight="1">
      <c r="B50" s="21"/>
      <c r="C50" s="21"/>
      <c r="D50" s="21" t="s">
        <v>34</v>
      </c>
      <c r="E50" s="31"/>
      <c r="G50" s="31">
        <v>3595</v>
      </c>
      <c r="H50" s="31">
        <v>3080</v>
      </c>
      <c r="I50" s="31">
        <v>6240</v>
      </c>
      <c r="J50" s="31">
        <v>3148</v>
      </c>
      <c r="K50" s="30">
        <v>16063</v>
      </c>
      <c r="L50" s="31">
        <v>3456</v>
      </c>
      <c r="M50" s="31">
        <v>2233</v>
      </c>
      <c r="N50" s="31">
        <v>1256</v>
      </c>
      <c r="O50" s="31">
        <v>1777</v>
      </c>
      <c r="P50" s="30">
        <v>8722</v>
      </c>
      <c r="Q50" s="31">
        <v>1658</v>
      </c>
      <c r="R50" s="31">
        <v>1402</v>
      </c>
      <c r="S50" s="31">
        <v>1756</v>
      </c>
      <c r="T50" s="31">
        <v>1987</v>
      </c>
      <c r="U50" s="30">
        <v>6803</v>
      </c>
      <c r="V50" s="31">
        <v>997</v>
      </c>
      <c r="W50" s="31">
        <v>1462</v>
      </c>
      <c r="X50" s="31">
        <v>1519</v>
      </c>
      <c r="Y50" s="31">
        <v>1389</v>
      </c>
      <c r="Z50" s="30">
        <v>5367</v>
      </c>
      <c r="AA50" s="303">
        <v>1336</v>
      </c>
      <c r="AB50" s="303">
        <v>2122</v>
      </c>
      <c r="AC50" s="303" t="s">
        <v>1225</v>
      </c>
      <c r="AD50" s="303" t="s">
        <v>1225</v>
      </c>
      <c r="AE50" s="304">
        <v>3458</v>
      </c>
      <c r="AH50" s="130"/>
      <c r="AI50" s="130"/>
      <c r="AJ50" s="130"/>
      <c r="AK50" s="130"/>
      <c r="AL50" s="130"/>
    </row>
    <row r="51" spans="2:38" s="18" customFormat="1" ht="12" customHeight="1">
      <c r="B51" s="21"/>
      <c r="C51" s="21"/>
      <c r="D51" s="21" t="s">
        <v>35</v>
      </c>
      <c r="E51" s="31"/>
      <c r="G51" s="31">
        <v>4683</v>
      </c>
      <c r="H51" s="31">
        <v>5902</v>
      </c>
      <c r="I51" s="31">
        <v>5211</v>
      </c>
      <c r="J51" s="31">
        <v>4428</v>
      </c>
      <c r="K51" s="30">
        <v>20224</v>
      </c>
      <c r="L51" s="31">
        <v>3319</v>
      </c>
      <c r="M51" s="31">
        <v>2777</v>
      </c>
      <c r="N51" s="31">
        <v>3136</v>
      </c>
      <c r="O51" s="31">
        <v>3549</v>
      </c>
      <c r="P51" s="30">
        <v>12781</v>
      </c>
      <c r="Q51" s="31">
        <v>3125</v>
      </c>
      <c r="R51" s="31">
        <v>3094</v>
      </c>
      <c r="S51" s="31">
        <v>2794</v>
      </c>
      <c r="T51" s="31">
        <v>2924</v>
      </c>
      <c r="U51" s="30">
        <v>11937</v>
      </c>
      <c r="V51" s="31">
        <v>2895</v>
      </c>
      <c r="W51" s="31">
        <v>2262</v>
      </c>
      <c r="X51" s="31">
        <v>2299</v>
      </c>
      <c r="Y51" s="31">
        <v>1958</v>
      </c>
      <c r="Z51" s="30">
        <v>9414</v>
      </c>
      <c r="AA51" s="303">
        <v>1981</v>
      </c>
      <c r="AB51" s="303">
        <v>3581</v>
      </c>
      <c r="AC51" s="303" t="s">
        <v>1225</v>
      </c>
      <c r="AD51" s="303" t="s">
        <v>1225</v>
      </c>
      <c r="AE51" s="304">
        <v>5562</v>
      </c>
      <c r="AH51" s="130"/>
      <c r="AI51" s="130"/>
      <c r="AJ51" s="130"/>
      <c r="AK51" s="130"/>
      <c r="AL51" s="130"/>
    </row>
    <row r="52" spans="2:38" s="18" customFormat="1" ht="12" customHeight="1">
      <c r="B52" s="21"/>
      <c r="C52" s="21"/>
      <c r="D52" s="21" t="s">
        <v>36</v>
      </c>
      <c r="E52" s="31"/>
      <c r="G52" s="31">
        <v>2156</v>
      </c>
      <c r="H52" s="31">
        <v>4006</v>
      </c>
      <c r="I52" s="31">
        <v>2725</v>
      </c>
      <c r="J52" s="31">
        <v>1902</v>
      </c>
      <c r="K52" s="30">
        <v>10789</v>
      </c>
      <c r="L52" s="31">
        <v>2759</v>
      </c>
      <c r="M52" s="31">
        <v>796</v>
      </c>
      <c r="N52" s="31">
        <v>2055</v>
      </c>
      <c r="O52" s="31">
        <v>803</v>
      </c>
      <c r="P52" s="30">
        <v>6413</v>
      </c>
      <c r="Q52" s="31">
        <v>1289</v>
      </c>
      <c r="R52" s="31">
        <v>1149</v>
      </c>
      <c r="S52" s="31">
        <v>381</v>
      </c>
      <c r="T52" s="31">
        <v>-302</v>
      </c>
      <c r="U52" s="30">
        <v>2517</v>
      </c>
      <c r="V52" s="31">
        <v>677</v>
      </c>
      <c r="W52" s="31">
        <v>1533</v>
      </c>
      <c r="X52" s="31">
        <v>1716</v>
      </c>
      <c r="Y52" s="31">
        <v>1346</v>
      </c>
      <c r="Z52" s="30">
        <v>5272</v>
      </c>
      <c r="AA52" s="303">
        <v>3203</v>
      </c>
      <c r="AB52" s="303">
        <v>4954</v>
      </c>
      <c r="AC52" s="303" t="s">
        <v>1225</v>
      </c>
      <c r="AD52" s="303" t="s">
        <v>1225</v>
      </c>
      <c r="AE52" s="304">
        <v>8157</v>
      </c>
      <c r="AH52" s="130"/>
      <c r="AI52" s="130"/>
      <c r="AJ52" s="130"/>
      <c r="AK52" s="130"/>
      <c r="AL52" s="130"/>
    </row>
    <row r="53" spans="2:38" s="18" customFormat="1" ht="12" customHeight="1">
      <c r="B53" s="21"/>
      <c r="C53" s="21"/>
      <c r="D53" s="21" t="s">
        <v>38</v>
      </c>
      <c r="E53" s="31"/>
      <c r="G53" s="31">
        <v>-259</v>
      </c>
      <c r="H53" s="31">
        <v>-201</v>
      </c>
      <c r="I53" s="31">
        <v>-405</v>
      </c>
      <c r="J53" s="31">
        <v>-306</v>
      </c>
      <c r="K53" s="30">
        <v>-1171</v>
      </c>
      <c r="L53" s="31">
        <v>-296</v>
      </c>
      <c r="M53" s="31">
        <v>-170</v>
      </c>
      <c r="N53" s="31">
        <v>-303</v>
      </c>
      <c r="O53" s="31">
        <v>-97</v>
      </c>
      <c r="P53" s="30">
        <v>-866</v>
      </c>
      <c r="Q53" s="31">
        <v>-154</v>
      </c>
      <c r="R53" s="31">
        <v>-158</v>
      </c>
      <c r="S53" s="31">
        <v>231</v>
      </c>
      <c r="T53" s="31">
        <v>-527</v>
      </c>
      <c r="U53" s="30">
        <v>-608</v>
      </c>
      <c r="V53" s="31">
        <v>-117</v>
      </c>
      <c r="W53" s="31">
        <v>-38</v>
      </c>
      <c r="X53" s="31">
        <v>-189</v>
      </c>
      <c r="Y53" s="31">
        <v>-304</v>
      </c>
      <c r="Z53" s="30">
        <v>-648</v>
      </c>
      <c r="AA53" s="303">
        <v>-272</v>
      </c>
      <c r="AB53" s="303">
        <v>-345</v>
      </c>
      <c r="AC53" s="303" t="s">
        <v>1225</v>
      </c>
      <c r="AD53" s="303" t="s">
        <v>1225</v>
      </c>
      <c r="AE53" s="304">
        <v>-617</v>
      </c>
      <c r="AH53" s="130"/>
      <c r="AI53" s="130"/>
      <c r="AJ53" s="130"/>
      <c r="AK53" s="130"/>
      <c r="AL53" s="130"/>
    </row>
    <row r="54" spans="2:38" s="18" customFormat="1" ht="12" customHeight="1">
      <c r="B54" s="21"/>
      <c r="C54" s="21"/>
      <c r="D54" s="21" t="s">
        <v>127</v>
      </c>
      <c r="E54" s="31"/>
      <c r="F54" s="21"/>
      <c r="G54" s="31">
        <v>34</v>
      </c>
      <c r="H54" s="31">
        <v>-21</v>
      </c>
      <c r="I54" s="31">
        <v>-21</v>
      </c>
      <c r="J54" s="31">
        <v>147</v>
      </c>
      <c r="K54" s="30">
        <v>139</v>
      </c>
      <c r="L54" s="31">
        <v>-22</v>
      </c>
      <c r="M54" s="31">
        <v>-30</v>
      </c>
      <c r="N54" s="31">
        <v>-57</v>
      </c>
      <c r="O54" s="31">
        <v>95</v>
      </c>
      <c r="P54" s="30">
        <v>-14</v>
      </c>
      <c r="Q54" s="31">
        <v>32</v>
      </c>
      <c r="R54" s="31">
        <v>-73</v>
      </c>
      <c r="S54" s="31">
        <v>65</v>
      </c>
      <c r="T54" s="31">
        <v>-49</v>
      </c>
      <c r="U54" s="30">
        <v>-25</v>
      </c>
      <c r="V54" s="31">
        <v>13</v>
      </c>
      <c r="W54" s="31">
        <v>30</v>
      </c>
      <c r="X54" s="31">
        <v>-19</v>
      </c>
      <c r="Y54" s="31">
        <v>21</v>
      </c>
      <c r="Z54" s="30">
        <v>45</v>
      </c>
      <c r="AA54" s="305">
        <v>21</v>
      </c>
      <c r="AB54" s="305">
        <v>0</v>
      </c>
      <c r="AC54" s="305" t="s">
        <v>1225</v>
      </c>
      <c r="AD54" s="305" t="s">
        <v>1225</v>
      </c>
      <c r="AE54" s="306">
        <v>21</v>
      </c>
      <c r="AH54" s="130"/>
      <c r="AI54" s="130"/>
      <c r="AJ54" s="130"/>
      <c r="AK54" s="130"/>
      <c r="AL54" s="130"/>
    </row>
    <row r="55" spans="2:38" s="18" customFormat="1" ht="12" customHeight="1">
      <c r="B55" s="27" t="s">
        <v>142</v>
      </c>
      <c r="C55" s="27"/>
      <c r="D55" s="27"/>
      <c r="E55" s="121"/>
      <c r="F55" s="21"/>
      <c r="G55" s="121">
        <v>10209</v>
      </c>
      <c r="H55" s="121">
        <v>12766</v>
      </c>
      <c r="I55" s="121">
        <v>13750</v>
      </c>
      <c r="J55" s="121">
        <v>9319</v>
      </c>
      <c r="K55" s="36">
        <v>46044</v>
      </c>
      <c r="L55" s="121">
        <v>9216</v>
      </c>
      <c r="M55" s="121">
        <v>5606</v>
      </c>
      <c r="N55" s="121">
        <v>6087</v>
      </c>
      <c r="O55" s="121">
        <v>6127</v>
      </c>
      <c r="P55" s="36">
        <v>27036</v>
      </c>
      <c r="Q55" s="121">
        <v>5950</v>
      </c>
      <c r="R55" s="121">
        <v>5414</v>
      </c>
      <c r="S55" s="121">
        <v>5227</v>
      </c>
      <c r="T55" s="121">
        <v>4033</v>
      </c>
      <c r="U55" s="36">
        <v>20624</v>
      </c>
      <c r="V55" s="121">
        <v>4465</v>
      </c>
      <c r="W55" s="121">
        <v>5249</v>
      </c>
      <c r="X55" s="121">
        <v>5326</v>
      </c>
      <c r="Y55" s="121">
        <v>4410</v>
      </c>
      <c r="Z55" s="36">
        <v>19450</v>
      </c>
      <c r="AA55" s="307">
        <v>6269</v>
      </c>
      <c r="AB55" s="307">
        <v>10312</v>
      </c>
      <c r="AC55" s="307" t="s">
        <v>1225</v>
      </c>
      <c r="AD55" s="307" t="s">
        <v>1225</v>
      </c>
      <c r="AE55" s="308">
        <v>16581</v>
      </c>
      <c r="AH55" s="130"/>
      <c r="AI55" s="130"/>
      <c r="AJ55" s="130"/>
      <c r="AK55" s="130"/>
      <c r="AL55" s="130"/>
    </row>
    <row r="56" spans="2:38" s="18" customFormat="1" ht="12" customHeight="1">
      <c r="B56" s="10" t="s">
        <v>128</v>
      </c>
      <c r="C56" s="21"/>
      <c r="D56" s="21"/>
      <c r="E56" s="130"/>
      <c r="F56" s="21"/>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c r="AD56" s="130"/>
      <c r="AE56" s="115"/>
      <c r="AH56" s="255"/>
      <c r="AI56" s="255"/>
    </row>
    <row r="57" spans="2:38" s="18" customFormat="1" ht="12" customHeight="1">
      <c r="B57" s="21"/>
      <c r="C57" s="10"/>
      <c r="D57" s="10" t="s">
        <v>1197</v>
      </c>
      <c r="E57" s="31"/>
      <c r="F57" s="21"/>
      <c r="G57" s="31">
        <v>-486</v>
      </c>
      <c r="H57" s="31">
        <v>-509</v>
      </c>
      <c r="I57" s="31">
        <v>-565</v>
      </c>
      <c r="J57" s="31">
        <v>-649</v>
      </c>
      <c r="K57" s="30">
        <v>-2209</v>
      </c>
      <c r="L57" s="31">
        <v>-681</v>
      </c>
      <c r="M57" s="31">
        <v>-740</v>
      </c>
      <c r="N57" s="31">
        <v>-882</v>
      </c>
      <c r="O57" s="31">
        <v>-891</v>
      </c>
      <c r="P57" s="30">
        <v>-3194</v>
      </c>
      <c r="Q57" s="31">
        <v>-942</v>
      </c>
      <c r="R57" s="31">
        <v>-971</v>
      </c>
      <c r="S57" s="31">
        <v>-1001</v>
      </c>
      <c r="T57" s="31">
        <v>-1096</v>
      </c>
      <c r="U57" s="30">
        <v>-4010</v>
      </c>
      <c r="V57" s="31">
        <v>-1082</v>
      </c>
      <c r="W57" s="31">
        <v>-1095</v>
      </c>
      <c r="X57" s="31">
        <v>-1129</v>
      </c>
      <c r="Y57" s="31">
        <v>-1162</v>
      </c>
      <c r="Z57" s="30">
        <v>-4468</v>
      </c>
      <c r="AA57" s="296">
        <v>-1047</v>
      </c>
      <c r="AB57" s="296">
        <v>-1053</v>
      </c>
      <c r="AC57" s="296" t="s">
        <v>1225</v>
      </c>
      <c r="AD57" s="296" t="s">
        <v>1225</v>
      </c>
      <c r="AE57" s="297">
        <v>-2100</v>
      </c>
      <c r="AH57" s="130"/>
      <c r="AI57" s="130"/>
      <c r="AJ57" s="130"/>
      <c r="AK57" s="130"/>
      <c r="AL57" s="130"/>
    </row>
    <row r="58" spans="2:38" s="18" customFormat="1" ht="12" customHeight="1">
      <c r="B58" s="27" t="s">
        <v>143</v>
      </c>
      <c r="C58" s="27"/>
      <c r="D58" s="27"/>
      <c r="E58" s="121"/>
      <c r="F58" s="21"/>
      <c r="G58" s="121">
        <v>9723</v>
      </c>
      <c r="H58" s="121">
        <v>12257</v>
      </c>
      <c r="I58" s="121">
        <v>13185</v>
      </c>
      <c r="J58" s="121">
        <v>8670</v>
      </c>
      <c r="K58" s="36">
        <v>43835</v>
      </c>
      <c r="L58" s="121">
        <v>8535</v>
      </c>
      <c r="M58" s="121">
        <v>4866</v>
      </c>
      <c r="N58" s="121">
        <v>5205</v>
      </c>
      <c r="O58" s="121">
        <v>5236</v>
      </c>
      <c r="P58" s="36">
        <v>23842</v>
      </c>
      <c r="Q58" s="121">
        <v>5008</v>
      </c>
      <c r="R58" s="121">
        <v>4443</v>
      </c>
      <c r="S58" s="121">
        <v>4226</v>
      </c>
      <c r="T58" s="121">
        <v>2937</v>
      </c>
      <c r="U58" s="36">
        <v>16614</v>
      </c>
      <c r="V58" s="121">
        <v>3383</v>
      </c>
      <c r="W58" s="121">
        <v>4154</v>
      </c>
      <c r="X58" s="121">
        <v>4197</v>
      </c>
      <c r="Y58" s="121">
        <v>3248</v>
      </c>
      <c r="Z58" s="36">
        <v>14982</v>
      </c>
      <c r="AA58" s="292">
        <f>IF(AND(AA55="",AA57=""),"",AA55+AA57)</f>
        <v>5222</v>
      </c>
      <c r="AB58" s="292">
        <f t="shared" ref="AB58:AE58" si="8">IF(AND(AB55="",AB57=""),"",AB55+AB57)</f>
        <v>9259</v>
      </c>
      <c r="AC58" s="292" t="str">
        <f t="shared" si="8"/>
        <v/>
      </c>
      <c r="AD58" s="292" t="str">
        <f t="shared" si="8"/>
        <v/>
      </c>
      <c r="AE58" s="293">
        <f t="shared" si="8"/>
        <v>14481</v>
      </c>
      <c r="AH58" s="130"/>
      <c r="AI58" s="130"/>
      <c r="AJ58" s="130"/>
      <c r="AK58" s="130"/>
      <c r="AL58" s="130"/>
    </row>
    <row r="59" spans="2:38" s="18" customFormat="1" ht="12" customHeight="1">
      <c r="B59" s="21" t="s">
        <v>144</v>
      </c>
      <c r="C59" s="21"/>
      <c r="D59" s="21"/>
      <c r="E59" s="31"/>
      <c r="F59" s="21"/>
      <c r="G59" s="31">
        <v>-3164</v>
      </c>
      <c r="H59" s="31">
        <v>-3527</v>
      </c>
      <c r="I59" s="31">
        <v>-4856</v>
      </c>
      <c r="J59" s="31">
        <v>-3505</v>
      </c>
      <c r="K59" s="30">
        <v>-15052</v>
      </c>
      <c r="L59" s="31">
        <v>-3368</v>
      </c>
      <c r="M59" s="31">
        <v>-2116</v>
      </c>
      <c r="N59" s="31">
        <v>-1701</v>
      </c>
      <c r="O59" s="31">
        <v>-2180</v>
      </c>
      <c r="P59" s="30">
        <v>-9365</v>
      </c>
      <c r="Q59" s="31">
        <v>-2139</v>
      </c>
      <c r="R59" s="31">
        <v>-1488</v>
      </c>
      <c r="S59" s="31">
        <v>-1795</v>
      </c>
      <c r="T59" s="31">
        <v>-1429</v>
      </c>
      <c r="U59" s="30">
        <v>-6851</v>
      </c>
      <c r="V59" s="31">
        <v>-1707</v>
      </c>
      <c r="W59" s="31">
        <v>-1501</v>
      </c>
      <c r="X59" s="31">
        <v>-1639</v>
      </c>
      <c r="Y59" s="31">
        <v>-1410</v>
      </c>
      <c r="Z59" s="30">
        <v>-6257</v>
      </c>
      <c r="AA59" s="296">
        <v>-1654</v>
      </c>
      <c r="AB59" s="296">
        <v>-3108</v>
      </c>
      <c r="AC59" s="296" t="s">
        <v>1225</v>
      </c>
      <c r="AD59" s="296" t="s">
        <v>1225</v>
      </c>
      <c r="AE59" s="297">
        <v>-4762</v>
      </c>
      <c r="AH59" s="130"/>
      <c r="AI59" s="130"/>
      <c r="AJ59" s="130"/>
      <c r="AK59" s="130"/>
      <c r="AL59" s="130"/>
    </row>
    <row r="60" spans="2:38" s="18" customFormat="1" ht="12" customHeight="1">
      <c r="B60" s="942" t="s">
        <v>145</v>
      </c>
      <c r="C60" s="787"/>
      <c r="D60" s="787"/>
      <c r="E60" s="787"/>
      <c r="F60" s="21"/>
      <c r="G60" s="787">
        <v>6559</v>
      </c>
      <c r="H60" s="787">
        <v>8730</v>
      </c>
      <c r="I60" s="787">
        <v>8329</v>
      </c>
      <c r="J60" s="787">
        <v>5165</v>
      </c>
      <c r="K60" s="788">
        <v>28783</v>
      </c>
      <c r="L60" s="787">
        <v>5167</v>
      </c>
      <c r="M60" s="787">
        <v>2750</v>
      </c>
      <c r="N60" s="787">
        <v>3504</v>
      </c>
      <c r="O60" s="787">
        <v>3056</v>
      </c>
      <c r="P60" s="788">
        <v>14477</v>
      </c>
      <c r="Q60" s="787">
        <v>2869</v>
      </c>
      <c r="R60" s="787">
        <v>2955</v>
      </c>
      <c r="S60" s="787">
        <v>2431</v>
      </c>
      <c r="T60" s="787">
        <v>1508</v>
      </c>
      <c r="U60" s="788">
        <v>9763</v>
      </c>
      <c r="V60" s="787">
        <v>1676</v>
      </c>
      <c r="W60" s="787">
        <v>2653</v>
      </c>
      <c r="X60" s="787">
        <v>2558</v>
      </c>
      <c r="Y60" s="787">
        <v>1838</v>
      </c>
      <c r="Z60" s="788">
        <v>8725</v>
      </c>
      <c r="AA60" s="787">
        <f>IF(AND(AA58="",AA59=""),"",AA58+AA59)</f>
        <v>3568</v>
      </c>
      <c r="AB60" s="787">
        <f t="shared" ref="AB60:AE60" si="9">IF(AND(AB58="",AB59=""),"",AB58+AB59)</f>
        <v>6151</v>
      </c>
      <c r="AC60" s="787" t="str">
        <f t="shared" si="9"/>
        <v/>
      </c>
      <c r="AD60" s="787" t="str">
        <f t="shared" si="9"/>
        <v/>
      </c>
      <c r="AE60" s="788">
        <f t="shared" si="9"/>
        <v>9719</v>
      </c>
      <c r="AH60" s="130"/>
      <c r="AI60" s="130"/>
      <c r="AJ60" s="130"/>
      <c r="AK60" s="130"/>
      <c r="AL60" s="130"/>
    </row>
    <row r="61" spans="2:38" s="18" customFormat="1" ht="12" customHeight="1">
      <c r="B61" s="21" t="s">
        <v>101</v>
      </c>
      <c r="C61" s="21"/>
      <c r="D61" s="21"/>
      <c r="F61" s="21"/>
      <c r="K61" s="30"/>
      <c r="P61" s="30"/>
      <c r="U61" s="30"/>
      <c r="Z61" s="30"/>
      <c r="AA61" s="294"/>
      <c r="AB61" s="294"/>
      <c r="AC61" s="294"/>
      <c r="AD61" s="294"/>
      <c r="AE61" s="295"/>
      <c r="AH61" s="255"/>
      <c r="AI61" s="255"/>
    </row>
    <row r="62" spans="2:38" s="18" customFormat="1" ht="12" customHeight="1">
      <c r="B62" s="21"/>
      <c r="C62" s="21"/>
      <c r="D62" s="21" t="s">
        <v>102</v>
      </c>
      <c r="E62" s="31"/>
      <c r="F62" s="21"/>
      <c r="G62" s="31">
        <v>6245</v>
      </c>
      <c r="H62" s="31">
        <v>8451</v>
      </c>
      <c r="I62" s="31">
        <v>8150</v>
      </c>
      <c r="J62" s="31">
        <v>4807</v>
      </c>
      <c r="K62" s="30">
        <v>27653</v>
      </c>
      <c r="L62" s="31">
        <v>4963</v>
      </c>
      <c r="M62" s="31">
        <v>2589</v>
      </c>
      <c r="N62" s="31">
        <v>3293</v>
      </c>
      <c r="O62" s="31">
        <v>2991</v>
      </c>
      <c r="P62" s="30">
        <v>13836</v>
      </c>
      <c r="Q62" s="31">
        <v>2723</v>
      </c>
      <c r="R62" s="31">
        <v>2756</v>
      </c>
      <c r="S62" s="31">
        <v>2267</v>
      </c>
      <c r="T62" s="31">
        <v>1169</v>
      </c>
      <c r="U62" s="30">
        <v>8915</v>
      </c>
      <c r="V62" s="31">
        <v>1381</v>
      </c>
      <c r="W62" s="31">
        <v>2353</v>
      </c>
      <c r="X62" s="31">
        <v>2210</v>
      </c>
      <c r="Y62" s="31">
        <v>1541</v>
      </c>
      <c r="Z62" s="30">
        <v>7485</v>
      </c>
      <c r="AA62" s="298">
        <f>IF(AND(AA60="",AA63=""),"",AA60-AA63)</f>
        <v>3198</v>
      </c>
      <c r="AB62" s="298">
        <f>IF(AND(AB60="",AB63=""),"",AB60-AB63)</f>
        <v>5732</v>
      </c>
      <c r="AC62" s="298" t="str">
        <f>IF(AND(AC60="",AC63=""),"",AC60-AC63)</f>
        <v/>
      </c>
      <c r="AD62" s="298" t="str">
        <f>IF(AND(AD60="",AD63=""),"",AD60-AD63)</f>
        <v/>
      </c>
      <c r="AE62" s="299">
        <f>IF(AND(AE60="",AE63=""),"",AE60-AE63)</f>
        <v>8930</v>
      </c>
      <c r="AH62" s="130"/>
      <c r="AI62" s="130"/>
      <c r="AJ62" s="130"/>
      <c r="AK62" s="130"/>
      <c r="AL62" s="130"/>
    </row>
    <row r="63" spans="2:38" s="18" customFormat="1" ht="12" customHeight="1">
      <c r="B63" s="21"/>
      <c r="C63" s="21"/>
      <c r="D63" s="21" t="s">
        <v>103</v>
      </c>
      <c r="E63" s="31"/>
      <c r="F63" s="21"/>
      <c r="G63" s="31">
        <v>314</v>
      </c>
      <c r="H63" s="31">
        <v>279</v>
      </c>
      <c r="I63" s="31">
        <v>179</v>
      </c>
      <c r="J63" s="31">
        <v>358</v>
      </c>
      <c r="K63" s="30">
        <v>1130</v>
      </c>
      <c r="L63" s="31">
        <v>204</v>
      </c>
      <c r="M63" s="31">
        <v>161</v>
      </c>
      <c r="N63" s="31">
        <v>211</v>
      </c>
      <c r="O63" s="31">
        <v>65</v>
      </c>
      <c r="P63" s="30">
        <v>641</v>
      </c>
      <c r="Q63" s="31">
        <v>146</v>
      </c>
      <c r="R63" s="31">
        <v>199</v>
      </c>
      <c r="S63" s="31">
        <v>164</v>
      </c>
      <c r="T63" s="31">
        <v>339</v>
      </c>
      <c r="U63" s="30">
        <v>848</v>
      </c>
      <c r="V63" s="31">
        <v>295</v>
      </c>
      <c r="W63" s="31">
        <v>300</v>
      </c>
      <c r="X63" s="31">
        <v>348</v>
      </c>
      <c r="Y63" s="31">
        <v>297</v>
      </c>
      <c r="Z63" s="30">
        <v>1240</v>
      </c>
      <c r="AA63" s="298">
        <v>370</v>
      </c>
      <c r="AB63" s="298">
        <v>419</v>
      </c>
      <c r="AC63" s="298" t="s">
        <v>1225</v>
      </c>
      <c r="AD63" s="298" t="s">
        <v>1225</v>
      </c>
      <c r="AE63" s="299">
        <v>789</v>
      </c>
      <c r="AH63" s="130"/>
      <c r="AI63" s="130"/>
      <c r="AJ63" s="130"/>
      <c r="AK63" s="130"/>
      <c r="AL63" s="130"/>
    </row>
    <row r="64" spans="2:38" s="18" customFormat="1" ht="12" customHeight="1">
      <c r="B64" s="942" t="s">
        <v>145</v>
      </c>
      <c r="C64" s="787"/>
      <c r="D64" s="787"/>
      <c r="E64" s="787"/>
      <c r="F64" s="21"/>
      <c r="G64" s="787">
        <v>6559</v>
      </c>
      <c r="H64" s="787">
        <v>8730</v>
      </c>
      <c r="I64" s="787">
        <v>8329</v>
      </c>
      <c r="J64" s="787">
        <v>5165</v>
      </c>
      <c r="K64" s="788">
        <v>28783</v>
      </c>
      <c r="L64" s="787">
        <v>5167</v>
      </c>
      <c r="M64" s="787">
        <v>2750</v>
      </c>
      <c r="N64" s="787">
        <v>3504</v>
      </c>
      <c r="O64" s="787">
        <v>3056</v>
      </c>
      <c r="P64" s="788">
        <v>14477</v>
      </c>
      <c r="Q64" s="787">
        <v>2869</v>
      </c>
      <c r="R64" s="787">
        <v>2955</v>
      </c>
      <c r="S64" s="787">
        <v>2431</v>
      </c>
      <c r="T64" s="787">
        <v>1508</v>
      </c>
      <c r="U64" s="788">
        <v>9763</v>
      </c>
      <c r="V64" s="787">
        <v>1676</v>
      </c>
      <c r="W64" s="787">
        <v>2653</v>
      </c>
      <c r="X64" s="787">
        <v>2558</v>
      </c>
      <c r="Y64" s="787">
        <v>1838</v>
      </c>
      <c r="Z64" s="788">
        <v>8725</v>
      </c>
      <c r="AA64" s="787">
        <f>IF(AND(AA62="",AA63=""),"",AA62+AA63)</f>
        <v>3568</v>
      </c>
      <c r="AB64" s="787">
        <f t="shared" ref="AB64:AE64" si="10">IF(AND(AB62="",AB63=""),"",AB62+AB63)</f>
        <v>6151</v>
      </c>
      <c r="AC64" s="787" t="str">
        <f t="shared" si="10"/>
        <v/>
      </c>
      <c r="AD64" s="787" t="str">
        <f t="shared" si="10"/>
        <v/>
      </c>
      <c r="AE64" s="788">
        <f t="shared" si="10"/>
        <v>9719</v>
      </c>
      <c r="AH64" s="130"/>
      <c r="AI64" s="130"/>
      <c r="AJ64" s="130"/>
      <c r="AK64" s="130"/>
      <c r="AL64" s="130"/>
    </row>
    <row r="65" spans="2:38" s="18" customFormat="1" ht="12" customHeight="1">
      <c r="B65" s="21" t="s">
        <v>146</v>
      </c>
      <c r="C65" s="21"/>
      <c r="D65" s="21"/>
      <c r="F65" s="21"/>
      <c r="K65" s="30"/>
      <c r="P65" s="30"/>
      <c r="U65" s="30"/>
      <c r="Z65" s="30"/>
      <c r="AA65" s="294"/>
      <c r="AB65" s="294"/>
      <c r="AC65" s="294"/>
      <c r="AD65" s="294"/>
      <c r="AE65" s="295"/>
      <c r="AH65" s="255"/>
      <c r="AI65" s="255"/>
    </row>
    <row r="66" spans="2:38" s="18" customFormat="1" ht="12" customHeight="1">
      <c r="B66" s="21"/>
      <c r="C66" s="21"/>
      <c r="D66" s="21" t="s">
        <v>133</v>
      </c>
      <c r="E66" s="32"/>
      <c r="F66" s="21"/>
      <c r="G66" s="32">
        <v>32</v>
      </c>
      <c r="H66" s="32">
        <v>43.58</v>
      </c>
      <c r="I66" s="32">
        <v>43.15</v>
      </c>
      <c r="J66" s="32">
        <v>26.44</v>
      </c>
      <c r="K66" s="33">
        <v>145.63</v>
      </c>
      <c r="L66" s="32">
        <v>27.74</v>
      </c>
      <c r="M66" s="32">
        <v>14.77</v>
      </c>
      <c r="N66" s="717">
        <v>19.14</v>
      </c>
      <c r="O66" s="717">
        <v>17.77</v>
      </c>
      <c r="P66" s="33">
        <v>79.69</v>
      </c>
      <c r="Q66" s="32">
        <v>16.239999999999998</v>
      </c>
      <c r="R66" s="32">
        <v>16.61</v>
      </c>
      <c r="S66" s="717">
        <v>13.89</v>
      </c>
      <c r="T66" s="717">
        <v>7.36</v>
      </c>
      <c r="U66" s="33">
        <v>54.4</v>
      </c>
      <c r="V66" s="32">
        <v>8.75</v>
      </c>
      <c r="W66" s="32">
        <v>15.03</v>
      </c>
      <c r="X66" s="717">
        <v>14.24</v>
      </c>
      <c r="Y66" s="717">
        <v>10</v>
      </c>
      <c r="Z66" s="33">
        <v>48.02</v>
      </c>
      <c r="AA66" s="300">
        <v>20.67</v>
      </c>
      <c r="AB66" s="300">
        <v>36.92</v>
      </c>
      <c r="AC66" s="354" t="s">
        <v>1225</v>
      </c>
      <c r="AD66" s="354" t="s">
        <v>1225</v>
      </c>
      <c r="AE66" s="620">
        <v>57.62</v>
      </c>
      <c r="AH66" s="130"/>
      <c r="AI66" s="130"/>
      <c r="AJ66" s="130"/>
      <c r="AK66" s="130"/>
      <c r="AL66" s="130"/>
    </row>
    <row r="67" spans="2:38" s="18" customFormat="1" ht="12" customHeight="1" thickBot="1">
      <c r="B67" s="92"/>
      <c r="C67" s="92"/>
      <c r="D67" s="92" t="s">
        <v>134</v>
      </c>
      <c r="E67" s="125"/>
      <c r="F67" s="21"/>
      <c r="G67" s="125">
        <v>1.92</v>
      </c>
      <c r="H67" s="125">
        <v>2.61</v>
      </c>
      <c r="I67" s="125">
        <v>2.59</v>
      </c>
      <c r="J67" s="125">
        <v>1.59</v>
      </c>
      <c r="K67" s="126">
        <v>8.74</v>
      </c>
      <c r="L67" s="125">
        <v>1.66</v>
      </c>
      <c r="M67" s="125">
        <v>0.89</v>
      </c>
      <c r="N67" s="125">
        <v>1.1499999999999999</v>
      </c>
      <c r="O67" s="125">
        <v>1.07</v>
      </c>
      <c r="P67" s="126">
        <v>4.78</v>
      </c>
      <c r="Q67" s="125">
        <v>0.97</v>
      </c>
      <c r="R67" s="125">
        <v>1</v>
      </c>
      <c r="S67" s="125">
        <v>0.83</v>
      </c>
      <c r="T67" s="125">
        <v>0.44</v>
      </c>
      <c r="U67" s="126">
        <v>3.26</v>
      </c>
      <c r="V67" s="125">
        <v>0.53</v>
      </c>
      <c r="W67" s="125">
        <v>0.9</v>
      </c>
      <c r="X67" s="125">
        <v>0.85</v>
      </c>
      <c r="Y67" s="125">
        <v>0.6</v>
      </c>
      <c r="Z67" s="126">
        <v>2.88</v>
      </c>
      <c r="AA67" s="301">
        <v>1.24</v>
      </c>
      <c r="AB67" s="301">
        <v>2.2200000000000002</v>
      </c>
      <c r="AC67" s="301" t="s">
        <v>1225</v>
      </c>
      <c r="AD67" s="301" t="s">
        <v>1225</v>
      </c>
      <c r="AE67" s="302">
        <v>3.46</v>
      </c>
      <c r="AF67" s="130"/>
      <c r="AG67" s="130"/>
      <c r="AH67" s="130"/>
      <c r="AI67" s="130"/>
      <c r="AJ67" s="130"/>
      <c r="AK67" s="130"/>
      <c r="AL67" s="130"/>
    </row>
    <row r="68" spans="2:38">
      <c r="E68" s="86"/>
      <c r="G68" s="86"/>
      <c r="H68" s="86"/>
      <c r="I68" s="86"/>
      <c r="J68" s="86"/>
      <c r="K68" s="86">
        <v>0</v>
      </c>
      <c r="L68" s="86"/>
      <c r="M68" s="86"/>
      <c r="N68" s="86"/>
      <c r="O68" s="86"/>
      <c r="P68" s="86">
        <v>0</v>
      </c>
      <c r="Q68" s="86"/>
      <c r="R68" s="86"/>
      <c r="S68" s="86"/>
      <c r="T68" s="86"/>
      <c r="U68" s="86">
        <v>0</v>
      </c>
      <c r="V68" s="86"/>
      <c r="W68" s="86"/>
      <c r="X68" s="86"/>
      <c r="Y68" s="86"/>
      <c r="Z68" s="86">
        <v>0</v>
      </c>
      <c r="AE68" s="99">
        <f t="shared" ref="AE68" si="11">AA68</f>
        <v>0</v>
      </c>
      <c r="AF68" s="255"/>
      <c r="AG68" s="255"/>
      <c r="AH68" s="255"/>
      <c r="AI68" s="255"/>
    </row>
    <row r="69" spans="2:38">
      <c r="B69" s="991" t="s">
        <v>147</v>
      </c>
      <c r="C69" s="991"/>
      <c r="D69" s="991"/>
      <c r="E69" s="994"/>
      <c r="F69" s="21"/>
      <c r="G69" s="994">
        <v>0.3254139668826494</v>
      </c>
      <c r="H69" s="994">
        <v>0.28775393652606673</v>
      </c>
      <c r="I69" s="994">
        <v>0.36829730754645429</v>
      </c>
      <c r="J69" s="994">
        <v>0.40426758938869667</v>
      </c>
      <c r="K69" s="995">
        <v>0.34337857876126382</v>
      </c>
      <c r="L69" s="994">
        <v>0.39461042765084942</v>
      </c>
      <c r="M69" s="994">
        <v>0.43485408960131527</v>
      </c>
      <c r="N69" s="994">
        <v>0.32680115273775218</v>
      </c>
      <c r="O69" s="994">
        <v>0.41634835752482813</v>
      </c>
      <c r="P69" s="995">
        <v>0.39279422867209129</v>
      </c>
      <c r="Q69" s="994">
        <v>0.42711661341853036</v>
      </c>
      <c r="R69" s="994">
        <v>0.3349088453747468</v>
      </c>
      <c r="S69" s="994">
        <v>0.42475153809749172</v>
      </c>
      <c r="T69" s="994">
        <v>0.48655090228123937</v>
      </c>
      <c r="U69" s="995">
        <v>0.41236306729264477</v>
      </c>
      <c r="V69" s="994">
        <v>0.50458173219036362</v>
      </c>
      <c r="W69" s="994">
        <v>0.36133846894559463</v>
      </c>
      <c r="X69" s="994">
        <v>0.39051703597807957</v>
      </c>
      <c r="Y69" s="994">
        <v>0.43411330049261082</v>
      </c>
      <c r="Z69" s="995">
        <v>0.41763449472700576</v>
      </c>
      <c r="AA69" s="994">
        <f>IF(AND(AA58="",AA59=""),"",-AA59/AA58)</f>
        <v>0.31673688242052855</v>
      </c>
      <c r="AB69" s="994">
        <f>IF(AND(AB58="",AB59=""),"",-AB59/AB58)</f>
        <v>0.33567339885516795</v>
      </c>
      <c r="AC69" s="994" t="str">
        <f>IF(AND(AC58="",AC59=""),"",-AC59/AC58)</f>
        <v/>
      </c>
      <c r="AD69" s="994" t="str">
        <f>IF(AND(AD58="",AD59=""),"",-AD59/AD58)</f>
        <v/>
      </c>
      <c r="AE69" s="995">
        <f>IF(AND(AE58="",AE59=""),"",-AE59/AE58)</f>
        <v>0.32884469304606034</v>
      </c>
      <c r="AF69" s="255"/>
      <c r="AG69" s="255"/>
      <c r="AH69" s="255"/>
      <c r="AI69" s="255"/>
    </row>
    <row r="70" spans="2:38">
      <c r="E70" s="86"/>
      <c r="G70" s="86"/>
      <c r="H70" s="86"/>
      <c r="I70" s="86"/>
      <c r="J70" s="86"/>
      <c r="K70" s="86"/>
      <c r="L70" s="86"/>
      <c r="M70" s="86"/>
      <c r="N70" s="86"/>
      <c r="O70" s="86"/>
      <c r="P70" s="86"/>
      <c r="Q70" s="86"/>
      <c r="R70" s="86"/>
      <c r="S70" s="86"/>
      <c r="T70" s="86"/>
      <c r="U70" s="86"/>
      <c r="V70" s="86"/>
      <c r="W70" s="86"/>
      <c r="X70" s="86"/>
      <c r="Y70" s="86"/>
      <c r="Z70" s="86"/>
      <c r="AF70" s="255"/>
      <c r="AG70" s="255"/>
      <c r="AH70" s="255"/>
      <c r="AI70" s="255"/>
    </row>
    <row r="71" spans="2:38">
      <c r="G71" s="86"/>
      <c r="H71" s="86"/>
      <c r="I71" s="86"/>
      <c r="J71" s="86"/>
      <c r="K71" s="86"/>
      <c r="L71" s="86"/>
      <c r="M71" s="86"/>
      <c r="N71" s="86"/>
      <c r="O71" s="86"/>
      <c r="P71" s="86"/>
      <c r="Q71" s="86"/>
      <c r="R71" s="86"/>
      <c r="S71" s="86"/>
      <c r="T71" s="86"/>
      <c r="U71" s="86"/>
      <c r="V71" s="86"/>
      <c r="W71" s="86"/>
      <c r="X71" s="86"/>
      <c r="Y71" s="86"/>
      <c r="Z71" s="86"/>
    </row>
    <row r="72" spans="2:38">
      <c r="G72" s="86"/>
      <c r="H72" s="86"/>
      <c r="I72" s="86"/>
      <c r="J72" s="86"/>
      <c r="K72" s="86"/>
      <c r="L72" s="86"/>
      <c r="M72" s="86"/>
      <c r="N72" s="86"/>
      <c r="O72" s="86"/>
      <c r="P72" s="86"/>
      <c r="Q72" s="86"/>
      <c r="R72" s="86"/>
      <c r="S72" s="86"/>
      <c r="T72" s="86"/>
      <c r="U72" s="86"/>
      <c r="V72" s="86"/>
      <c r="W72" s="86"/>
      <c r="X72" s="86"/>
      <c r="Y72" s="86"/>
      <c r="Z72" s="86"/>
    </row>
    <row r="73" spans="2:38">
      <c r="G73" s="86"/>
      <c r="H73" s="86"/>
      <c r="I73" s="86"/>
      <c r="J73" s="86"/>
      <c r="K73" s="86"/>
      <c r="L73" s="86"/>
      <c r="M73" s="86"/>
      <c r="N73" s="86"/>
      <c r="O73" s="86"/>
      <c r="P73" s="86"/>
      <c r="Q73" s="86"/>
      <c r="R73" s="86"/>
      <c r="S73" s="86"/>
      <c r="T73" s="86"/>
      <c r="U73" s="86"/>
      <c r="V73" s="86"/>
      <c r="W73" s="86"/>
      <c r="X73" s="86"/>
      <c r="Y73" s="86"/>
      <c r="Z73" s="86"/>
    </row>
    <row r="74" spans="2:38">
      <c r="G74" s="86"/>
      <c r="H74" s="86"/>
      <c r="I74" s="86"/>
      <c r="J74" s="86"/>
      <c r="K74" s="86"/>
      <c r="L74" s="86"/>
      <c r="M74" s="86"/>
      <c r="N74" s="86"/>
      <c r="O74" s="86"/>
      <c r="P74" s="86"/>
      <c r="Q74" s="86"/>
      <c r="R74" s="86"/>
      <c r="S74" s="86"/>
      <c r="T74" s="86"/>
      <c r="U74" s="86"/>
      <c r="V74" s="86"/>
      <c r="W74" s="86"/>
      <c r="X74" s="86"/>
      <c r="Y74" s="86"/>
      <c r="Z74" s="86"/>
    </row>
    <row r="75" spans="2:38">
      <c r="G75" s="86"/>
      <c r="H75" s="86"/>
      <c r="I75" s="86"/>
      <c r="J75" s="86"/>
      <c r="K75" s="86"/>
      <c r="L75" s="86"/>
      <c r="M75" s="86"/>
      <c r="N75" s="86"/>
      <c r="O75" s="86"/>
      <c r="P75" s="86"/>
      <c r="Q75" s="86"/>
      <c r="R75" s="86"/>
      <c r="S75" s="86"/>
      <c r="T75" s="86"/>
      <c r="U75" s="86"/>
      <c r="V75" s="86"/>
      <c r="W75" s="86"/>
      <c r="X75" s="86"/>
      <c r="Y75" s="86"/>
      <c r="Z75" s="86"/>
    </row>
    <row r="76" spans="2:38">
      <c r="G76" s="86"/>
      <c r="H76" s="86"/>
      <c r="I76" s="86"/>
      <c r="J76" s="86"/>
      <c r="K76" s="86"/>
      <c r="L76" s="86"/>
      <c r="M76" s="86"/>
      <c r="N76" s="86"/>
      <c r="O76" s="86"/>
      <c r="P76" s="86"/>
      <c r="Q76" s="86"/>
      <c r="R76" s="86"/>
      <c r="S76" s="86"/>
      <c r="T76" s="86"/>
      <c r="U76" s="86"/>
      <c r="V76" s="86"/>
      <c r="W76" s="86"/>
      <c r="X76" s="86"/>
      <c r="Y76" s="86"/>
      <c r="Z76" s="86"/>
    </row>
    <row r="77" spans="2:38">
      <c r="G77" s="86"/>
      <c r="H77" s="86"/>
      <c r="I77" s="86"/>
      <c r="J77" s="86"/>
      <c r="K77" s="86"/>
      <c r="L77" s="86"/>
      <c r="M77" s="86"/>
      <c r="N77" s="86"/>
      <c r="O77" s="86"/>
      <c r="P77" s="86"/>
      <c r="Q77" s="86"/>
      <c r="R77" s="86"/>
      <c r="S77" s="86"/>
      <c r="T77" s="86"/>
      <c r="U77" s="86"/>
      <c r="V77" s="86"/>
      <c r="W77" s="86"/>
      <c r="X77" s="86"/>
      <c r="Y77" s="86"/>
      <c r="Z77" s="86"/>
    </row>
    <row r="78" spans="2:38">
      <c r="G78" s="86"/>
      <c r="H78" s="86"/>
      <c r="I78" s="86"/>
      <c r="J78" s="86"/>
      <c r="K78" s="86"/>
      <c r="L78" s="86"/>
      <c r="M78" s="86"/>
      <c r="N78" s="86"/>
      <c r="O78" s="86"/>
      <c r="P78" s="86"/>
      <c r="Q78" s="86"/>
      <c r="R78" s="86"/>
      <c r="S78" s="86"/>
      <c r="T78" s="86"/>
      <c r="U78" s="86"/>
      <c r="V78" s="86"/>
      <c r="W78" s="86"/>
      <c r="X78" s="86"/>
      <c r="Y78" s="86"/>
      <c r="Z78" s="86"/>
    </row>
    <row r="79" spans="2:38">
      <c r="G79" s="86"/>
      <c r="H79" s="86"/>
      <c r="I79" s="86"/>
      <c r="J79" s="86"/>
      <c r="K79" s="86"/>
      <c r="L79" s="86"/>
      <c r="M79" s="86"/>
      <c r="N79" s="86"/>
      <c r="O79" s="86"/>
      <c r="P79" s="86"/>
      <c r="Q79" s="86"/>
      <c r="R79" s="86"/>
      <c r="S79" s="86"/>
      <c r="T79" s="86"/>
      <c r="U79" s="86"/>
      <c r="V79" s="86"/>
      <c r="W79" s="86"/>
      <c r="X79" s="86"/>
      <c r="Y79" s="86"/>
      <c r="Z79" s="86"/>
    </row>
    <row r="80" spans="2:38">
      <c r="G80" s="86"/>
      <c r="H80" s="86"/>
      <c r="I80" s="86"/>
      <c r="J80" s="86"/>
      <c r="K80" s="86"/>
      <c r="L80" s="86"/>
      <c r="M80" s="86"/>
      <c r="N80" s="86"/>
      <c r="O80" s="86"/>
      <c r="P80" s="86"/>
      <c r="Q80" s="86"/>
      <c r="R80" s="86"/>
      <c r="S80" s="86"/>
      <c r="T80" s="86"/>
      <c r="U80" s="86"/>
      <c r="V80" s="86"/>
      <c r="W80" s="86"/>
      <c r="X80" s="86"/>
      <c r="Y80" s="86"/>
      <c r="Z80" s="86"/>
    </row>
    <row r="81" spans="7:26">
      <c r="G81" s="86"/>
      <c r="H81" s="86"/>
      <c r="I81" s="86"/>
      <c r="J81" s="86"/>
      <c r="K81" s="86"/>
      <c r="L81" s="86"/>
      <c r="M81" s="86"/>
      <c r="N81" s="86"/>
      <c r="O81" s="86"/>
      <c r="P81" s="86"/>
      <c r="Q81" s="86"/>
      <c r="R81" s="86"/>
      <c r="S81" s="86"/>
      <c r="T81" s="86"/>
      <c r="U81" s="86"/>
      <c r="V81" s="86"/>
      <c r="W81" s="86"/>
      <c r="X81" s="86"/>
      <c r="Y81" s="86"/>
      <c r="Z81" s="86"/>
    </row>
    <row r="82" spans="7:26">
      <c r="G82" s="86"/>
      <c r="H82" s="86"/>
      <c r="I82" s="86"/>
      <c r="J82" s="86"/>
      <c r="K82" s="86"/>
      <c r="L82" s="86"/>
      <c r="M82" s="86"/>
      <c r="N82" s="86"/>
      <c r="O82" s="86"/>
      <c r="P82" s="86"/>
      <c r="Q82" s="86"/>
      <c r="R82" s="86"/>
      <c r="S82" s="86"/>
      <c r="T82" s="86"/>
      <c r="U82" s="86"/>
      <c r="V82" s="86"/>
      <c r="W82" s="86"/>
      <c r="X82" s="86"/>
      <c r="Y82" s="86"/>
      <c r="Z82" s="86"/>
    </row>
    <row r="83" spans="7:26">
      <c r="G83" s="86"/>
      <c r="H83" s="86"/>
      <c r="I83" s="86"/>
      <c r="J83" s="86"/>
      <c r="K83" s="86"/>
      <c r="L83" s="86"/>
      <c r="M83" s="86"/>
      <c r="N83" s="86"/>
      <c r="O83" s="86"/>
      <c r="P83" s="86"/>
      <c r="Q83" s="86"/>
      <c r="R83" s="86"/>
      <c r="S83" s="86"/>
      <c r="T83" s="86"/>
      <c r="U83" s="86"/>
      <c r="V83" s="86"/>
      <c r="W83" s="86"/>
      <c r="X83" s="86"/>
      <c r="Y83" s="86"/>
      <c r="Z83" s="86"/>
    </row>
    <row r="84" spans="7:26">
      <c r="G84" s="86"/>
      <c r="H84" s="86"/>
      <c r="I84" s="86"/>
      <c r="J84" s="86"/>
      <c r="K84" s="86"/>
      <c r="L84" s="86"/>
      <c r="M84" s="86"/>
      <c r="N84" s="86"/>
      <c r="O84" s="86"/>
      <c r="P84" s="86"/>
      <c r="Q84" s="86"/>
      <c r="R84" s="86"/>
      <c r="S84" s="86"/>
      <c r="T84" s="86"/>
      <c r="U84" s="86"/>
      <c r="V84" s="86"/>
      <c r="W84" s="86"/>
      <c r="X84" s="86"/>
      <c r="Y84" s="86"/>
      <c r="Z84" s="86"/>
    </row>
    <row r="85" spans="7:26">
      <c r="G85" s="86"/>
      <c r="H85" s="86"/>
      <c r="I85" s="86"/>
      <c r="J85" s="86"/>
      <c r="K85" s="86"/>
      <c r="L85" s="86"/>
      <c r="M85" s="86"/>
      <c r="N85" s="86"/>
      <c r="O85" s="86"/>
      <c r="P85" s="86"/>
      <c r="Q85" s="86"/>
      <c r="R85" s="86"/>
      <c r="S85" s="86"/>
      <c r="T85" s="86"/>
      <c r="U85" s="86"/>
      <c r="V85" s="86"/>
      <c r="W85" s="86"/>
      <c r="X85" s="86"/>
      <c r="Y85" s="86"/>
      <c r="Z85" s="86"/>
    </row>
    <row r="86" spans="7:26">
      <c r="G86" s="86"/>
      <c r="H86" s="86"/>
      <c r="I86" s="86"/>
      <c r="J86" s="86"/>
      <c r="K86" s="86"/>
      <c r="L86" s="86"/>
      <c r="M86" s="86"/>
      <c r="N86" s="86"/>
      <c r="O86" s="86"/>
      <c r="P86" s="86"/>
      <c r="Q86" s="86"/>
      <c r="R86" s="86"/>
      <c r="S86" s="86"/>
      <c r="T86" s="86"/>
      <c r="U86" s="86"/>
      <c r="V86" s="86"/>
      <c r="W86" s="86"/>
      <c r="X86" s="86"/>
      <c r="Y86" s="86"/>
      <c r="Z86" s="86"/>
    </row>
    <row r="87" spans="7:26">
      <c r="G87" s="86"/>
      <c r="H87" s="86"/>
      <c r="I87" s="86"/>
      <c r="J87" s="86"/>
      <c r="K87" s="86"/>
      <c r="L87" s="86"/>
      <c r="M87" s="86"/>
      <c r="N87" s="86"/>
      <c r="O87" s="86"/>
      <c r="P87" s="86"/>
      <c r="Q87" s="86"/>
      <c r="R87" s="86"/>
      <c r="S87" s="86"/>
      <c r="T87" s="86"/>
      <c r="U87" s="86"/>
      <c r="V87" s="86"/>
      <c r="W87" s="86"/>
      <c r="X87" s="86"/>
      <c r="Y87" s="86"/>
      <c r="Z87" s="86"/>
    </row>
    <row r="88" spans="7:26">
      <c r="G88" s="86"/>
      <c r="H88" s="86"/>
      <c r="I88" s="86"/>
      <c r="J88" s="86"/>
      <c r="K88" s="86"/>
      <c r="L88" s="86"/>
      <c r="M88" s="86"/>
      <c r="N88" s="86"/>
      <c r="O88" s="86"/>
      <c r="P88" s="86"/>
      <c r="Q88" s="86"/>
      <c r="R88" s="86"/>
      <c r="S88" s="86"/>
      <c r="T88" s="86"/>
      <c r="U88" s="86"/>
      <c r="V88" s="86"/>
      <c r="W88" s="86"/>
      <c r="X88" s="86"/>
      <c r="Y88" s="86"/>
      <c r="Z88" s="86"/>
    </row>
    <row r="89" spans="7:26">
      <c r="G89" s="86"/>
      <c r="H89" s="86"/>
      <c r="I89" s="86"/>
      <c r="J89" s="86"/>
      <c r="K89" s="86"/>
      <c r="L89" s="86"/>
      <c r="M89" s="86"/>
      <c r="N89" s="86"/>
      <c r="O89" s="86"/>
      <c r="P89" s="86"/>
      <c r="Q89" s="86"/>
      <c r="R89" s="86"/>
      <c r="S89" s="86"/>
      <c r="T89" s="86"/>
      <c r="U89" s="86"/>
      <c r="V89" s="86"/>
      <c r="W89" s="86"/>
      <c r="X89" s="86"/>
      <c r="Y89" s="86"/>
      <c r="Z89" s="86"/>
    </row>
    <row r="90" spans="7:26">
      <c r="G90" s="86"/>
      <c r="H90" s="86"/>
      <c r="I90" s="86"/>
      <c r="J90" s="86"/>
      <c r="K90" s="86"/>
      <c r="L90" s="86"/>
      <c r="M90" s="86"/>
      <c r="N90" s="86"/>
      <c r="O90" s="86"/>
      <c r="P90" s="86"/>
      <c r="Q90" s="86"/>
      <c r="R90" s="86"/>
      <c r="S90" s="86"/>
      <c r="T90" s="86"/>
      <c r="U90" s="86"/>
      <c r="V90" s="86"/>
      <c r="W90" s="86"/>
      <c r="X90" s="86"/>
      <c r="Y90" s="86"/>
      <c r="Z90" s="86"/>
    </row>
    <row r="91" spans="7:26">
      <c r="G91" s="86"/>
      <c r="H91" s="86"/>
      <c r="I91" s="86"/>
      <c r="J91" s="86"/>
      <c r="K91" s="86"/>
      <c r="L91" s="86"/>
      <c r="M91" s="86"/>
      <c r="N91" s="86"/>
      <c r="O91" s="86"/>
      <c r="P91" s="86"/>
      <c r="Q91" s="86"/>
      <c r="R91" s="86"/>
      <c r="S91" s="86"/>
      <c r="T91" s="86"/>
      <c r="U91" s="86"/>
      <c r="V91" s="86"/>
      <c r="W91" s="86"/>
      <c r="X91" s="86"/>
      <c r="Y91" s="86"/>
      <c r="Z91" s="86"/>
    </row>
    <row r="92" spans="7:26">
      <c r="G92" s="86"/>
      <c r="H92" s="86"/>
      <c r="I92" s="86"/>
      <c r="J92" s="86"/>
      <c r="K92" s="86"/>
      <c r="L92" s="86"/>
      <c r="M92" s="86"/>
      <c r="N92" s="86"/>
      <c r="O92" s="86"/>
      <c r="P92" s="86"/>
      <c r="Q92" s="86"/>
      <c r="R92" s="86"/>
      <c r="S92" s="86"/>
      <c r="T92" s="86"/>
      <c r="U92" s="86"/>
      <c r="V92" s="86"/>
      <c r="W92" s="86"/>
      <c r="X92" s="86"/>
      <c r="Y92" s="86"/>
      <c r="Z92" s="86"/>
    </row>
    <row r="93" spans="7:26">
      <c r="G93" s="86"/>
      <c r="H93" s="86"/>
      <c r="I93" s="86"/>
      <c r="J93" s="86"/>
      <c r="K93" s="86"/>
      <c r="L93" s="86"/>
      <c r="M93" s="86"/>
      <c r="N93" s="86"/>
      <c r="O93" s="86"/>
      <c r="P93" s="86"/>
      <c r="Q93" s="86"/>
      <c r="R93" s="86"/>
      <c r="S93" s="86"/>
      <c r="T93" s="86"/>
      <c r="U93" s="86"/>
      <c r="V93" s="86"/>
      <c r="W93" s="86"/>
      <c r="X93" s="86"/>
      <c r="Y93" s="86"/>
      <c r="Z93" s="86"/>
    </row>
    <row r="94" spans="7:26">
      <c r="G94" s="86"/>
      <c r="H94" s="86"/>
      <c r="I94" s="86"/>
      <c r="J94" s="86"/>
      <c r="K94" s="86"/>
      <c r="L94" s="86"/>
      <c r="M94" s="86"/>
      <c r="N94" s="86"/>
      <c r="O94" s="86"/>
      <c r="P94" s="86"/>
      <c r="Q94" s="86"/>
      <c r="R94" s="86"/>
      <c r="S94" s="86"/>
      <c r="T94" s="86"/>
      <c r="U94" s="86"/>
      <c r="V94" s="86"/>
      <c r="W94" s="86"/>
      <c r="X94" s="86"/>
      <c r="Y94" s="86"/>
      <c r="Z94" s="86"/>
    </row>
    <row r="95" spans="7:26">
      <c r="G95" s="86"/>
      <c r="H95" s="86"/>
      <c r="I95" s="86"/>
      <c r="J95" s="86"/>
      <c r="K95" s="86"/>
      <c r="L95" s="86"/>
      <c r="M95" s="86"/>
      <c r="N95" s="86"/>
      <c r="O95" s="86"/>
      <c r="P95" s="86"/>
      <c r="Q95" s="86"/>
      <c r="R95" s="86"/>
      <c r="S95" s="86"/>
      <c r="T95" s="86"/>
      <c r="U95" s="86"/>
      <c r="V95" s="86"/>
      <c r="W95" s="86"/>
      <c r="X95" s="86"/>
      <c r="Y95" s="86"/>
      <c r="Z95" s="86"/>
    </row>
    <row r="96" spans="7:26">
      <c r="G96" s="86"/>
      <c r="H96" s="86"/>
      <c r="I96" s="86"/>
      <c r="J96" s="86"/>
      <c r="K96" s="86"/>
      <c r="L96" s="86"/>
      <c r="M96" s="86"/>
      <c r="N96" s="86"/>
      <c r="O96" s="86"/>
      <c r="P96" s="86"/>
      <c r="Q96" s="86"/>
      <c r="R96" s="86"/>
      <c r="S96" s="86"/>
      <c r="T96" s="86"/>
      <c r="U96" s="86"/>
      <c r="V96" s="86"/>
      <c r="W96" s="86"/>
      <c r="X96" s="86"/>
      <c r="Y96" s="86"/>
      <c r="Z96" s="86"/>
    </row>
    <row r="97" spans="7:26">
      <c r="G97" s="86"/>
      <c r="H97" s="86"/>
      <c r="I97" s="86"/>
      <c r="J97" s="86"/>
      <c r="K97" s="86"/>
      <c r="L97" s="86"/>
      <c r="M97" s="86"/>
      <c r="N97" s="86"/>
      <c r="O97" s="86"/>
      <c r="P97" s="86"/>
      <c r="Q97" s="86"/>
      <c r="R97" s="86"/>
      <c r="S97" s="86"/>
      <c r="T97" s="86"/>
      <c r="U97" s="86"/>
      <c r="V97" s="86"/>
      <c r="W97" s="86"/>
      <c r="X97" s="86"/>
      <c r="Y97" s="86"/>
      <c r="Z97" s="86"/>
    </row>
    <row r="98" spans="7:26">
      <c r="G98" s="86"/>
      <c r="H98" s="86"/>
      <c r="I98" s="86"/>
      <c r="J98" s="86"/>
      <c r="K98" s="86"/>
      <c r="L98" s="86"/>
      <c r="M98" s="86"/>
      <c r="N98" s="86"/>
      <c r="O98" s="86"/>
      <c r="P98" s="86"/>
      <c r="Q98" s="86"/>
      <c r="R98" s="86"/>
      <c r="S98" s="86"/>
      <c r="T98" s="86"/>
      <c r="U98" s="86"/>
      <c r="V98" s="86"/>
      <c r="W98" s="86"/>
      <c r="X98" s="86"/>
      <c r="Y98" s="86"/>
      <c r="Z98" s="86"/>
    </row>
    <row r="99" spans="7:26">
      <c r="G99" s="86"/>
      <c r="H99" s="86"/>
      <c r="I99" s="86"/>
      <c r="J99" s="86"/>
      <c r="K99" s="86"/>
      <c r="L99" s="86"/>
      <c r="M99" s="86"/>
      <c r="N99" s="86"/>
      <c r="O99" s="86"/>
      <c r="P99" s="86"/>
      <c r="Q99" s="86"/>
      <c r="R99" s="86"/>
      <c r="S99" s="86"/>
      <c r="T99" s="86"/>
      <c r="U99" s="86"/>
      <c r="V99" s="86"/>
      <c r="W99" s="86"/>
      <c r="X99" s="86"/>
      <c r="Y99" s="86"/>
      <c r="Z99" s="86"/>
    </row>
    <row r="100" spans="7:26">
      <c r="G100" s="86"/>
      <c r="H100" s="86"/>
      <c r="I100" s="86"/>
      <c r="J100" s="86"/>
      <c r="K100" s="86"/>
      <c r="L100" s="86"/>
      <c r="M100" s="86"/>
      <c r="N100" s="86"/>
      <c r="O100" s="86"/>
      <c r="P100" s="86"/>
      <c r="Q100" s="86"/>
      <c r="R100" s="86"/>
      <c r="S100" s="86"/>
      <c r="T100" s="86"/>
      <c r="U100" s="86"/>
      <c r="V100" s="86"/>
      <c r="W100" s="86"/>
      <c r="X100" s="86"/>
      <c r="Y100" s="86"/>
      <c r="Z100" s="86"/>
    </row>
    <row r="101" spans="7:26">
      <c r="G101" s="86"/>
      <c r="H101" s="86"/>
      <c r="I101" s="86"/>
      <c r="J101" s="86"/>
      <c r="K101" s="86"/>
      <c r="L101" s="86"/>
      <c r="M101" s="86"/>
      <c r="N101" s="86"/>
      <c r="O101" s="86"/>
      <c r="P101" s="86"/>
      <c r="Q101" s="86"/>
      <c r="R101" s="86"/>
      <c r="S101" s="86"/>
      <c r="T101" s="86"/>
      <c r="U101" s="86"/>
      <c r="V101" s="86"/>
      <c r="W101" s="86"/>
      <c r="X101" s="86"/>
      <c r="Y101" s="86"/>
      <c r="Z101" s="86"/>
    </row>
    <row r="102" spans="7:26">
      <c r="G102" s="86"/>
      <c r="H102" s="86"/>
      <c r="I102" s="86"/>
      <c r="J102" s="86"/>
      <c r="K102" s="86"/>
      <c r="L102" s="86"/>
      <c r="M102" s="86"/>
      <c r="N102" s="86"/>
      <c r="O102" s="86"/>
      <c r="P102" s="86"/>
      <c r="Q102" s="86"/>
      <c r="R102" s="86"/>
      <c r="S102" s="86"/>
      <c r="T102" s="86"/>
      <c r="U102" s="86"/>
      <c r="V102" s="86"/>
      <c r="W102" s="86"/>
      <c r="X102" s="86"/>
      <c r="Y102" s="86"/>
      <c r="Z102" s="86"/>
    </row>
    <row r="103" spans="7:26">
      <c r="G103" s="86"/>
      <c r="H103" s="86"/>
      <c r="I103" s="86"/>
      <c r="J103" s="86"/>
      <c r="K103" s="86"/>
      <c r="L103" s="86"/>
      <c r="M103" s="86"/>
      <c r="N103" s="86"/>
      <c r="O103" s="86"/>
      <c r="P103" s="86"/>
      <c r="Q103" s="86"/>
      <c r="R103" s="86"/>
      <c r="S103" s="86"/>
      <c r="T103" s="86"/>
      <c r="U103" s="86"/>
      <c r="V103" s="86"/>
      <c r="W103" s="86"/>
      <c r="X103" s="86"/>
      <c r="Y103" s="86"/>
      <c r="Z103" s="86"/>
    </row>
    <row r="104" spans="7:26">
      <c r="G104" s="86"/>
      <c r="H104" s="86"/>
      <c r="I104" s="86"/>
      <c r="J104" s="86"/>
      <c r="K104" s="86"/>
      <c r="L104" s="86"/>
      <c r="M104" s="86"/>
      <c r="N104" s="86"/>
      <c r="O104" s="86"/>
      <c r="P104" s="86"/>
      <c r="Q104" s="86"/>
      <c r="R104" s="86"/>
      <c r="S104" s="86"/>
      <c r="T104" s="86"/>
      <c r="U104" s="86"/>
      <c r="V104" s="86"/>
      <c r="W104" s="86"/>
      <c r="X104" s="86"/>
      <c r="Y104" s="86"/>
      <c r="Z104" s="86"/>
    </row>
    <row r="105" spans="7:26">
      <c r="G105" s="86"/>
      <c r="H105" s="86"/>
      <c r="I105" s="86"/>
      <c r="J105" s="86"/>
      <c r="K105" s="86"/>
      <c r="L105" s="86"/>
      <c r="M105" s="86"/>
      <c r="N105" s="86"/>
      <c r="O105" s="86"/>
      <c r="P105" s="86"/>
      <c r="Q105" s="86"/>
      <c r="R105" s="86"/>
      <c r="S105" s="86"/>
      <c r="T105" s="86"/>
      <c r="U105" s="86"/>
      <c r="V105" s="86"/>
      <c r="W105" s="86"/>
      <c r="X105" s="86"/>
      <c r="Y105" s="86"/>
      <c r="Z105" s="86"/>
    </row>
    <row r="106" spans="7:26">
      <c r="G106" s="86"/>
      <c r="H106" s="86"/>
      <c r="I106" s="86"/>
      <c r="J106" s="86"/>
      <c r="K106" s="86"/>
      <c r="L106" s="86"/>
      <c r="M106" s="86"/>
      <c r="N106" s="86"/>
      <c r="O106" s="86"/>
      <c r="P106" s="86"/>
      <c r="Q106" s="86"/>
      <c r="R106" s="86"/>
      <c r="S106" s="86"/>
      <c r="T106" s="86"/>
      <c r="U106" s="86"/>
      <c r="V106" s="86"/>
      <c r="W106" s="86"/>
      <c r="X106" s="86"/>
      <c r="Y106" s="86"/>
      <c r="Z106" s="86"/>
    </row>
    <row r="107" spans="7:26">
      <c r="G107" s="86"/>
      <c r="H107" s="86"/>
      <c r="I107" s="86"/>
      <c r="J107" s="86"/>
      <c r="K107" s="86"/>
      <c r="L107" s="86"/>
      <c r="M107" s="86"/>
      <c r="N107" s="86"/>
      <c r="O107" s="86"/>
      <c r="P107" s="86"/>
      <c r="Q107" s="86"/>
      <c r="R107" s="86"/>
      <c r="S107" s="86"/>
      <c r="T107" s="86"/>
      <c r="U107" s="86"/>
      <c r="V107" s="86"/>
      <c r="W107" s="86"/>
      <c r="X107" s="86"/>
      <c r="Y107" s="86"/>
      <c r="Z107" s="86"/>
    </row>
    <row r="108" spans="7:26">
      <c r="G108" s="86"/>
      <c r="H108" s="86"/>
      <c r="I108" s="86"/>
      <c r="J108" s="86"/>
      <c r="K108" s="86"/>
      <c r="L108" s="86"/>
      <c r="M108" s="86"/>
      <c r="N108" s="86"/>
      <c r="O108" s="86"/>
      <c r="P108" s="86"/>
      <c r="Q108" s="86"/>
      <c r="R108" s="86"/>
      <c r="S108" s="86"/>
      <c r="T108" s="86"/>
      <c r="U108" s="86"/>
      <c r="V108" s="86"/>
      <c r="W108" s="86"/>
      <c r="X108" s="86"/>
      <c r="Y108" s="86"/>
      <c r="Z108" s="86"/>
    </row>
    <row r="109" spans="7:26">
      <c r="G109" s="86"/>
      <c r="H109" s="86"/>
      <c r="I109" s="86"/>
      <c r="J109" s="86"/>
      <c r="K109" s="86"/>
      <c r="L109" s="86"/>
      <c r="M109" s="86"/>
      <c r="N109" s="86"/>
      <c r="O109" s="86"/>
      <c r="P109" s="86"/>
      <c r="Q109" s="86"/>
      <c r="R109" s="86"/>
      <c r="S109" s="86"/>
      <c r="T109" s="86"/>
      <c r="U109" s="86"/>
      <c r="V109" s="86"/>
      <c r="W109" s="86"/>
      <c r="X109" s="86"/>
      <c r="Y109" s="86"/>
      <c r="Z109" s="86"/>
    </row>
    <row r="110" spans="7:26">
      <c r="G110" s="86"/>
      <c r="H110" s="86"/>
      <c r="I110" s="86"/>
      <c r="J110" s="86"/>
      <c r="K110" s="86"/>
      <c r="L110" s="86"/>
      <c r="M110" s="86"/>
      <c r="N110" s="86"/>
      <c r="O110" s="86"/>
      <c r="P110" s="86"/>
      <c r="Q110" s="86"/>
      <c r="R110" s="86"/>
      <c r="S110" s="86"/>
      <c r="T110" s="86"/>
      <c r="U110" s="86"/>
      <c r="V110" s="86"/>
      <c r="W110" s="86"/>
      <c r="X110" s="86"/>
      <c r="Y110" s="86"/>
      <c r="Z110" s="86"/>
    </row>
    <row r="111" spans="7:26">
      <c r="G111" s="86"/>
      <c r="H111" s="86"/>
      <c r="I111" s="86"/>
      <c r="J111" s="86"/>
      <c r="K111" s="86"/>
      <c r="L111" s="86"/>
      <c r="M111" s="86"/>
      <c r="N111" s="86"/>
      <c r="O111" s="86"/>
      <c r="P111" s="86"/>
      <c r="Q111" s="86"/>
      <c r="R111" s="86"/>
      <c r="S111" s="86"/>
      <c r="T111" s="86"/>
      <c r="U111" s="86"/>
      <c r="V111" s="86"/>
      <c r="W111" s="86"/>
      <c r="X111" s="86"/>
      <c r="Y111" s="86"/>
      <c r="Z111" s="86"/>
    </row>
    <row r="112" spans="7:26">
      <c r="G112" s="86"/>
      <c r="H112" s="86"/>
      <c r="I112" s="86"/>
      <c r="J112" s="86"/>
      <c r="K112" s="86"/>
      <c r="L112" s="86"/>
      <c r="M112" s="86"/>
      <c r="N112" s="86"/>
      <c r="O112" s="86"/>
      <c r="P112" s="86"/>
      <c r="Q112" s="86"/>
      <c r="R112" s="86"/>
      <c r="S112" s="86"/>
      <c r="T112" s="86"/>
      <c r="U112" s="86"/>
      <c r="V112" s="86"/>
      <c r="W112" s="86"/>
      <c r="X112" s="86"/>
      <c r="Y112" s="86"/>
      <c r="Z112" s="86"/>
    </row>
    <row r="113" spans="7:26">
      <c r="G113" s="86"/>
      <c r="H113" s="86"/>
      <c r="I113" s="86"/>
      <c r="J113" s="86"/>
      <c r="K113" s="86"/>
      <c r="L113" s="86"/>
      <c r="M113" s="86"/>
      <c r="N113" s="86"/>
      <c r="O113" s="86"/>
      <c r="P113" s="86"/>
      <c r="Q113" s="86"/>
      <c r="R113" s="86"/>
      <c r="S113" s="86"/>
      <c r="T113" s="86"/>
      <c r="U113" s="86"/>
      <c r="V113" s="86"/>
      <c r="W113" s="86"/>
      <c r="X113" s="86"/>
      <c r="Y113" s="86"/>
      <c r="Z113" s="86"/>
    </row>
    <row r="114" spans="7:26">
      <c r="G114" s="86"/>
      <c r="H114" s="86"/>
      <c r="I114" s="86"/>
      <c r="J114" s="86"/>
      <c r="K114" s="86"/>
      <c r="L114" s="86"/>
      <c r="M114" s="86"/>
      <c r="N114" s="86"/>
      <c r="O114" s="86"/>
      <c r="P114" s="86"/>
      <c r="Q114" s="86"/>
      <c r="R114" s="86"/>
      <c r="S114" s="86"/>
      <c r="T114" s="86"/>
      <c r="U114" s="86"/>
      <c r="V114" s="86"/>
      <c r="W114" s="86"/>
      <c r="X114" s="86"/>
      <c r="Y114" s="86"/>
      <c r="Z114" s="86"/>
    </row>
    <row r="115" spans="7:26">
      <c r="G115" s="86"/>
      <c r="H115" s="86"/>
      <c r="I115" s="86"/>
      <c r="J115" s="86"/>
      <c r="K115" s="86"/>
      <c r="L115" s="86"/>
      <c r="M115" s="86"/>
      <c r="N115" s="86"/>
      <c r="O115" s="86"/>
      <c r="P115" s="86"/>
      <c r="Q115" s="86"/>
      <c r="R115" s="86"/>
      <c r="S115" s="86"/>
      <c r="T115" s="86"/>
      <c r="U115" s="86"/>
      <c r="V115" s="86"/>
      <c r="W115" s="86"/>
      <c r="X115" s="86"/>
      <c r="Y115" s="86"/>
      <c r="Z115" s="86"/>
    </row>
    <row r="116" spans="7:26">
      <c r="G116" s="86"/>
      <c r="H116" s="86"/>
      <c r="I116" s="86"/>
      <c r="J116" s="86"/>
      <c r="K116" s="86"/>
      <c r="L116" s="86"/>
      <c r="M116" s="86"/>
      <c r="N116" s="86"/>
      <c r="O116" s="86"/>
      <c r="P116" s="86"/>
      <c r="Q116" s="86"/>
      <c r="R116" s="86"/>
      <c r="S116" s="86"/>
      <c r="T116" s="86"/>
      <c r="U116" s="86"/>
      <c r="V116" s="86"/>
      <c r="W116" s="86"/>
      <c r="X116" s="86"/>
      <c r="Y116" s="86"/>
      <c r="Z116" s="86"/>
    </row>
    <row r="117" spans="7:26">
      <c r="G117" s="86"/>
      <c r="H117" s="86"/>
      <c r="I117" s="86"/>
      <c r="J117" s="86"/>
      <c r="K117" s="86"/>
      <c r="L117" s="86"/>
      <c r="M117" s="86"/>
      <c r="N117" s="86"/>
      <c r="O117" s="86"/>
      <c r="P117" s="86"/>
      <c r="Q117" s="86"/>
      <c r="R117" s="86"/>
      <c r="S117" s="86"/>
      <c r="T117" s="86"/>
      <c r="U117" s="86"/>
      <c r="V117" s="86"/>
      <c r="W117" s="86"/>
      <c r="X117" s="86"/>
      <c r="Y117" s="86"/>
      <c r="Z117" s="86"/>
    </row>
    <row r="118" spans="7:26">
      <c r="G118" s="86"/>
      <c r="H118" s="86"/>
      <c r="I118" s="86"/>
      <c r="J118" s="86"/>
      <c r="K118" s="86"/>
      <c r="L118" s="86"/>
      <c r="M118" s="86"/>
      <c r="N118" s="86"/>
      <c r="O118" s="86"/>
      <c r="P118" s="86"/>
      <c r="Q118" s="86"/>
      <c r="R118" s="86"/>
      <c r="S118" s="86"/>
      <c r="T118" s="86"/>
      <c r="U118" s="86"/>
      <c r="V118" s="86"/>
      <c r="W118" s="86"/>
      <c r="X118" s="86"/>
      <c r="Y118" s="86"/>
      <c r="Z118" s="86"/>
    </row>
    <row r="119" spans="7:26">
      <c r="G119" s="86"/>
      <c r="H119" s="86"/>
      <c r="I119" s="86"/>
      <c r="J119" s="86"/>
      <c r="K119" s="86"/>
      <c r="L119" s="86"/>
      <c r="M119" s="86"/>
      <c r="N119" s="86"/>
      <c r="O119" s="86"/>
      <c r="P119" s="86"/>
      <c r="Q119" s="86"/>
      <c r="R119" s="86"/>
      <c r="S119" s="86"/>
      <c r="T119" s="86"/>
      <c r="U119" s="86"/>
      <c r="V119" s="86"/>
      <c r="W119" s="86"/>
      <c r="X119" s="86"/>
      <c r="Y119" s="86"/>
      <c r="Z119" s="86"/>
    </row>
    <row r="120" spans="7:26">
      <c r="G120" s="86"/>
      <c r="H120" s="86"/>
      <c r="I120" s="86"/>
      <c r="J120" s="86"/>
      <c r="K120" s="86"/>
      <c r="L120" s="86"/>
      <c r="M120" s="86"/>
      <c r="N120" s="86"/>
      <c r="O120" s="86"/>
      <c r="P120" s="86"/>
      <c r="Q120" s="86"/>
      <c r="R120" s="86"/>
      <c r="S120" s="86"/>
      <c r="T120" s="86"/>
      <c r="U120" s="86"/>
      <c r="V120" s="86"/>
      <c r="W120" s="86"/>
      <c r="X120" s="86"/>
      <c r="Y120" s="86"/>
      <c r="Z120" s="86"/>
    </row>
    <row r="121" spans="7:26">
      <c r="G121" s="86"/>
      <c r="H121" s="86"/>
      <c r="I121" s="86"/>
      <c r="J121" s="86"/>
      <c r="K121" s="86"/>
      <c r="L121" s="86"/>
      <c r="M121" s="86"/>
      <c r="N121" s="86"/>
      <c r="O121" s="86"/>
      <c r="P121" s="86"/>
      <c r="Q121" s="86"/>
      <c r="R121" s="86"/>
      <c r="S121" s="86"/>
      <c r="T121" s="86"/>
      <c r="U121" s="86"/>
      <c r="V121" s="86"/>
      <c r="W121" s="86"/>
      <c r="X121" s="86"/>
      <c r="Y121" s="86"/>
      <c r="Z121" s="86"/>
    </row>
    <row r="122" spans="7:26">
      <c r="G122" s="86"/>
      <c r="H122" s="86"/>
      <c r="I122" s="86"/>
      <c r="J122" s="86"/>
      <c r="K122" s="86"/>
      <c r="L122" s="86"/>
      <c r="M122" s="86"/>
      <c r="N122" s="86"/>
      <c r="O122" s="86"/>
      <c r="P122" s="86"/>
      <c r="Q122" s="86"/>
      <c r="R122" s="86"/>
      <c r="S122" s="86"/>
      <c r="T122" s="86"/>
      <c r="U122" s="86"/>
      <c r="V122" s="86"/>
      <c r="W122" s="86"/>
      <c r="X122" s="86"/>
      <c r="Y122" s="86"/>
      <c r="Z122" s="86"/>
    </row>
    <row r="123" spans="7:26">
      <c r="G123" s="86"/>
      <c r="H123" s="86"/>
      <c r="I123" s="86"/>
      <c r="J123" s="86"/>
      <c r="K123" s="86"/>
      <c r="L123" s="86"/>
      <c r="M123" s="86"/>
      <c r="N123" s="86"/>
      <c r="O123" s="86"/>
      <c r="P123" s="86"/>
      <c r="Q123" s="86"/>
      <c r="R123" s="86"/>
      <c r="S123" s="86"/>
      <c r="T123" s="86"/>
      <c r="U123" s="86"/>
      <c r="V123" s="86"/>
      <c r="W123" s="86"/>
      <c r="X123" s="86"/>
      <c r="Y123" s="86"/>
      <c r="Z123" s="86"/>
    </row>
    <row r="124" spans="7:26">
      <c r="G124" s="86"/>
      <c r="H124" s="86"/>
      <c r="I124" s="86"/>
      <c r="J124" s="86"/>
      <c r="K124" s="86"/>
      <c r="L124" s="86"/>
      <c r="M124" s="86"/>
      <c r="N124" s="86"/>
      <c r="O124" s="86"/>
      <c r="P124" s="86"/>
      <c r="Q124" s="86"/>
      <c r="R124" s="86"/>
      <c r="S124" s="86"/>
      <c r="T124" s="86"/>
      <c r="U124" s="86"/>
      <c r="V124" s="86"/>
      <c r="W124" s="86"/>
      <c r="X124" s="86"/>
      <c r="Y124" s="86"/>
      <c r="Z124" s="86"/>
    </row>
    <row r="125" spans="7:26">
      <c r="G125" s="86"/>
      <c r="H125" s="86"/>
      <c r="I125" s="86"/>
      <c r="J125" s="86"/>
      <c r="K125" s="86"/>
      <c r="L125" s="86"/>
      <c r="M125" s="86"/>
      <c r="N125" s="86"/>
      <c r="O125" s="86"/>
      <c r="P125" s="86"/>
      <c r="Q125" s="86"/>
      <c r="R125" s="86"/>
      <c r="S125" s="86"/>
      <c r="T125" s="86"/>
      <c r="U125" s="86"/>
      <c r="V125" s="86"/>
      <c r="W125" s="86"/>
      <c r="X125" s="86"/>
      <c r="Y125" s="86"/>
      <c r="Z125" s="86"/>
    </row>
    <row r="126" spans="7:26">
      <c r="G126" s="86"/>
      <c r="H126" s="86"/>
      <c r="I126" s="86"/>
      <c r="J126" s="86"/>
      <c r="K126" s="86"/>
      <c r="L126" s="86"/>
      <c r="M126" s="86"/>
      <c r="N126" s="86"/>
      <c r="O126" s="86"/>
      <c r="P126" s="86"/>
      <c r="Q126" s="86"/>
      <c r="R126" s="86"/>
      <c r="S126" s="86"/>
      <c r="T126" s="86"/>
      <c r="U126" s="86"/>
      <c r="V126" s="86"/>
      <c r="W126" s="86"/>
      <c r="X126" s="86"/>
      <c r="Y126" s="86"/>
      <c r="Z126" s="86"/>
    </row>
    <row r="127" spans="7:26">
      <c r="G127" s="86"/>
      <c r="H127" s="86"/>
      <c r="I127" s="86"/>
      <c r="J127" s="86"/>
      <c r="K127" s="86"/>
      <c r="L127" s="86"/>
      <c r="M127" s="86"/>
      <c r="N127" s="86"/>
      <c r="O127" s="86"/>
      <c r="P127" s="86"/>
      <c r="Q127" s="86"/>
      <c r="R127" s="86"/>
      <c r="S127" s="86"/>
      <c r="T127" s="86"/>
      <c r="U127" s="86"/>
      <c r="V127" s="86"/>
      <c r="W127" s="86"/>
      <c r="X127" s="86"/>
      <c r="Y127" s="86"/>
      <c r="Z127" s="86"/>
    </row>
    <row r="128" spans="7:26">
      <c r="G128" s="86"/>
      <c r="H128" s="86"/>
      <c r="I128" s="86"/>
      <c r="J128" s="86"/>
      <c r="K128" s="86"/>
      <c r="L128" s="86"/>
      <c r="M128" s="86"/>
      <c r="N128" s="86"/>
      <c r="O128" s="86"/>
      <c r="P128" s="86"/>
      <c r="Q128" s="86"/>
      <c r="R128" s="86"/>
      <c r="S128" s="86"/>
      <c r="T128" s="86"/>
      <c r="U128" s="86"/>
      <c r="V128" s="86"/>
      <c r="W128" s="86"/>
      <c r="X128" s="86"/>
      <c r="Y128" s="86"/>
      <c r="Z128" s="86"/>
    </row>
    <row r="129" spans="7:26">
      <c r="G129" s="86"/>
      <c r="H129" s="86"/>
      <c r="I129" s="86"/>
      <c r="J129" s="86"/>
      <c r="K129" s="86"/>
      <c r="L129" s="86"/>
      <c r="M129" s="86"/>
      <c r="N129" s="86"/>
      <c r="O129" s="86"/>
      <c r="P129" s="86"/>
      <c r="Q129" s="86"/>
      <c r="R129" s="86"/>
      <c r="S129" s="86"/>
      <c r="T129" s="86"/>
      <c r="U129" s="86"/>
      <c r="V129" s="86"/>
      <c r="W129" s="86"/>
      <c r="X129" s="86"/>
      <c r="Y129" s="86"/>
      <c r="Z129" s="86"/>
    </row>
    <row r="130" spans="7:26">
      <c r="G130" s="86"/>
      <c r="H130" s="86"/>
      <c r="I130" s="86"/>
      <c r="J130" s="86"/>
      <c r="K130" s="86"/>
      <c r="L130" s="86"/>
      <c r="M130" s="86"/>
      <c r="N130" s="86"/>
      <c r="O130" s="86"/>
      <c r="P130" s="86"/>
      <c r="Q130" s="86"/>
      <c r="R130" s="86"/>
      <c r="S130" s="86"/>
      <c r="T130" s="86"/>
      <c r="U130" s="86"/>
      <c r="V130" s="86"/>
      <c r="W130" s="86"/>
      <c r="X130" s="86"/>
      <c r="Y130" s="86"/>
      <c r="Z130" s="86"/>
    </row>
    <row r="131" spans="7:26">
      <c r="G131" s="86"/>
      <c r="H131" s="86"/>
      <c r="I131" s="86"/>
      <c r="J131" s="86"/>
      <c r="K131" s="86"/>
      <c r="L131" s="86"/>
      <c r="M131" s="86"/>
      <c r="N131" s="86"/>
      <c r="O131" s="86"/>
      <c r="P131" s="86"/>
      <c r="Q131" s="86"/>
      <c r="R131" s="86"/>
      <c r="S131" s="86"/>
      <c r="T131" s="86"/>
      <c r="U131" s="86"/>
      <c r="V131" s="86"/>
      <c r="W131" s="86"/>
      <c r="X131" s="86"/>
      <c r="Y131" s="86"/>
      <c r="Z131" s="86"/>
    </row>
    <row r="132" spans="7:26">
      <c r="G132" s="86"/>
      <c r="H132" s="86"/>
      <c r="I132" s="86"/>
      <c r="J132" s="86"/>
      <c r="K132" s="86"/>
      <c r="L132" s="86"/>
      <c r="M132" s="86"/>
      <c r="N132" s="86"/>
      <c r="O132" s="86"/>
      <c r="P132" s="86"/>
      <c r="Q132" s="86"/>
      <c r="R132" s="86"/>
      <c r="S132" s="86"/>
      <c r="T132" s="86"/>
      <c r="U132" s="86"/>
      <c r="V132" s="86"/>
      <c r="W132" s="86"/>
      <c r="X132" s="86"/>
      <c r="Y132" s="86"/>
      <c r="Z132" s="86"/>
    </row>
    <row r="133" spans="7:26">
      <c r="G133" s="86"/>
      <c r="H133" s="86"/>
      <c r="I133" s="86"/>
      <c r="J133" s="86"/>
      <c r="K133" s="86"/>
      <c r="L133" s="86"/>
      <c r="M133" s="86"/>
      <c r="N133" s="86"/>
      <c r="O133" s="86"/>
      <c r="P133" s="86"/>
      <c r="Q133" s="86"/>
      <c r="R133" s="86"/>
      <c r="S133" s="86"/>
      <c r="T133" s="86"/>
      <c r="U133" s="86"/>
      <c r="V133" s="86"/>
      <c r="W133" s="86"/>
      <c r="X133" s="86"/>
      <c r="Y133" s="86"/>
      <c r="Z133" s="86"/>
    </row>
    <row r="134" spans="7:26">
      <c r="G134" s="86"/>
      <c r="H134" s="86"/>
      <c r="I134" s="86"/>
      <c r="J134" s="86"/>
      <c r="K134" s="86"/>
      <c r="L134" s="86"/>
      <c r="M134" s="86"/>
      <c r="N134" s="86"/>
      <c r="O134" s="86"/>
      <c r="P134" s="86"/>
      <c r="Q134" s="86"/>
      <c r="R134" s="86"/>
      <c r="S134" s="86"/>
      <c r="T134" s="86"/>
      <c r="U134" s="86"/>
      <c r="V134" s="86"/>
      <c r="W134" s="86"/>
      <c r="X134" s="86"/>
      <c r="Y134" s="86"/>
      <c r="Z134" s="86"/>
    </row>
    <row r="135" spans="7:26">
      <c r="G135" s="86"/>
      <c r="H135" s="86"/>
      <c r="I135" s="86"/>
      <c r="J135" s="86"/>
      <c r="K135" s="86"/>
      <c r="L135" s="86"/>
      <c r="M135" s="86"/>
      <c r="N135" s="86"/>
      <c r="O135" s="86"/>
      <c r="P135" s="86"/>
      <c r="Q135" s="86"/>
      <c r="R135" s="86"/>
      <c r="S135" s="86"/>
      <c r="T135" s="86"/>
      <c r="U135" s="86"/>
      <c r="V135" s="86"/>
      <c r="W135" s="86"/>
      <c r="X135" s="86"/>
      <c r="Y135" s="86"/>
      <c r="Z135" s="86"/>
    </row>
    <row r="136" spans="7:26">
      <c r="G136" s="86"/>
      <c r="H136" s="86"/>
      <c r="I136" s="86"/>
      <c r="J136" s="86"/>
      <c r="K136" s="86"/>
      <c r="L136" s="86"/>
      <c r="M136" s="86"/>
      <c r="N136" s="86"/>
      <c r="O136" s="86"/>
      <c r="P136" s="86"/>
      <c r="Q136" s="86"/>
      <c r="R136" s="86"/>
      <c r="S136" s="86"/>
      <c r="T136" s="86"/>
      <c r="U136" s="86"/>
      <c r="V136" s="86"/>
      <c r="W136" s="86"/>
      <c r="X136" s="86"/>
      <c r="Y136" s="86"/>
      <c r="Z136" s="86"/>
    </row>
    <row r="137" spans="7:26">
      <c r="G137" s="86"/>
      <c r="H137" s="86"/>
      <c r="I137" s="86"/>
      <c r="J137" s="86"/>
      <c r="K137" s="86"/>
      <c r="L137" s="86"/>
      <c r="M137" s="86"/>
      <c r="N137" s="86"/>
      <c r="O137" s="86"/>
      <c r="P137" s="86"/>
      <c r="Q137" s="86"/>
      <c r="R137" s="86"/>
      <c r="S137" s="86"/>
      <c r="T137" s="86"/>
      <c r="U137" s="86"/>
      <c r="V137" s="86"/>
      <c r="W137" s="86"/>
      <c r="X137" s="86"/>
      <c r="Y137" s="86"/>
      <c r="Z137" s="86"/>
    </row>
    <row r="138" spans="7:26">
      <c r="G138" s="86"/>
      <c r="H138" s="86"/>
      <c r="I138" s="86"/>
      <c r="J138" s="86"/>
      <c r="K138" s="86"/>
      <c r="L138" s="86"/>
      <c r="M138" s="86"/>
      <c r="N138" s="86"/>
      <c r="O138" s="86"/>
      <c r="P138" s="86"/>
      <c r="Q138" s="86"/>
      <c r="R138" s="86"/>
      <c r="S138" s="86"/>
      <c r="T138" s="86"/>
      <c r="U138" s="86"/>
      <c r="V138" s="86"/>
      <c r="W138" s="86"/>
      <c r="X138" s="86"/>
      <c r="Y138" s="86"/>
      <c r="Z138" s="86"/>
    </row>
    <row r="139" spans="7:26">
      <c r="G139" s="86"/>
      <c r="H139" s="86"/>
      <c r="I139" s="86"/>
      <c r="J139" s="86"/>
      <c r="K139" s="86"/>
      <c r="L139" s="86"/>
      <c r="M139" s="86"/>
      <c r="N139" s="86"/>
      <c r="O139" s="86"/>
      <c r="P139" s="86"/>
      <c r="Q139" s="86"/>
      <c r="R139" s="86"/>
      <c r="S139" s="86"/>
      <c r="T139" s="86"/>
      <c r="U139" s="86"/>
      <c r="V139" s="86"/>
      <c r="W139" s="86"/>
      <c r="X139" s="86"/>
      <c r="Y139" s="86"/>
      <c r="Z139" s="86"/>
    </row>
    <row r="140" spans="7:26">
      <c r="G140" s="86"/>
      <c r="H140" s="86"/>
      <c r="I140" s="86"/>
      <c r="J140" s="86"/>
      <c r="K140" s="86"/>
      <c r="L140" s="86"/>
      <c r="M140" s="86"/>
      <c r="N140" s="86"/>
      <c r="O140" s="86"/>
      <c r="P140" s="86"/>
      <c r="Q140" s="86"/>
      <c r="R140" s="86"/>
      <c r="S140" s="86"/>
      <c r="T140" s="86"/>
      <c r="U140" s="86"/>
      <c r="V140" s="86"/>
      <c r="W140" s="86"/>
      <c r="X140" s="86"/>
      <c r="Y140" s="86"/>
      <c r="Z140" s="86"/>
    </row>
    <row r="141" spans="7:26">
      <c r="G141" s="86"/>
      <c r="H141" s="86"/>
      <c r="I141" s="86"/>
      <c r="J141" s="86"/>
      <c r="K141" s="86"/>
      <c r="L141" s="86"/>
      <c r="M141" s="86"/>
      <c r="N141" s="86"/>
      <c r="O141" s="86"/>
      <c r="P141" s="86"/>
      <c r="Q141" s="86"/>
      <c r="R141" s="86"/>
      <c r="S141" s="86"/>
      <c r="T141" s="86"/>
      <c r="U141" s="86"/>
      <c r="V141" s="86"/>
      <c r="W141" s="86"/>
      <c r="X141" s="86"/>
      <c r="Y141" s="86"/>
      <c r="Z141" s="86"/>
    </row>
    <row r="142" spans="7:26">
      <c r="G142" s="86"/>
      <c r="H142" s="86"/>
      <c r="I142" s="86"/>
      <c r="J142" s="86"/>
      <c r="K142" s="86"/>
      <c r="L142" s="86"/>
      <c r="M142" s="86"/>
      <c r="N142" s="86"/>
      <c r="O142" s="86"/>
      <c r="P142" s="86"/>
      <c r="Q142" s="86"/>
      <c r="R142" s="86"/>
      <c r="S142" s="86"/>
      <c r="T142" s="86"/>
      <c r="U142" s="86"/>
      <c r="V142" s="86"/>
      <c r="W142" s="86"/>
      <c r="X142" s="86"/>
      <c r="Y142" s="86"/>
      <c r="Z142" s="86"/>
    </row>
    <row r="143" spans="7:26">
      <c r="G143" s="86"/>
      <c r="H143" s="86"/>
      <c r="I143" s="86"/>
      <c r="J143" s="86"/>
      <c r="K143" s="86"/>
      <c r="L143" s="86"/>
      <c r="M143" s="86"/>
      <c r="N143" s="86"/>
      <c r="O143" s="86"/>
      <c r="P143" s="86"/>
      <c r="Q143" s="86"/>
      <c r="R143" s="86"/>
      <c r="S143" s="86"/>
      <c r="T143" s="86"/>
      <c r="U143" s="86"/>
      <c r="V143" s="86"/>
      <c r="W143" s="86"/>
      <c r="X143" s="86"/>
      <c r="Y143" s="86"/>
      <c r="Z143" s="86"/>
    </row>
    <row r="144" spans="7:26">
      <c r="G144" s="86"/>
      <c r="H144" s="86"/>
      <c r="I144" s="86"/>
      <c r="J144" s="86"/>
      <c r="K144" s="86"/>
      <c r="L144" s="86"/>
      <c r="M144" s="86"/>
      <c r="N144" s="86"/>
      <c r="O144" s="86"/>
      <c r="P144" s="86"/>
      <c r="Q144" s="86"/>
      <c r="R144" s="86"/>
      <c r="S144" s="86"/>
      <c r="T144" s="86"/>
      <c r="U144" s="86"/>
      <c r="V144" s="86"/>
      <c r="W144" s="86"/>
      <c r="X144" s="86"/>
      <c r="Y144" s="86"/>
      <c r="Z144" s="86"/>
    </row>
    <row r="145" spans="7:26">
      <c r="G145" s="86"/>
      <c r="H145" s="86"/>
      <c r="I145" s="86"/>
      <c r="J145" s="86"/>
      <c r="K145" s="86"/>
      <c r="L145" s="86"/>
      <c r="M145" s="86"/>
      <c r="N145" s="86"/>
      <c r="O145" s="86"/>
      <c r="P145" s="86"/>
      <c r="Q145" s="86"/>
      <c r="R145" s="86"/>
      <c r="S145" s="86"/>
      <c r="T145" s="86"/>
      <c r="U145" s="86"/>
      <c r="V145" s="86"/>
      <c r="W145" s="86"/>
      <c r="X145" s="86"/>
      <c r="Y145" s="86"/>
      <c r="Z145" s="86"/>
    </row>
    <row r="146" spans="7:26">
      <c r="G146" s="86"/>
      <c r="H146" s="86"/>
      <c r="I146" s="86"/>
      <c r="J146" s="86"/>
      <c r="K146" s="86"/>
      <c r="L146" s="86"/>
      <c r="M146" s="86"/>
      <c r="N146" s="86"/>
      <c r="O146" s="86"/>
      <c r="P146" s="86"/>
      <c r="Q146" s="86"/>
      <c r="R146" s="86"/>
      <c r="S146" s="86"/>
      <c r="T146" s="86"/>
      <c r="U146" s="86"/>
      <c r="V146" s="86"/>
      <c r="W146" s="86"/>
      <c r="X146" s="86"/>
      <c r="Y146" s="86"/>
      <c r="Z146" s="86"/>
    </row>
    <row r="147" spans="7:26">
      <c r="G147" s="86"/>
      <c r="H147" s="86"/>
      <c r="I147" s="86"/>
      <c r="J147" s="86"/>
      <c r="K147" s="86"/>
      <c r="L147" s="86"/>
      <c r="M147" s="86"/>
      <c r="N147" s="86"/>
      <c r="O147" s="86"/>
      <c r="P147" s="86"/>
      <c r="Q147" s="86"/>
      <c r="R147" s="86"/>
      <c r="S147" s="86"/>
      <c r="T147" s="86"/>
      <c r="U147" s="86"/>
      <c r="V147" s="86"/>
      <c r="W147" s="86"/>
      <c r="X147" s="86"/>
      <c r="Y147" s="86"/>
      <c r="Z147" s="86"/>
    </row>
    <row r="148" spans="7:26">
      <c r="G148" s="86"/>
      <c r="H148" s="86"/>
      <c r="I148" s="86"/>
      <c r="J148" s="86"/>
      <c r="K148" s="86"/>
      <c r="L148" s="86"/>
      <c r="M148" s="86"/>
      <c r="N148" s="86"/>
      <c r="O148" s="86"/>
      <c r="P148" s="86"/>
      <c r="Q148" s="86"/>
      <c r="R148" s="86"/>
      <c r="S148" s="86"/>
      <c r="T148" s="86"/>
      <c r="U148" s="86"/>
      <c r="V148" s="86"/>
      <c r="W148" s="86"/>
      <c r="X148" s="86"/>
      <c r="Y148" s="86"/>
      <c r="Z148" s="86"/>
    </row>
    <row r="149" spans="7:26">
      <c r="G149" s="86"/>
      <c r="H149" s="86"/>
      <c r="I149" s="86"/>
      <c r="J149" s="86"/>
      <c r="K149" s="86"/>
      <c r="L149" s="86"/>
      <c r="M149" s="86"/>
      <c r="N149" s="86"/>
      <c r="O149" s="86"/>
      <c r="P149" s="86"/>
      <c r="Q149" s="86"/>
      <c r="R149" s="86"/>
      <c r="S149" s="86"/>
      <c r="T149" s="86"/>
      <c r="U149" s="86"/>
      <c r="V149" s="86"/>
      <c r="W149" s="86"/>
      <c r="X149" s="86"/>
      <c r="Y149" s="86"/>
      <c r="Z149" s="86"/>
    </row>
    <row r="150" spans="7:26">
      <c r="G150" s="86"/>
      <c r="H150" s="86"/>
      <c r="I150" s="86"/>
      <c r="J150" s="86"/>
      <c r="K150" s="86"/>
      <c r="L150" s="86"/>
      <c r="M150" s="86"/>
      <c r="N150" s="86"/>
      <c r="O150" s="86"/>
      <c r="P150" s="86"/>
      <c r="Q150" s="86"/>
      <c r="R150" s="86"/>
      <c r="S150" s="86"/>
      <c r="T150" s="86"/>
      <c r="U150" s="86"/>
      <c r="V150" s="86"/>
      <c r="W150" s="86"/>
      <c r="X150" s="86"/>
      <c r="Y150" s="86"/>
      <c r="Z150" s="86"/>
    </row>
  </sheetData>
  <phoneticPr fontId="2" type="noConversion"/>
  <hyperlinks>
    <hyperlink ref="P3" location="Contents!B20" display="Contents" xr:uid="{00000000-0004-0000-0500-000000000000}"/>
    <hyperlink ref="E8" location="Footnotes!A1" display="Footnotes" xr:uid="{F3006EDC-5D9A-4111-9BB3-8470B5660A2D}"/>
    <hyperlink ref="E11" location="Footnotes!B9" display="Footnotes!B9" xr:uid="{FF6097A4-538F-4FC5-86C5-FF91924E7678}"/>
    <hyperlink ref="E13" location="Footnotes!B9" display="Footnotes!B9" xr:uid="{A3FC7422-B220-48A5-9C8B-0A697A841959}"/>
  </hyperlinks>
  <pageMargins left="0" right="0" top="0" bottom="0.39370078740157483" header="0" footer="0.19685039370078741"/>
  <pageSetup paperSize="8" scale="86" fitToHeight="2" orientation="landscape"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008080"/>
    <pageSetUpPr fitToPage="1"/>
  </sheetPr>
  <dimension ref="A1:AG76"/>
  <sheetViews>
    <sheetView showGridLines="0" showZeros="0" zoomScaleNormal="100" zoomScaleSheetLayoutView="130" workbookViewId="0">
      <pane xSplit="5" ySplit="8" topLeftCell="F9" activePane="bottomRight" state="frozen"/>
      <selection pane="topRight" activeCell="B1" sqref="B1"/>
      <selection pane="bottomLeft" activeCell="B1" sqref="B1"/>
      <selection pane="bottomRight" activeCell="D13" sqref="D13"/>
    </sheetView>
  </sheetViews>
  <sheetFormatPr defaultColWidth="11.41015625" defaultRowHeight="11.4" outlineLevelRow="1"/>
  <cols>
    <col min="1" max="2" width="2.1171875" customWidth="1"/>
    <col min="3" max="3" width="51.41015625" customWidth="1"/>
    <col min="4" max="4" width="12.1171875" customWidth="1"/>
    <col min="5" max="5" width="2.703125" customWidth="1"/>
    <col min="6" max="25" width="8.1171875" style="101" customWidth="1"/>
    <col min="26" max="29" width="8.1171875" style="73" customWidth="1"/>
    <col min="30" max="30" width="8.1171875" style="101" customWidth="1"/>
    <col min="31" max="35" width="6.87890625" customWidth="1"/>
  </cols>
  <sheetData>
    <row r="1" spans="1:30" ht="12.75" customHeight="1">
      <c r="A1" s="5"/>
      <c r="B1" s="57" t="str">
        <f>Summary!$B$1</f>
        <v>Financial and Operating Information 2022 - 2026</v>
      </c>
      <c r="C1" s="72"/>
      <c r="D1" s="72"/>
    </row>
    <row r="2" spans="1:30" ht="12.75" customHeight="1">
      <c r="A2" s="5"/>
      <c r="B2" s="29" t="s">
        <v>8</v>
      </c>
      <c r="C2" s="72"/>
      <c r="D2" s="72"/>
      <c r="F2" s="104"/>
      <c r="G2" s="104"/>
      <c r="H2" s="104"/>
      <c r="I2" s="104"/>
      <c r="J2" s="104"/>
      <c r="K2" s="104"/>
      <c r="L2" s="104"/>
      <c r="M2" s="104"/>
      <c r="N2" s="104"/>
      <c r="O2" s="104"/>
      <c r="P2" s="104"/>
      <c r="Q2" s="104"/>
      <c r="R2" s="104"/>
      <c r="S2" s="104"/>
      <c r="T2" s="104"/>
      <c r="U2" s="104"/>
      <c r="V2" s="104"/>
      <c r="W2" s="104"/>
      <c r="X2" s="104"/>
      <c r="Y2" s="104"/>
      <c r="Z2" s="104"/>
      <c r="AA2" s="104"/>
      <c r="AB2" s="104"/>
      <c r="AC2" s="104"/>
    </row>
    <row r="3" spans="1:30" ht="12.75" customHeight="1">
      <c r="A3" s="5"/>
      <c r="B3" s="5"/>
      <c r="D3" s="707"/>
      <c r="F3" s="104"/>
      <c r="G3" s="104"/>
      <c r="H3" s="104"/>
      <c r="I3" s="104"/>
      <c r="J3" s="104"/>
      <c r="K3" s="104"/>
      <c r="L3" s="104"/>
      <c r="M3" s="104"/>
      <c r="N3" s="104"/>
      <c r="O3" s="104"/>
      <c r="P3" s="104"/>
      <c r="Q3" s="104"/>
      <c r="R3" s="104"/>
      <c r="S3" s="104"/>
      <c r="T3" s="104"/>
      <c r="U3" s="104"/>
      <c r="V3" s="104"/>
      <c r="W3" s="104"/>
      <c r="X3" s="104"/>
      <c r="Y3" s="104"/>
      <c r="Z3" s="707" t="s">
        <v>6</v>
      </c>
      <c r="AA3" s="104"/>
      <c r="AB3" s="104"/>
      <c r="AC3" s="104"/>
      <c r="AD3" s="104"/>
    </row>
    <row r="4" spans="1:30" ht="12.75" customHeight="1">
      <c r="A4" s="5"/>
      <c r="B4" s="5"/>
      <c r="C4" s="72"/>
      <c r="D4" s="72"/>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row>
    <row r="5" spans="1:30" ht="20.25" customHeight="1">
      <c r="B5" s="24" t="s">
        <v>148</v>
      </c>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row>
    <row r="6" spans="1:30" ht="12" customHeight="1" thickBot="1">
      <c r="B6" s="18"/>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row>
    <row r="7" spans="1:30" s="18" customFormat="1" ht="12" customHeight="1">
      <c r="B7" s="153"/>
      <c r="C7" s="82"/>
      <c r="D7" s="106"/>
      <c r="E7" s="82"/>
      <c r="F7" s="106"/>
      <c r="G7" s="106"/>
      <c r="H7" s="106"/>
      <c r="I7" s="106"/>
      <c r="J7" s="106"/>
      <c r="K7" s="106"/>
      <c r="L7" s="106"/>
      <c r="M7" s="106"/>
      <c r="N7" s="106"/>
      <c r="O7" s="106"/>
      <c r="P7" s="106"/>
      <c r="Q7" s="106"/>
      <c r="R7" s="106"/>
      <c r="S7" s="106"/>
      <c r="T7" s="106"/>
      <c r="U7" s="106"/>
      <c r="V7" s="106"/>
      <c r="W7" s="106"/>
      <c r="X7" s="106"/>
      <c r="Y7" s="106"/>
      <c r="Z7" s="106"/>
      <c r="AA7" s="106"/>
      <c r="AB7" s="106"/>
      <c r="AC7" s="106"/>
      <c r="AD7" s="752" t="s">
        <v>111</v>
      </c>
    </row>
    <row r="8" spans="1:30" s="18" customFormat="1">
      <c r="B8" s="997"/>
      <c r="C8" s="997"/>
      <c r="D8" s="986" t="s">
        <v>54</v>
      </c>
      <c r="F8" s="997" t="s">
        <v>1</v>
      </c>
      <c r="G8" s="997" t="s">
        <v>2</v>
      </c>
      <c r="H8" s="997" t="s">
        <v>3</v>
      </c>
      <c r="I8" s="997" t="s">
        <v>4</v>
      </c>
      <c r="J8" s="938">
        <v>2022</v>
      </c>
      <c r="K8" s="997" t="s">
        <v>1</v>
      </c>
      <c r="L8" s="997" t="s">
        <v>2</v>
      </c>
      <c r="M8" s="997" t="s">
        <v>3</v>
      </c>
      <c r="N8" s="997" t="s">
        <v>4</v>
      </c>
      <c r="O8" s="938">
        <v>2023</v>
      </c>
      <c r="P8" s="997" t="s">
        <v>1</v>
      </c>
      <c r="Q8" s="997" t="s">
        <v>2</v>
      </c>
      <c r="R8" s="997" t="s">
        <v>3</v>
      </c>
      <c r="S8" s="997" t="s">
        <v>4</v>
      </c>
      <c r="T8" s="938">
        <v>2024</v>
      </c>
      <c r="U8" s="997" t="s">
        <v>1</v>
      </c>
      <c r="V8" s="997" t="s">
        <v>2</v>
      </c>
      <c r="W8" s="997" t="s">
        <v>3</v>
      </c>
      <c r="X8" s="997" t="s">
        <v>4</v>
      </c>
      <c r="Y8" s="938">
        <v>2025</v>
      </c>
      <c r="Z8" s="997" t="s">
        <v>1</v>
      </c>
      <c r="AA8" s="997" t="s">
        <v>2</v>
      </c>
      <c r="AB8" s="997" t="s">
        <v>3</v>
      </c>
      <c r="AC8" s="997" t="s">
        <v>4</v>
      </c>
      <c r="AD8" s="938">
        <v>2026</v>
      </c>
    </row>
    <row r="9" spans="1:30" s="18" customFormat="1" ht="12" customHeight="1">
      <c r="B9" s="998"/>
      <c r="C9" s="999"/>
      <c r="D9" s="1000"/>
      <c r="F9" s="1000"/>
      <c r="G9" s="1000"/>
      <c r="H9" s="1000"/>
      <c r="I9" s="1000"/>
      <c r="J9" s="1000"/>
      <c r="K9" s="1000"/>
      <c r="L9" s="1000"/>
      <c r="M9" s="1000"/>
      <c r="N9" s="1000"/>
      <c r="O9" s="1000"/>
      <c r="P9" s="1000"/>
      <c r="Q9" s="1000"/>
      <c r="R9" s="1000"/>
      <c r="S9" s="1000"/>
      <c r="T9" s="1000"/>
      <c r="U9" s="1000"/>
      <c r="V9" s="1000"/>
      <c r="W9" s="1000"/>
      <c r="X9" s="1000"/>
      <c r="Y9" s="1000"/>
      <c r="Z9" s="1001"/>
      <c r="AA9" s="1001"/>
      <c r="AB9" s="1001"/>
      <c r="AC9" s="1001"/>
      <c r="AD9" s="1002"/>
    </row>
    <row r="10" spans="1:30" s="18" customFormat="1" ht="12" customHeight="1">
      <c r="A10" s="56"/>
      <c r="B10" s="21" t="s">
        <v>34</v>
      </c>
      <c r="C10" s="21"/>
      <c r="D10" s="77"/>
      <c r="F10" s="77"/>
      <c r="G10" s="77"/>
      <c r="H10" s="77"/>
      <c r="I10" s="77"/>
      <c r="J10" s="77"/>
      <c r="K10" s="77"/>
      <c r="L10" s="77"/>
      <c r="M10" s="77"/>
      <c r="N10" s="77"/>
      <c r="O10" s="77"/>
      <c r="P10" s="77"/>
      <c r="Q10" s="77"/>
      <c r="R10" s="77"/>
      <c r="S10" s="77"/>
      <c r="T10" s="77"/>
      <c r="U10" s="77"/>
      <c r="V10" s="77"/>
      <c r="W10" s="77"/>
      <c r="X10" s="77"/>
      <c r="Y10" s="77"/>
      <c r="Z10" s="224"/>
      <c r="AA10" s="224"/>
      <c r="AB10" s="224"/>
      <c r="AC10" s="224"/>
      <c r="AD10" s="233"/>
    </row>
    <row r="11" spans="1:30" s="18" customFormat="1">
      <c r="A11" s="56"/>
      <c r="B11" s="21"/>
      <c r="C11" s="21" t="s">
        <v>149</v>
      </c>
      <c r="D11" s="930" t="str">
        <f>Footnotes!B10</f>
        <v>a</v>
      </c>
      <c r="F11" s="31">
        <v>715</v>
      </c>
      <c r="G11" s="31">
        <v>175</v>
      </c>
      <c r="H11" s="31">
        <v>464</v>
      </c>
      <c r="I11" s="31">
        <v>-1225</v>
      </c>
      <c r="J11" s="30">
        <v>129</v>
      </c>
      <c r="K11" s="31">
        <v>846</v>
      </c>
      <c r="L11" s="31">
        <v>782</v>
      </c>
      <c r="M11" s="31">
        <v>-838</v>
      </c>
      <c r="N11" s="31">
        <v>-114</v>
      </c>
      <c r="O11" s="30">
        <v>676</v>
      </c>
      <c r="P11" s="31">
        <v>66</v>
      </c>
      <c r="Q11" s="31">
        <v>-262</v>
      </c>
      <c r="R11" s="31">
        <v>117</v>
      </c>
      <c r="S11" s="31">
        <v>-980</v>
      </c>
      <c r="T11" s="30">
        <v>-1059</v>
      </c>
      <c r="U11" s="31">
        <v>336</v>
      </c>
      <c r="V11" s="31">
        <v>205</v>
      </c>
      <c r="W11" s="31">
        <v>-305</v>
      </c>
      <c r="X11" s="31">
        <v>-1606</v>
      </c>
      <c r="Y11" s="30">
        <v>-1370</v>
      </c>
      <c r="Z11" s="314">
        <v>-54</v>
      </c>
      <c r="AA11" s="314">
        <v>150</v>
      </c>
      <c r="AB11" s="314" t="s">
        <v>1225</v>
      </c>
      <c r="AC11" s="314" t="s">
        <v>1225</v>
      </c>
      <c r="AD11" s="315">
        <v>96</v>
      </c>
    </row>
    <row r="12" spans="1:30" s="18" customFormat="1" ht="10.5">
      <c r="A12" s="56"/>
      <c r="B12" s="21"/>
      <c r="C12" s="21" t="s">
        <v>150</v>
      </c>
      <c r="D12" s="31"/>
      <c r="F12" s="31">
        <v>-2239</v>
      </c>
      <c r="G12" s="31">
        <v>2562</v>
      </c>
      <c r="H12" s="31">
        <v>-3420</v>
      </c>
      <c r="I12" s="31">
        <v>17664</v>
      </c>
      <c r="J12" s="30">
        <v>14567</v>
      </c>
      <c r="K12" s="31">
        <v>6501</v>
      </c>
      <c r="L12" s="31">
        <v>1507</v>
      </c>
      <c r="M12" s="31">
        <v>3113</v>
      </c>
      <c r="N12" s="31">
        <v>2283</v>
      </c>
      <c r="O12" s="30">
        <v>13404</v>
      </c>
      <c r="P12" s="31">
        <v>970</v>
      </c>
      <c r="Q12" s="31">
        <v>-53</v>
      </c>
      <c r="R12" s="31">
        <v>890</v>
      </c>
      <c r="S12" s="31">
        <v>2304</v>
      </c>
      <c r="T12" s="30">
        <v>4111</v>
      </c>
      <c r="U12" s="31">
        <v>1022</v>
      </c>
      <c r="V12" s="31">
        <v>842</v>
      </c>
      <c r="W12" s="31">
        <v>1402</v>
      </c>
      <c r="X12" s="31">
        <v>-566</v>
      </c>
      <c r="Y12" s="30">
        <v>2700</v>
      </c>
      <c r="Z12" s="314">
        <v>1108</v>
      </c>
      <c r="AA12" s="314">
        <v>1414</v>
      </c>
      <c r="AB12" s="314" t="s">
        <v>1225</v>
      </c>
      <c r="AC12" s="314" t="s">
        <v>1225</v>
      </c>
      <c r="AD12" s="315">
        <v>2522</v>
      </c>
    </row>
    <row r="13" spans="1:30" s="18" customFormat="1">
      <c r="A13" s="56"/>
      <c r="B13" s="937"/>
      <c r="C13" s="937"/>
      <c r="D13" s="1003" t="str">
        <f>Footnotes!B10</f>
        <v>a</v>
      </c>
      <c r="F13" s="976">
        <v>-1524</v>
      </c>
      <c r="G13" s="976">
        <v>2737</v>
      </c>
      <c r="H13" s="976">
        <v>-2956</v>
      </c>
      <c r="I13" s="976">
        <v>16439</v>
      </c>
      <c r="J13" s="977">
        <v>14696</v>
      </c>
      <c r="K13" s="976">
        <v>7347</v>
      </c>
      <c r="L13" s="976">
        <v>2289</v>
      </c>
      <c r="M13" s="976">
        <v>2275</v>
      </c>
      <c r="N13" s="976">
        <v>2169</v>
      </c>
      <c r="O13" s="977">
        <v>14080</v>
      </c>
      <c r="P13" s="976">
        <v>1036</v>
      </c>
      <c r="Q13" s="976">
        <v>-315</v>
      </c>
      <c r="R13" s="976">
        <v>1007</v>
      </c>
      <c r="S13" s="976">
        <v>1324</v>
      </c>
      <c r="T13" s="977">
        <v>3052</v>
      </c>
      <c r="U13" s="976">
        <v>1358</v>
      </c>
      <c r="V13" s="976">
        <v>1047</v>
      </c>
      <c r="W13" s="976">
        <v>1097</v>
      </c>
      <c r="X13" s="976">
        <v>-2172</v>
      </c>
      <c r="Y13" s="977">
        <v>1330</v>
      </c>
      <c r="Z13" s="985">
        <v>1054</v>
      </c>
      <c r="AA13" s="985">
        <v>1564</v>
      </c>
      <c r="AB13" s="985" t="s">
        <v>1225</v>
      </c>
      <c r="AC13" s="985" t="s">
        <v>1225</v>
      </c>
      <c r="AD13" s="979">
        <v>2618</v>
      </c>
    </row>
    <row r="14" spans="1:30" s="18" customFormat="1" ht="10.5">
      <c r="A14" s="56"/>
      <c r="B14" s="21" t="s">
        <v>35</v>
      </c>
      <c r="C14" s="21"/>
      <c r="D14" s="77"/>
      <c r="F14" s="77"/>
      <c r="G14" s="77"/>
      <c r="H14" s="77"/>
      <c r="I14" s="77"/>
      <c r="J14" s="77"/>
      <c r="K14" s="77"/>
      <c r="L14" s="77"/>
      <c r="M14" s="77"/>
      <c r="N14" s="77"/>
      <c r="O14" s="77"/>
      <c r="P14" s="77"/>
      <c r="Q14" s="77"/>
      <c r="R14" s="77"/>
      <c r="S14" s="77"/>
      <c r="T14" s="77"/>
      <c r="U14" s="77"/>
      <c r="V14" s="77"/>
      <c r="W14" s="77"/>
      <c r="X14" s="77"/>
      <c r="Y14" s="77"/>
      <c r="Z14" s="224"/>
      <c r="AA14" s="224"/>
      <c r="AB14" s="224"/>
      <c r="AC14" s="224"/>
      <c r="AD14" s="233"/>
    </row>
    <row r="15" spans="1:30" s="18" customFormat="1" ht="10.5">
      <c r="A15" s="56"/>
      <c r="B15" s="21"/>
      <c r="C15" s="21" t="s">
        <v>149</v>
      </c>
      <c r="D15" s="31"/>
      <c r="F15" s="31">
        <v>1256</v>
      </c>
      <c r="G15" s="31">
        <v>1671</v>
      </c>
      <c r="H15" s="31">
        <v>2052</v>
      </c>
      <c r="I15" s="31">
        <v>1689</v>
      </c>
      <c r="J15" s="30">
        <v>6668</v>
      </c>
      <c r="K15" s="31">
        <v>994</v>
      </c>
      <c r="L15" s="31">
        <v>908</v>
      </c>
      <c r="M15" s="31">
        <v>1492</v>
      </c>
      <c r="N15" s="31">
        <v>870</v>
      </c>
      <c r="O15" s="30">
        <v>4264</v>
      </c>
      <c r="P15" s="31">
        <v>1252</v>
      </c>
      <c r="Q15" s="31">
        <v>1484</v>
      </c>
      <c r="R15" s="31">
        <v>990</v>
      </c>
      <c r="S15" s="31">
        <v>1539</v>
      </c>
      <c r="T15" s="30">
        <v>5265</v>
      </c>
      <c r="U15" s="31">
        <v>1236</v>
      </c>
      <c r="V15" s="31">
        <v>984</v>
      </c>
      <c r="W15" s="31">
        <v>833</v>
      </c>
      <c r="X15" s="31">
        <v>772</v>
      </c>
      <c r="Y15" s="30">
        <v>3825</v>
      </c>
      <c r="Z15" s="314">
        <v>634</v>
      </c>
      <c r="AA15" s="314">
        <v>1820</v>
      </c>
      <c r="AB15" s="314" t="s">
        <v>1225</v>
      </c>
      <c r="AC15" s="314" t="s">
        <v>1225</v>
      </c>
      <c r="AD15" s="315">
        <v>2454</v>
      </c>
    </row>
    <row r="16" spans="1:30" s="18" customFormat="1" ht="10.5">
      <c r="A16" s="56"/>
      <c r="B16" s="21"/>
      <c r="C16" s="21" t="s">
        <v>150</v>
      </c>
      <c r="D16" s="31"/>
      <c r="F16" s="31">
        <v>2575</v>
      </c>
      <c r="G16" s="31">
        <v>5566</v>
      </c>
      <c r="H16" s="31">
        <v>4913</v>
      </c>
      <c r="I16" s="31">
        <v>-1</v>
      </c>
      <c r="J16" s="30">
        <v>13053</v>
      </c>
      <c r="K16" s="31">
        <v>2323</v>
      </c>
      <c r="L16" s="31">
        <v>1660</v>
      </c>
      <c r="M16" s="31">
        <v>1935</v>
      </c>
      <c r="N16" s="31">
        <v>1009</v>
      </c>
      <c r="O16" s="30">
        <v>6927</v>
      </c>
      <c r="P16" s="31">
        <v>1808</v>
      </c>
      <c r="Q16" s="31">
        <v>1783</v>
      </c>
      <c r="R16" s="31">
        <v>901</v>
      </c>
      <c r="S16" s="31">
        <v>1032</v>
      </c>
      <c r="T16" s="30">
        <v>5524</v>
      </c>
      <c r="U16" s="31">
        <v>1552</v>
      </c>
      <c r="V16" s="31">
        <v>932</v>
      </c>
      <c r="W16" s="31">
        <v>1286</v>
      </c>
      <c r="X16" s="31">
        <v>963</v>
      </c>
      <c r="Y16" s="30">
        <v>4733</v>
      </c>
      <c r="Z16" s="314">
        <v>1021</v>
      </c>
      <c r="AA16" s="314">
        <v>1577</v>
      </c>
      <c r="AB16" s="314" t="s">
        <v>1225</v>
      </c>
      <c r="AC16" s="314" t="s">
        <v>1225</v>
      </c>
      <c r="AD16" s="315">
        <v>2598</v>
      </c>
    </row>
    <row r="17" spans="1:30" s="18" customFormat="1" ht="10.5">
      <c r="A17" s="56"/>
      <c r="B17" s="937"/>
      <c r="C17" s="937"/>
      <c r="D17" s="976"/>
      <c r="F17" s="976">
        <v>3831</v>
      </c>
      <c r="G17" s="976">
        <v>7237</v>
      </c>
      <c r="H17" s="976">
        <v>6965</v>
      </c>
      <c r="I17" s="976">
        <v>1688</v>
      </c>
      <c r="J17" s="977">
        <v>19721</v>
      </c>
      <c r="K17" s="976">
        <v>3317</v>
      </c>
      <c r="L17" s="976">
        <v>2568</v>
      </c>
      <c r="M17" s="976">
        <v>3427</v>
      </c>
      <c r="N17" s="976">
        <v>1879</v>
      </c>
      <c r="O17" s="977">
        <v>11191</v>
      </c>
      <c r="P17" s="976">
        <v>3060</v>
      </c>
      <c r="Q17" s="976">
        <v>3267</v>
      </c>
      <c r="R17" s="976">
        <v>1891</v>
      </c>
      <c r="S17" s="976">
        <v>2571</v>
      </c>
      <c r="T17" s="977">
        <v>10789</v>
      </c>
      <c r="U17" s="976">
        <v>2788</v>
      </c>
      <c r="V17" s="976">
        <v>1916</v>
      </c>
      <c r="W17" s="976">
        <v>2119</v>
      </c>
      <c r="X17" s="976">
        <v>1735</v>
      </c>
      <c r="Y17" s="977">
        <v>8558</v>
      </c>
      <c r="Z17" s="985">
        <v>1655</v>
      </c>
      <c r="AA17" s="985">
        <v>3397</v>
      </c>
      <c r="AB17" s="985" t="s">
        <v>1225</v>
      </c>
      <c r="AC17" s="985" t="s">
        <v>1225</v>
      </c>
      <c r="AD17" s="979">
        <v>5052</v>
      </c>
    </row>
    <row r="18" spans="1:30" s="18" customFormat="1" ht="10.5">
      <c r="A18" s="56"/>
      <c r="B18" s="21" t="s">
        <v>36</v>
      </c>
      <c r="C18" s="21"/>
      <c r="D18" s="31"/>
      <c r="F18" s="31"/>
      <c r="G18" s="31"/>
      <c r="H18" s="31"/>
      <c r="I18" s="31"/>
      <c r="J18" s="30"/>
      <c r="K18" s="31"/>
      <c r="L18" s="31"/>
      <c r="M18" s="31"/>
      <c r="N18" s="31"/>
      <c r="O18" s="30"/>
      <c r="P18" s="31"/>
      <c r="Q18" s="31"/>
      <c r="R18" s="31"/>
      <c r="S18" s="31"/>
      <c r="T18" s="30"/>
      <c r="U18" s="31"/>
      <c r="V18" s="31"/>
      <c r="W18" s="31"/>
      <c r="X18" s="31"/>
      <c r="Y18" s="30"/>
      <c r="Z18" s="314"/>
      <c r="AA18" s="314"/>
      <c r="AB18" s="314"/>
      <c r="AC18" s="314"/>
      <c r="AD18" s="315"/>
    </row>
    <row r="19" spans="1:30" s="18" customFormat="1">
      <c r="A19" s="56"/>
      <c r="B19" s="21"/>
      <c r="C19" s="21" t="s">
        <v>149</v>
      </c>
      <c r="D19" s="930" t="str">
        <f>Footnotes!B10</f>
        <v>a</v>
      </c>
      <c r="F19" s="31">
        <v>515</v>
      </c>
      <c r="G19" s="31">
        <v>1805</v>
      </c>
      <c r="H19" s="31">
        <v>1541</v>
      </c>
      <c r="I19" s="31">
        <v>1194</v>
      </c>
      <c r="J19" s="30">
        <v>5055</v>
      </c>
      <c r="K19" s="31">
        <v>1378</v>
      </c>
      <c r="L19" s="31">
        <v>755</v>
      </c>
      <c r="M19" s="31">
        <v>937</v>
      </c>
      <c r="N19" s="31">
        <v>1124</v>
      </c>
      <c r="O19" s="30">
        <v>4194</v>
      </c>
      <c r="P19" s="31">
        <v>458</v>
      </c>
      <c r="Q19" s="31">
        <v>465</v>
      </c>
      <c r="R19" s="31">
        <v>182</v>
      </c>
      <c r="S19" s="31">
        <v>-406</v>
      </c>
      <c r="T19" s="30">
        <v>699</v>
      </c>
      <c r="U19" s="31">
        <v>211</v>
      </c>
      <c r="V19" s="31">
        <v>531</v>
      </c>
      <c r="W19" s="31">
        <v>382</v>
      </c>
      <c r="X19" s="31">
        <v>495</v>
      </c>
      <c r="Y19" s="30">
        <v>1619</v>
      </c>
      <c r="Z19" s="314">
        <v>1104</v>
      </c>
      <c r="AA19" s="314">
        <v>2040</v>
      </c>
      <c r="AB19" s="314" t="s">
        <v>1225</v>
      </c>
      <c r="AC19" s="314" t="s">
        <v>1225</v>
      </c>
      <c r="AD19" s="315">
        <v>3144</v>
      </c>
    </row>
    <row r="20" spans="1:30" s="18" customFormat="1" ht="10.5">
      <c r="A20" s="56"/>
      <c r="B20" s="21"/>
      <c r="C20" s="21" t="s">
        <v>150</v>
      </c>
      <c r="D20" s="31"/>
      <c r="F20" s="31">
        <v>1466</v>
      </c>
      <c r="G20" s="31">
        <v>1726</v>
      </c>
      <c r="H20" s="31">
        <v>1045</v>
      </c>
      <c r="I20" s="31">
        <v>-423</v>
      </c>
      <c r="J20" s="30">
        <v>3814</v>
      </c>
      <c r="K20" s="31">
        <v>1302</v>
      </c>
      <c r="L20" s="31">
        <v>-200</v>
      </c>
      <c r="M20" s="31">
        <v>612</v>
      </c>
      <c r="N20" s="31">
        <v>-1678</v>
      </c>
      <c r="O20" s="30">
        <v>36</v>
      </c>
      <c r="P20" s="31">
        <v>530</v>
      </c>
      <c r="Q20" s="31">
        <v>-598</v>
      </c>
      <c r="R20" s="31">
        <v>-159</v>
      </c>
      <c r="S20" s="31">
        <v>-1515</v>
      </c>
      <c r="T20" s="30">
        <v>-1742</v>
      </c>
      <c r="U20" s="31">
        <v>-108</v>
      </c>
      <c r="V20" s="31">
        <v>441</v>
      </c>
      <c r="W20" s="31">
        <v>1228</v>
      </c>
      <c r="X20" s="31">
        <v>920</v>
      </c>
      <c r="Y20" s="30">
        <v>2481</v>
      </c>
      <c r="Z20" s="314">
        <v>1348</v>
      </c>
      <c r="AA20" s="314">
        <v>3060</v>
      </c>
      <c r="AB20" s="314" t="s">
        <v>1225</v>
      </c>
      <c r="AC20" s="314" t="s">
        <v>1225</v>
      </c>
      <c r="AD20" s="315">
        <v>4408</v>
      </c>
    </row>
    <row r="21" spans="1:30" s="18" customFormat="1">
      <c r="A21" s="56"/>
      <c r="B21" s="937"/>
      <c r="C21" s="937"/>
      <c r="D21" s="1003" t="str">
        <f>Footnotes!B10</f>
        <v>a</v>
      </c>
      <c r="F21" s="976">
        <v>1981</v>
      </c>
      <c r="G21" s="976">
        <v>3531</v>
      </c>
      <c r="H21" s="976">
        <v>2586</v>
      </c>
      <c r="I21" s="976">
        <v>771</v>
      </c>
      <c r="J21" s="977">
        <v>8869</v>
      </c>
      <c r="K21" s="976">
        <v>2680</v>
      </c>
      <c r="L21" s="976">
        <v>555</v>
      </c>
      <c r="M21" s="976">
        <v>1549</v>
      </c>
      <c r="N21" s="976">
        <v>-554</v>
      </c>
      <c r="O21" s="977">
        <v>4230</v>
      </c>
      <c r="P21" s="976">
        <v>988</v>
      </c>
      <c r="Q21" s="976">
        <v>-133</v>
      </c>
      <c r="R21" s="976">
        <v>23</v>
      </c>
      <c r="S21" s="976">
        <v>-1921</v>
      </c>
      <c r="T21" s="977">
        <v>-1043</v>
      </c>
      <c r="U21" s="976">
        <v>103</v>
      </c>
      <c r="V21" s="976">
        <v>972</v>
      </c>
      <c r="W21" s="976">
        <v>1610</v>
      </c>
      <c r="X21" s="976">
        <v>1415</v>
      </c>
      <c r="Y21" s="977">
        <v>4100</v>
      </c>
      <c r="Z21" s="985">
        <v>2452</v>
      </c>
      <c r="AA21" s="985">
        <v>5100</v>
      </c>
      <c r="AB21" s="985" t="s">
        <v>1225</v>
      </c>
      <c r="AC21" s="985" t="s">
        <v>1225</v>
      </c>
      <c r="AD21" s="979">
        <v>7552</v>
      </c>
    </row>
    <row r="22" spans="1:30" s="18" customFormat="1" ht="10.5">
      <c r="B22" s="21" t="s">
        <v>38</v>
      </c>
      <c r="C22" s="21"/>
      <c r="D22" s="31"/>
      <c r="F22" s="31"/>
      <c r="G22" s="31"/>
      <c r="H22" s="31"/>
      <c r="I22" s="31"/>
      <c r="J22" s="30"/>
      <c r="K22" s="31"/>
      <c r="L22" s="31"/>
      <c r="M22" s="31"/>
      <c r="N22" s="31"/>
      <c r="O22" s="30"/>
      <c r="P22" s="31"/>
      <c r="Q22" s="31"/>
      <c r="R22" s="31"/>
      <c r="S22" s="31"/>
      <c r="T22" s="30"/>
      <c r="U22" s="31"/>
      <c r="V22" s="31"/>
      <c r="W22" s="31"/>
      <c r="X22" s="31"/>
      <c r="Y22" s="30"/>
      <c r="Z22" s="314"/>
      <c r="AA22" s="314"/>
      <c r="AB22" s="314"/>
      <c r="AC22" s="314"/>
      <c r="AD22" s="315"/>
    </row>
    <row r="23" spans="1:30" s="18" customFormat="1" ht="10.5">
      <c r="B23" s="21"/>
      <c r="C23" s="21" t="s">
        <v>149</v>
      </c>
      <c r="D23" s="31"/>
      <c r="F23" s="31">
        <v>-171</v>
      </c>
      <c r="G23" s="31">
        <v>-353</v>
      </c>
      <c r="H23" s="31">
        <v>-105</v>
      </c>
      <c r="I23" s="31">
        <v>-250</v>
      </c>
      <c r="J23" s="30">
        <v>-879</v>
      </c>
      <c r="K23" s="31">
        <v>-152</v>
      </c>
      <c r="L23" s="31">
        <v>-196</v>
      </c>
      <c r="M23" s="31">
        <v>-106</v>
      </c>
      <c r="N23" s="31">
        <v>-750</v>
      </c>
      <c r="O23" s="30">
        <v>-1204</v>
      </c>
      <c r="P23" s="31">
        <v>-179</v>
      </c>
      <c r="Q23" s="31">
        <v>-138</v>
      </c>
      <c r="R23" s="31">
        <v>-162</v>
      </c>
      <c r="S23" s="31">
        <v>-256</v>
      </c>
      <c r="T23" s="30">
        <v>-735</v>
      </c>
      <c r="U23" s="31">
        <v>-251</v>
      </c>
      <c r="V23" s="31">
        <v>-323</v>
      </c>
      <c r="W23" s="31">
        <v>-247</v>
      </c>
      <c r="X23" s="31">
        <v>-581</v>
      </c>
      <c r="Y23" s="30">
        <v>-1402</v>
      </c>
      <c r="Z23" s="314">
        <v>-177</v>
      </c>
      <c r="AA23" s="314">
        <v>-284</v>
      </c>
      <c r="AB23" s="314" t="s">
        <v>1225</v>
      </c>
      <c r="AC23" s="314" t="s">
        <v>1225</v>
      </c>
      <c r="AD23" s="315">
        <v>-461</v>
      </c>
    </row>
    <row r="24" spans="1:30" s="18" customFormat="1" ht="10.5">
      <c r="B24" s="21"/>
      <c r="C24" s="21" t="s">
        <v>150</v>
      </c>
      <c r="D24" s="31"/>
      <c r="F24" s="31">
        <v>-24548</v>
      </c>
      <c r="G24" s="31">
        <v>-675</v>
      </c>
      <c r="H24" s="31">
        <v>-988</v>
      </c>
      <c r="I24" s="31">
        <v>353</v>
      </c>
      <c r="J24" s="30">
        <v>-25858</v>
      </c>
      <c r="K24" s="31">
        <v>62</v>
      </c>
      <c r="L24" s="31">
        <v>-101</v>
      </c>
      <c r="M24" s="31">
        <v>-394</v>
      </c>
      <c r="N24" s="31">
        <v>734</v>
      </c>
      <c r="O24" s="30">
        <v>301</v>
      </c>
      <c r="P24" s="31">
        <v>-121</v>
      </c>
      <c r="Q24" s="31">
        <v>-42</v>
      </c>
      <c r="R24" s="31">
        <v>815</v>
      </c>
      <c r="S24" s="31">
        <v>-905</v>
      </c>
      <c r="T24" s="30">
        <v>-253</v>
      </c>
      <c r="U24" s="31">
        <v>229</v>
      </c>
      <c r="V24" s="31">
        <v>968</v>
      </c>
      <c r="W24" s="31">
        <v>-30</v>
      </c>
      <c r="X24" s="31">
        <v>195</v>
      </c>
      <c r="Y24" s="30">
        <v>1362</v>
      </c>
      <c r="Z24" s="314">
        <v>-678</v>
      </c>
      <c r="AA24" s="314">
        <v>34</v>
      </c>
      <c r="AB24" s="314" t="s">
        <v>1225</v>
      </c>
      <c r="AC24" s="314" t="s">
        <v>1225</v>
      </c>
      <c r="AD24" s="315">
        <v>-644</v>
      </c>
    </row>
    <row r="25" spans="1:30" s="18" customFormat="1" ht="10.5">
      <c r="A25" s="56"/>
      <c r="B25" s="937"/>
      <c r="C25" s="937"/>
      <c r="D25" s="976"/>
      <c r="F25" s="976">
        <v>-24719</v>
      </c>
      <c r="G25" s="976">
        <v>-1028</v>
      </c>
      <c r="H25" s="976">
        <v>-1093</v>
      </c>
      <c r="I25" s="976">
        <v>103</v>
      </c>
      <c r="J25" s="977">
        <v>-26737</v>
      </c>
      <c r="K25" s="976">
        <v>-90</v>
      </c>
      <c r="L25" s="976">
        <v>-297</v>
      </c>
      <c r="M25" s="976">
        <v>-500</v>
      </c>
      <c r="N25" s="976">
        <v>-16</v>
      </c>
      <c r="O25" s="977">
        <v>-903</v>
      </c>
      <c r="P25" s="976">
        <v>-300</v>
      </c>
      <c r="Q25" s="976">
        <v>-180</v>
      </c>
      <c r="R25" s="976">
        <v>653</v>
      </c>
      <c r="S25" s="976">
        <v>-1161</v>
      </c>
      <c r="T25" s="977">
        <v>-988</v>
      </c>
      <c r="U25" s="976">
        <v>-22</v>
      </c>
      <c r="V25" s="976">
        <v>645</v>
      </c>
      <c r="W25" s="976">
        <v>-277</v>
      </c>
      <c r="X25" s="976">
        <v>-386</v>
      </c>
      <c r="Y25" s="977">
        <v>-40</v>
      </c>
      <c r="Z25" s="985">
        <v>-855</v>
      </c>
      <c r="AA25" s="985">
        <v>-250</v>
      </c>
      <c r="AB25" s="985" t="s">
        <v>1225</v>
      </c>
      <c r="AC25" s="985" t="s">
        <v>1225</v>
      </c>
      <c r="AD25" s="979">
        <v>-1105</v>
      </c>
    </row>
    <row r="26" spans="1:30" s="18" customFormat="1" ht="10.5">
      <c r="A26" s="56"/>
      <c r="B26" s="937"/>
      <c r="C26" s="937"/>
      <c r="D26" s="976"/>
      <c r="F26" s="976">
        <v>-20431</v>
      </c>
      <c r="G26" s="976">
        <v>12477</v>
      </c>
      <c r="H26" s="976">
        <v>5502</v>
      </c>
      <c r="I26" s="976">
        <v>19001</v>
      </c>
      <c r="J26" s="977">
        <v>16549</v>
      </c>
      <c r="K26" s="976">
        <v>13254</v>
      </c>
      <c r="L26" s="976">
        <v>5115</v>
      </c>
      <c r="M26" s="976">
        <v>6751</v>
      </c>
      <c r="N26" s="976">
        <v>3478</v>
      </c>
      <c r="O26" s="977">
        <v>28598</v>
      </c>
      <c r="P26" s="976">
        <v>4784</v>
      </c>
      <c r="Q26" s="976">
        <v>2639</v>
      </c>
      <c r="R26" s="976">
        <v>3574</v>
      </c>
      <c r="S26" s="976">
        <v>813</v>
      </c>
      <c r="T26" s="977">
        <v>11810</v>
      </c>
      <c r="U26" s="976">
        <v>4227</v>
      </c>
      <c r="V26" s="976">
        <v>4580</v>
      </c>
      <c r="W26" s="976">
        <v>4549</v>
      </c>
      <c r="X26" s="976">
        <v>592</v>
      </c>
      <c r="Y26" s="977">
        <v>13948</v>
      </c>
      <c r="Z26" s="985">
        <f>IF(AND(Z25="",Z21="",Z17="",Z13=""),"",Z25+Z21+Z17+Z13)</f>
        <v>4306</v>
      </c>
      <c r="AA26" s="985">
        <f>IF(AND(AA25="",AA21="",AA17="",AA13=""),"",AA25+AA21+AA17+AA13)</f>
        <v>9811</v>
      </c>
      <c r="AB26" s="985" t="str">
        <f>IF(AND(AB25="",AB21="",AB17="",AB13=""),"",AB25+AB21+AB17+AB13)</f>
        <v/>
      </c>
      <c r="AC26" s="985" t="str">
        <f>IF(AND(AC25="",AC21="",AC17="",AC13=""),"",AC25+AC21+AC17+AC13)</f>
        <v/>
      </c>
      <c r="AD26" s="979">
        <f>IF(AND(AD25="",AD21="",AD17="",AD13=""),"",AD25+AD21+AD17+AD13)</f>
        <v>14117</v>
      </c>
    </row>
    <row r="27" spans="1:30" s="18" customFormat="1" ht="10.5">
      <c r="B27" s="21" t="s">
        <v>127</v>
      </c>
      <c r="C27" s="21"/>
      <c r="D27" s="31"/>
      <c r="F27" s="31">
        <v>34</v>
      </c>
      <c r="G27" s="31">
        <v>-21</v>
      </c>
      <c r="H27" s="31">
        <v>-21</v>
      </c>
      <c r="I27" s="31">
        <v>147</v>
      </c>
      <c r="J27" s="30">
        <v>139</v>
      </c>
      <c r="K27" s="31">
        <v>-22</v>
      </c>
      <c r="L27" s="31">
        <v>-30</v>
      </c>
      <c r="M27" s="31">
        <v>-57</v>
      </c>
      <c r="N27" s="31">
        <v>95</v>
      </c>
      <c r="O27" s="30">
        <v>-14</v>
      </c>
      <c r="P27" s="31">
        <v>32</v>
      </c>
      <c r="Q27" s="31">
        <v>-73</v>
      </c>
      <c r="R27" s="31">
        <v>65</v>
      </c>
      <c r="S27" s="31">
        <v>-49</v>
      </c>
      <c r="T27" s="30">
        <v>-25</v>
      </c>
      <c r="U27" s="31">
        <v>13</v>
      </c>
      <c r="V27" s="31">
        <v>30</v>
      </c>
      <c r="W27" s="31">
        <v>-19</v>
      </c>
      <c r="X27" s="31">
        <v>21</v>
      </c>
      <c r="Y27" s="30">
        <v>45</v>
      </c>
      <c r="Z27" s="314">
        <v>21</v>
      </c>
      <c r="AA27" s="314">
        <v>0</v>
      </c>
      <c r="AB27" s="314" t="s">
        <v>1225</v>
      </c>
      <c r="AC27" s="314" t="s">
        <v>1225</v>
      </c>
      <c r="AD27" s="315">
        <v>21</v>
      </c>
    </row>
    <row r="28" spans="1:30" s="18" customFormat="1" ht="10.8" thickBot="1">
      <c r="A28" s="56"/>
      <c r="B28" s="768" t="s">
        <v>151</v>
      </c>
      <c r="C28" s="768"/>
      <c r="D28" s="769"/>
      <c r="F28" s="85">
        <v>-20397</v>
      </c>
      <c r="G28" s="85">
        <v>12456</v>
      </c>
      <c r="H28" s="85">
        <v>5481</v>
      </c>
      <c r="I28" s="85">
        <v>19148</v>
      </c>
      <c r="J28" s="132">
        <v>16688</v>
      </c>
      <c r="K28" s="85">
        <v>13232</v>
      </c>
      <c r="L28" s="85">
        <v>5085</v>
      </c>
      <c r="M28" s="85">
        <v>6694</v>
      </c>
      <c r="N28" s="85">
        <v>3573</v>
      </c>
      <c r="O28" s="132">
        <v>28584</v>
      </c>
      <c r="P28" s="85">
        <v>4816</v>
      </c>
      <c r="Q28" s="85">
        <v>2566</v>
      </c>
      <c r="R28" s="85">
        <v>3639</v>
      </c>
      <c r="S28" s="85">
        <v>764</v>
      </c>
      <c r="T28" s="132">
        <v>11785</v>
      </c>
      <c r="U28" s="85">
        <v>4240</v>
      </c>
      <c r="V28" s="85">
        <v>4610</v>
      </c>
      <c r="W28" s="85">
        <v>4530</v>
      </c>
      <c r="X28" s="85">
        <v>613</v>
      </c>
      <c r="Y28" s="132">
        <v>13993</v>
      </c>
      <c r="Z28" s="85">
        <v>4327</v>
      </c>
      <c r="AA28" s="85">
        <v>9811</v>
      </c>
      <c r="AB28" s="85" t="s">
        <v>1225</v>
      </c>
      <c r="AC28" s="85" t="s">
        <v>1225</v>
      </c>
      <c r="AD28" s="132">
        <v>14138</v>
      </c>
    </row>
    <row r="29" spans="1:30" s="18" customFormat="1" ht="11.25" customHeight="1">
      <c r="B29" s="56"/>
      <c r="C29" s="76"/>
      <c r="D29" s="45"/>
      <c r="F29" s="45"/>
      <c r="G29" s="45"/>
      <c r="H29" s="45"/>
      <c r="I29" s="45"/>
      <c r="J29" s="45">
        <v>0</v>
      </c>
      <c r="K29" s="45"/>
      <c r="L29" s="45"/>
      <c r="M29" s="45"/>
      <c r="N29" s="45"/>
      <c r="O29" s="45">
        <v>0</v>
      </c>
      <c r="P29" s="45"/>
      <c r="Q29" s="45"/>
      <c r="R29" s="45"/>
      <c r="S29" s="45"/>
      <c r="T29" s="45">
        <v>0</v>
      </c>
      <c r="U29" s="45"/>
      <c r="V29" s="45"/>
      <c r="W29" s="45"/>
      <c r="X29" s="45"/>
      <c r="Y29" s="45">
        <v>0</v>
      </c>
      <c r="AD29" s="45">
        <f t="shared" ref="AD29:AD30" si="0">Z29</f>
        <v>0</v>
      </c>
    </row>
    <row r="30" spans="1:30" s="18" customFormat="1" ht="11.25" customHeight="1">
      <c r="B30" s="1004" t="s">
        <v>152</v>
      </c>
      <c r="C30" s="937"/>
      <c r="D30" s="937"/>
      <c r="F30" s="770"/>
      <c r="G30" s="770"/>
      <c r="H30" s="770"/>
      <c r="I30" s="770"/>
      <c r="J30" s="770">
        <v>0</v>
      </c>
      <c r="K30" s="770"/>
      <c r="L30" s="770"/>
      <c r="M30" s="770"/>
      <c r="N30" s="770"/>
      <c r="O30" s="770">
        <v>0</v>
      </c>
      <c r="P30" s="770"/>
      <c r="Q30" s="770"/>
      <c r="R30" s="770"/>
      <c r="S30" s="770"/>
      <c r="T30" s="770">
        <v>0</v>
      </c>
      <c r="U30" s="770"/>
      <c r="V30" s="770"/>
      <c r="W30" s="770"/>
      <c r="X30" s="770"/>
      <c r="Y30" s="770">
        <v>0</v>
      </c>
      <c r="Z30" s="46"/>
      <c r="AA30" s="46"/>
      <c r="AB30" s="46"/>
      <c r="AC30" s="46"/>
      <c r="AD30" s="770">
        <f t="shared" si="0"/>
        <v>0</v>
      </c>
    </row>
    <row r="31" spans="1:30" s="18" customFormat="1" ht="11.25" customHeight="1">
      <c r="B31" s="21"/>
      <c r="C31" s="21" t="s">
        <v>149</v>
      </c>
      <c r="D31" s="31"/>
      <c r="F31" s="31">
        <v>2277</v>
      </c>
      <c r="G31" s="31">
        <v>3322</v>
      </c>
      <c r="H31" s="31">
        <v>3954</v>
      </c>
      <c r="I31" s="31">
        <v>1404</v>
      </c>
      <c r="J31" s="30">
        <v>10957</v>
      </c>
      <c r="K31" s="31">
        <v>3075</v>
      </c>
      <c r="L31" s="31">
        <v>2244</v>
      </c>
      <c r="M31" s="31">
        <v>1467</v>
      </c>
      <c r="N31" s="31">
        <v>1154</v>
      </c>
      <c r="O31" s="30">
        <v>7940</v>
      </c>
      <c r="P31" s="31">
        <v>1610</v>
      </c>
      <c r="Q31" s="31">
        <v>1545</v>
      </c>
      <c r="R31" s="31">
        <v>1122</v>
      </c>
      <c r="S31" s="31">
        <v>-117</v>
      </c>
      <c r="T31" s="30">
        <v>4160</v>
      </c>
      <c r="U31" s="31">
        <v>1533</v>
      </c>
      <c r="V31" s="31">
        <v>1417</v>
      </c>
      <c r="W31" s="31">
        <v>632</v>
      </c>
      <c r="X31" s="31">
        <v>-895</v>
      </c>
      <c r="Y31" s="30">
        <v>2687</v>
      </c>
      <c r="Z31" s="314">
        <v>1521</v>
      </c>
      <c r="AA31" s="314">
        <v>3727</v>
      </c>
      <c r="AB31" s="314" t="s">
        <v>1225</v>
      </c>
      <c r="AC31" s="314" t="s">
        <v>1225</v>
      </c>
      <c r="AD31" s="315">
        <v>5248</v>
      </c>
    </row>
    <row r="32" spans="1:30" s="18" customFormat="1" ht="11.25" customHeight="1">
      <c r="B32" s="65"/>
      <c r="C32" s="65" t="s">
        <v>150</v>
      </c>
      <c r="D32" s="31"/>
      <c r="F32" s="31">
        <v>-22674</v>
      </c>
      <c r="G32" s="31">
        <v>9134</v>
      </c>
      <c r="H32" s="31">
        <v>1527</v>
      </c>
      <c r="I32" s="31">
        <v>17744</v>
      </c>
      <c r="J32" s="30">
        <v>5731</v>
      </c>
      <c r="K32" s="31">
        <v>10157</v>
      </c>
      <c r="L32" s="31">
        <v>2841</v>
      </c>
      <c r="M32" s="31">
        <v>5227</v>
      </c>
      <c r="N32" s="31">
        <v>2419</v>
      </c>
      <c r="O32" s="30">
        <v>20644</v>
      </c>
      <c r="P32" s="31">
        <v>3206</v>
      </c>
      <c r="Q32" s="31">
        <v>1021</v>
      </c>
      <c r="R32" s="31">
        <v>2517</v>
      </c>
      <c r="S32" s="31">
        <v>881</v>
      </c>
      <c r="T32" s="30">
        <v>7625</v>
      </c>
      <c r="U32" s="31">
        <v>2707</v>
      </c>
      <c r="V32" s="31">
        <v>3193</v>
      </c>
      <c r="W32" s="31">
        <v>3898</v>
      </c>
      <c r="X32" s="31">
        <v>1508</v>
      </c>
      <c r="Y32" s="30">
        <v>11306</v>
      </c>
      <c r="Z32" s="314">
        <v>2806</v>
      </c>
      <c r="AA32" s="314">
        <v>6084</v>
      </c>
      <c r="AB32" s="314" t="s">
        <v>1225</v>
      </c>
      <c r="AC32" s="314" t="s">
        <v>1225</v>
      </c>
      <c r="AD32" s="315">
        <v>8890</v>
      </c>
    </row>
    <row r="33" spans="2:33" s="18" customFormat="1" ht="11.25" customHeight="1" thickBot="1">
      <c r="B33" s="87" t="s">
        <v>151</v>
      </c>
      <c r="C33" s="87"/>
      <c r="D33" s="97"/>
      <c r="F33" s="97">
        <v>-20397</v>
      </c>
      <c r="G33" s="97">
        <v>12456</v>
      </c>
      <c r="H33" s="97">
        <v>5481</v>
      </c>
      <c r="I33" s="97">
        <v>19148</v>
      </c>
      <c r="J33" s="128">
        <v>16688</v>
      </c>
      <c r="K33" s="97">
        <v>13232</v>
      </c>
      <c r="L33" s="97">
        <v>5085</v>
      </c>
      <c r="M33" s="97">
        <v>6694</v>
      </c>
      <c r="N33" s="97">
        <v>3573</v>
      </c>
      <c r="O33" s="128">
        <v>28584</v>
      </c>
      <c r="P33" s="97">
        <v>4816</v>
      </c>
      <c r="Q33" s="97">
        <v>2566</v>
      </c>
      <c r="R33" s="97">
        <v>3639</v>
      </c>
      <c r="S33" s="97">
        <v>764</v>
      </c>
      <c r="T33" s="128">
        <v>11785</v>
      </c>
      <c r="U33" s="97">
        <v>4240</v>
      </c>
      <c r="V33" s="97">
        <v>4610</v>
      </c>
      <c r="W33" s="97">
        <v>4530</v>
      </c>
      <c r="X33" s="97">
        <v>613</v>
      </c>
      <c r="Y33" s="128">
        <v>13993</v>
      </c>
      <c r="Z33" s="97">
        <v>4327</v>
      </c>
      <c r="AA33" s="97">
        <v>9811</v>
      </c>
      <c r="AB33" s="97" t="s">
        <v>1225</v>
      </c>
      <c r="AC33" s="97" t="s">
        <v>1225</v>
      </c>
      <c r="AD33" s="128">
        <v>14138</v>
      </c>
    </row>
    <row r="34" spans="2:33" s="18" customFormat="1" ht="11.25" customHeight="1">
      <c r="B34" s="56"/>
      <c r="C34" s="76"/>
      <c r="D34" s="76"/>
      <c r="F34" s="45"/>
      <c r="G34" s="45"/>
      <c r="H34" s="45"/>
      <c r="I34" s="45"/>
      <c r="J34" s="45"/>
      <c r="K34" s="45"/>
      <c r="L34" s="45"/>
      <c r="M34" s="45"/>
      <c r="N34" s="45"/>
      <c r="O34" s="45"/>
      <c r="P34" s="45"/>
      <c r="Q34" s="45"/>
      <c r="R34" s="45"/>
      <c r="S34" s="45"/>
      <c r="T34" s="45"/>
      <c r="U34" s="45"/>
      <c r="V34" s="45"/>
      <c r="W34" s="45"/>
      <c r="X34" s="45"/>
      <c r="Y34" s="45"/>
      <c r="AD34" s="45"/>
    </row>
    <row r="35" spans="2:33" s="18" customFormat="1" ht="11.25" customHeight="1">
      <c r="B35" s="56"/>
      <c r="C35" s="76"/>
      <c r="D35" s="76"/>
      <c r="F35" s="45"/>
      <c r="G35" s="45"/>
      <c r="H35" s="45"/>
      <c r="I35" s="45"/>
      <c r="J35" s="45"/>
      <c r="K35" s="45"/>
      <c r="L35" s="45"/>
      <c r="M35" s="45"/>
      <c r="N35" s="45"/>
      <c r="O35" s="45"/>
      <c r="P35" s="45"/>
      <c r="Q35" s="45"/>
      <c r="R35" s="45"/>
      <c r="S35" s="45"/>
      <c r="T35" s="45"/>
      <c r="U35" s="45"/>
      <c r="V35" s="45"/>
      <c r="W35" s="45"/>
      <c r="X35" s="45"/>
      <c r="Y35" s="45"/>
      <c r="AD35" s="45"/>
    </row>
    <row r="36" spans="2:33" outlineLevel="1">
      <c r="F36" s="45"/>
      <c r="G36" s="45"/>
      <c r="H36" s="45"/>
      <c r="I36" s="45"/>
      <c r="J36" s="45"/>
      <c r="K36" s="45"/>
      <c r="L36" s="45"/>
      <c r="M36" s="45"/>
      <c r="N36" s="45"/>
      <c r="O36" s="45"/>
      <c r="P36" s="45"/>
      <c r="Q36" s="45"/>
      <c r="R36" s="45"/>
      <c r="S36" s="45"/>
      <c r="T36" s="45"/>
      <c r="U36" s="45"/>
      <c r="V36" s="45"/>
      <c r="W36" s="45"/>
      <c r="X36" s="45"/>
      <c r="Y36" s="45"/>
      <c r="Z36" s="130"/>
      <c r="AA36" s="18"/>
      <c r="AB36" s="18"/>
      <c r="AC36" s="18"/>
      <c r="AD36" s="45"/>
      <c r="AE36" s="18"/>
      <c r="AF36" s="18"/>
      <c r="AG36" s="18"/>
    </row>
    <row r="37" spans="2:33" outlineLevel="1">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8"/>
      <c r="AF37" s="18"/>
      <c r="AG37" s="18"/>
    </row>
    <row r="38" spans="2:33" outlineLevel="1">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8"/>
      <c r="AF38" s="18"/>
      <c r="AG38" s="18"/>
    </row>
    <row r="39" spans="2:33" outlineLevel="1">
      <c r="F39" s="45"/>
      <c r="G39" s="45"/>
      <c r="H39" s="45"/>
      <c r="I39" s="45"/>
      <c r="J39" s="45"/>
      <c r="K39" s="45"/>
      <c r="L39" s="45"/>
      <c r="M39" s="45"/>
      <c r="N39" s="45"/>
      <c r="O39" s="45"/>
      <c r="P39" s="45"/>
      <c r="Q39" s="45"/>
      <c r="R39" s="45"/>
      <c r="S39" s="45"/>
      <c r="T39" s="45"/>
      <c r="U39" s="45"/>
      <c r="V39" s="45"/>
      <c r="W39" s="45"/>
      <c r="X39" s="45"/>
      <c r="Y39" s="45"/>
      <c r="Z39" s="18"/>
      <c r="AA39" s="18"/>
      <c r="AB39" s="18"/>
      <c r="AC39" s="18"/>
      <c r="AD39" s="45"/>
    </row>
    <row r="40" spans="2:33" outlineLevel="1">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row>
    <row r="41" spans="2:33" outlineLevel="1">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row>
    <row r="42" spans="2:33" outlineLevel="1">
      <c r="F42" s="45"/>
      <c r="G42" s="45"/>
      <c r="H42" s="45"/>
      <c r="I42" s="45"/>
      <c r="J42" s="45"/>
      <c r="K42" s="45"/>
      <c r="L42" s="45"/>
      <c r="M42" s="45"/>
      <c r="N42" s="45"/>
      <c r="O42" s="45"/>
      <c r="P42" s="45"/>
      <c r="Q42" s="45"/>
      <c r="R42" s="45"/>
      <c r="S42" s="45"/>
      <c r="T42" s="45"/>
      <c r="U42" s="45"/>
      <c r="V42" s="45"/>
      <c r="W42" s="45"/>
      <c r="X42" s="45"/>
      <c r="Y42" s="45"/>
      <c r="Z42" s="18"/>
      <c r="AA42" s="18"/>
      <c r="AB42" s="18"/>
      <c r="AC42" s="18"/>
      <c r="AD42" s="45"/>
    </row>
    <row r="43" spans="2:33" outlineLevel="1">
      <c r="F43" s="45"/>
      <c r="G43" s="45"/>
      <c r="H43" s="45"/>
      <c r="I43" s="45"/>
      <c r="J43" s="45"/>
      <c r="K43" s="45"/>
      <c r="L43" s="45"/>
      <c r="M43" s="45"/>
      <c r="N43" s="45"/>
      <c r="O43" s="45"/>
      <c r="P43" s="45"/>
      <c r="Q43" s="45"/>
      <c r="R43" s="45"/>
      <c r="S43" s="45"/>
      <c r="T43" s="45"/>
      <c r="U43" s="45"/>
      <c r="V43" s="45"/>
      <c r="W43" s="45"/>
      <c r="X43" s="45"/>
      <c r="Y43" s="45"/>
      <c r="Z43" s="18"/>
      <c r="AA43" s="18"/>
      <c r="AB43" s="18"/>
      <c r="AC43" s="18"/>
      <c r="AD43" s="45"/>
    </row>
    <row r="44" spans="2:33" outlineLevel="1">
      <c r="F44" s="45"/>
      <c r="G44" s="45"/>
      <c r="H44" s="45"/>
      <c r="I44" s="45"/>
      <c r="J44" s="45"/>
      <c r="K44" s="45"/>
      <c r="L44" s="45"/>
      <c r="M44" s="45"/>
      <c r="N44" s="45"/>
      <c r="O44" s="45"/>
      <c r="P44" s="45"/>
      <c r="Q44" s="45"/>
      <c r="R44" s="45"/>
      <c r="S44" s="45"/>
      <c r="T44" s="45"/>
      <c r="U44" s="45"/>
      <c r="V44" s="45"/>
      <c r="W44" s="45"/>
      <c r="X44" s="45"/>
      <c r="Y44" s="45"/>
      <c r="Z44" s="18"/>
      <c r="AA44" s="18"/>
      <c r="AB44" s="18"/>
      <c r="AC44" s="18"/>
      <c r="AD44" s="45"/>
    </row>
    <row r="45" spans="2:33" outlineLevel="1">
      <c r="F45" s="45"/>
      <c r="G45" s="45"/>
      <c r="H45" s="45"/>
      <c r="I45" s="45"/>
      <c r="J45" s="45"/>
      <c r="K45" s="45"/>
      <c r="L45" s="45"/>
      <c r="M45" s="45"/>
      <c r="N45" s="45"/>
      <c r="O45" s="45"/>
      <c r="P45" s="45"/>
      <c r="Q45" s="45"/>
      <c r="R45" s="45"/>
      <c r="S45" s="45"/>
      <c r="T45" s="45"/>
      <c r="U45" s="45"/>
      <c r="V45" s="45"/>
      <c r="W45" s="45"/>
      <c r="X45" s="45"/>
      <c r="Y45" s="45"/>
      <c r="Z45" s="18"/>
      <c r="AA45" s="18"/>
      <c r="AB45" s="18"/>
      <c r="AC45" s="18"/>
      <c r="AD45" s="45"/>
    </row>
    <row r="46" spans="2:33" outlineLevel="1">
      <c r="F46" s="45"/>
      <c r="G46" s="45"/>
      <c r="H46" s="45"/>
      <c r="I46" s="45"/>
      <c r="J46" s="45"/>
      <c r="K46" s="45"/>
      <c r="L46" s="45"/>
      <c r="M46" s="45"/>
      <c r="N46" s="45"/>
      <c r="O46" s="45"/>
      <c r="P46" s="45"/>
      <c r="Q46" s="45"/>
      <c r="R46" s="45"/>
      <c r="S46" s="45"/>
      <c r="T46" s="45"/>
      <c r="U46" s="45"/>
      <c r="V46" s="45"/>
      <c r="W46" s="45"/>
      <c r="X46" s="45"/>
      <c r="Y46" s="45"/>
      <c r="Z46" s="18"/>
      <c r="AA46" s="18"/>
      <c r="AB46" s="18"/>
      <c r="AC46" s="18"/>
      <c r="AD46" s="45"/>
    </row>
    <row r="47" spans="2:33" outlineLevel="1">
      <c r="F47" s="45"/>
      <c r="G47" s="45"/>
      <c r="H47" s="45"/>
      <c r="I47" s="45"/>
      <c r="J47" s="45"/>
      <c r="K47" s="45"/>
      <c r="L47" s="45"/>
      <c r="M47" s="45"/>
      <c r="N47" s="45"/>
      <c r="O47" s="45"/>
      <c r="P47" s="45"/>
      <c r="Q47" s="45"/>
      <c r="R47" s="45"/>
      <c r="S47" s="45"/>
      <c r="T47" s="45"/>
      <c r="U47" s="45"/>
      <c r="V47" s="45"/>
      <c r="W47" s="45"/>
      <c r="X47" s="45"/>
      <c r="Y47" s="45"/>
      <c r="Z47" s="18"/>
      <c r="AA47" s="18"/>
      <c r="AB47" s="18"/>
      <c r="AC47" s="18"/>
      <c r="AD47" s="45"/>
    </row>
    <row r="48" spans="2:33" outlineLevel="1">
      <c r="F48" s="45"/>
      <c r="G48" s="45"/>
      <c r="H48" s="45"/>
      <c r="I48" s="45"/>
      <c r="J48" s="45"/>
      <c r="K48" s="45"/>
      <c r="L48" s="45"/>
      <c r="M48" s="45"/>
      <c r="N48" s="45"/>
      <c r="O48" s="45"/>
      <c r="P48" s="45"/>
      <c r="Q48" s="45"/>
      <c r="R48" s="45"/>
      <c r="S48" s="45"/>
      <c r="T48" s="45"/>
      <c r="U48" s="45"/>
      <c r="V48" s="45"/>
      <c r="W48" s="45"/>
      <c r="X48" s="45"/>
      <c r="Y48" s="45"/>
      <c r="Z48" s="18"/>
      <c r="AA48" s="18"/>
      <c r="AB48" s="18"/>
      <c r="AC48" s="18"/>
      <c r="AD48" s="45"/>
    </row>
    <row r="49" spans="6:30" outlineLevel="1">
      <c r="F49" s="45"/>
      <c r="G49" s="45"/>
      <c r="H49" s="45"/>
      <c r="I49" s="45"/>
      <c r="J49" s="45"/>
      <c r="K49" s="45"/>
      <c r="L49" s="45"/>
      <c r="M49" s="45"/>
      <c r="N49" s="45"/>
      <c r="O49" s="45"/>
      <c r="P49" s="45"/>
      <c r="Q49" s="45"/>
      <c r="R49" s="45"/>
      <c r="S49" s="45"/>
      <c r="T49" s="45"/>
      <c r="U49" s="45"/>
      <c r="V49" s="45"/>
      <c r="W49" s="45"/>
      <c r="X49" s="45"/>
      <c r="Y49" s="45"/>
      <c r="Z49" s="18"/>
      <c r="AA49" s="18"/>
      <c r="AB49" s="18"/>
      <c r="AC49" s="18"/>
      <c r="AD49" s="45"/>
    </row>
    <row r="50" spans="6:30" outlineLevel="1">
      <c r="F50" s="45"/>
      <c r="G50" s="45"/>
      <c r="H50" s="45"/>
      <c r="I50" s="45"/>
      <c r="J50" s="45"/>
      <c r="K50" s="45"/>
      <c r="L50" s="45"/>
      <c r="M50" s="45"/>
      <c r="N50" s="45"/>
      <c r="O50" s="45"/>
      <c r="P50" s="45"/>
      <c r="Q50" s="45"/>
      <c r="R50" s="45"/>
      <c r="S50" s="45"/>
      <c r="T50" s="45"/>
      <c r="U50" s="45"/>
      <c r="V50" s="45"/>
      <c r="W50" s="45"/>
      <c r="X50" s="45"/>
      <c r="Y50" s="45"/>
      <c r="Z50" s="18"/>
      <c r="AA50" s="18"/>
      <c r="AB50" s="18"/>
      <c r="AC50" s="18"/>
      <c r="AD50" s="45"/>
    </row>
    <row r="51" spans="6:30" outlineLevel="1">
      <c r="F51" s="45"/>
      <c r="G51" s="45"/>
      <c r="H51" s="45"/>
      <c r="I51" s="45"/>
      <c r="J51" s="45"/>
      <c r="K51" s="45"/>
      <c r="L51" s="45"/>
      <c r="M51" s="45"/>
      <c r="N51" s="45"/>
      <c r="O51" s="45"/>
      <c r="P51" s="45"/>
      <c r="Q51" s="45"/>
      <c r="R51" s="45"/>
      <c r="S51" s="45"/>
      <c r="T51" s="45"/>
      <c r="U51" s="45"/>
      <c r="V51" s="45"/>
      <c r="W51" s="45"/>
      <c r="X51" s="45"/>
      <c r="Y51" s="45"/>
      <c r="Z51" s="18"/>
      <c r="AA51" s="18"/>
      <c r="AB51" s="18"/>
      <c r="AC51" s="18"/>
      <c r="AD51" s="45"/>
    </row>
    <row r="52" spans="6:30" outlineLevel="1">
      <c r="F52" s="45"/>
      <c r="G52" s="45"/>
      <c r="H52" s="45"/>
      <c r="I52" s="45"/>
      <c r="J52" s="45"/>
      <c r="K52" s="45"/>
      <c r="L52" s="45"/>
      <c r="M52" s="45"/>
      <c r="N52" s="45"/>
      <c r="O52" s="45"/>
      <c r="P52" s="45"/>
      <c r="Q52" s="45"/>
      <c r="R52" s="45"/>
      <c r="S52" s="45"/>
      <c r="T52" s="45"/>
      <c r="U52" s="45"/>
      <c r="V52" s="45"/>
      <c r="W52" s="45"/>
      <c r="X52" s="45"/>
      <c r="Y52" s="45"/>
      <c r="Z52" s="18"/>
      <c r="AA52" s="18"/>
      <c r="AB52" s="18"/>
      <c r="AC52" s="18"/>
      <c r="AD52" s="45"/>
    </row>
    <row r="53" spans="6:30" outlineLevel="1">
      <c r="F53" s="45"/>
      <c r="G53" s="45"/>
      <c r="H53" s="45"/>
      <c r="I53" s="45"/>
      <c r="J53" s="45"/>
      <c r="K53" s="45"/>
      <c r="L53" s="45"/>
      <c r="M53" s="45"/>
      <c r="N53" s="45"/>
      <c r="O53" s="45"/>
      <c r="P53" s="45"/>
      <c r="Q53" s="45"/>
      <c r="R53" s="45"/>
      <c r="S53" s="45"/>
      <c r="T53" s="45"/>
      <c r="U53" s="45"/>
      <c r="V53" s="45"/>
      <c r="W53" s="45"/>
      <c r="X53" s="45"/>
      <c r="Y53" s="45"/>
      <c r="Z53" s="18"/>
      <c r="AA53" s="18"/>
      <c r="AB53" s="18"/>
      <c r="AC53" s="18"/>
      <c r="AD53" s="45"/>
    </row>
    <row r="54" spans="6:30">
      <c r="F54" s="45"/>
      <c r="G54" s="45"/>
      <c r="H54" s="45"/>
      <c r="I54" s="45"/>
      <c r="J54" s="45"/>
      <c r="K54" s="45"/>
      <c r="L54" s="45"/>
      <c r="M54" s="45"/>
      <c r="N54" s="45"/>
      <c r="O54" s="45"/>
      <c r="P54" s="45"/>
      <c r="Q54" s="45"/>
      <c r="R54" s="45"/>
      <c r="S54" s="45"/>
      <c r="T54" s="45"/>
      <c r="U54" s="45"/>
      <c r="V54" s="45"/>
      <c r="W54" s="45"/>
      <c r="X54" s="45"/>
      <c r="Y54" s="45"/>
      <c r="Z54" s="18"/>
      <c r="AA54" s="18"/>
      <c r="AB54" s="18"/>
      <c r="AC54" s="18"/>
      <c r="AD54" s="45"/>
    </row>
    <row r="55" spans="6:30">
      <c r="F55" s="45"/>
      <c r="G55" s="45"/>
      <c r="H55" s="45"/>
      <c r="I55" s="45"/>
      <c r="J55" s="45"/>
      <c r="K55" s="45"/>
      <c r="L55" s="45"/>
      <c r="M55" s="45"/>
      <c r="N55" s="45"/>
      <c r="O55" s="45"/>
      <c r="P55" s="45"/>
      <c r="Q55" s="45"/>
      <c r="R55" s="45"/>
      <c r="S55" s="45"/>
      <c r="T55" s="45"/>
      <c r="U55" s="45"/>
      <c r="V55" s="45"/>
      <c r="W55" s="45"/>
      <c r="X55" s="45"/>
      <c r="Y55" s="45"/>
      <c r="Z55" s="18"/>
      <c r="AA55" s="18"/>
      <c r="AB55" s="18"/>
      <c r="AC55" s="18"/>
      <c r="AD55" s="45"/>
    </row>
    <row r="56" spans="6:30">
      <c r="F56" s="45"/>
      <c r="G56" s="45"/>
      <c r="H56" s="45"/>
      <c r="I56" s="45"/>
      <c r="J56" s="45"/>
      <c r="K56" s="45"/>
      <c r="L56" s="45"/>
      <c r="M56" s="45"/>
      <c r="N56" s="45"/>
      <c r="O56" s="45"/>
      <c r="P56" s="45"/>
      <c r="Q56" s="45"/>
      <c r="R56" s="45"/>
      <c r="S56" s="45"/>
      <c r="T56" s="45"/>
      <c r="U56" s="45"/>
      <c r="V56" s="45"/>
      <c r="W56" s="45"/>
      <c r="X56" s="45"/>
      <c r="Y56" s="45"/>
      <c r="Z56" s="18"/>
      <c r="AA56" s="18"/>
      <c r="AB56" s="18"/>
      <c r="AC56" s="18"/>
      <c r="AD56" s="45"/>
    </row>
    <row r="57" spans="6:30">
      <c r="F57" s="104"/>
      <c r="G57" s="104"/>
      <c r="H57" s="104"/>
      <c r="I57" s="104"/>
      <c r="J57" s="104"/>
      <c r="K57" s="104"/>
      <c r="L57" s="104"/>
      <c r="M57" s="104"/>
      <c r="N57" s="104"/>
      <c r="O57" s="104"/>
      <c r="P57" s="104"/>
      <c r="Q57" s="104"/>
      <c r="R57" s="104"/>
      <c r="S57" s="104"/>
      <c r="T57" s="104"/>
      <c r="U57" s="104"/>
      <c r="V57" s="104"/>
      <c r="W57" s="104"/>
      <c r="X57" s="104"/>
      <c r="Y57" s="104"/>
      <c r="Z57" s="104"/>
      <c r="AA57" s="104"/>
      <c r="AB57" s="145"/>
      <c r="AC57" s="145"/>
      <c r="AD57" s="104"/>
    </row>
    <row r="58" spans="6:30">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45"/>
      <c r="AD58" s="104"/>
    </row>
    <row r="59" spans="6:30">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45"/>
      <c r="AD59" s="104"/>
    </row>
    <row r="60" spans="6:30">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45"/>
      <c r="AD60" s="104"/>
    </row>
    <row r="61" spans="6:30">
      <c r="F61" s="73"/>
      <c r="G61" s="73"/>
      <c r="H61" s="73"/>
      <c r="I61" s="73"/>
      <c r="J61" s="73"/>
      <c r="K61" s="73"/>
      <c r="L61" s="73"/>
      <c r="M61" s="73"/>
      <c r="N61" s="73"/>
      <c r="O61" s="73"/>
      <c r="P61" s="73"/>
      <c r="Q61" s="73"/>
      <c r="R61" s="73"/>
      <c r="S61" s="73"/>
      <c r="T61" s="73"/>
      <c r="U61" s="73"/>
      <c r="V61" s="73"/>
      <c r="W61" s="73"/>
      <c r="X61" s="73"/>
      <c r="Y61" s="73"/>
      <c r="AC61" s="145"/>
      <c r="AD61" s="73"/>
    </row>
    <row r="62" spans="6:30">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row>
    <row r="63" spans="6:30">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row>
    <row r="64" spans="6:30">
      <c r="F64"/>
      <c r="G64"/>
      <c r="H64"/>
      <c r="I64"/>
      <c r="J64"/>
      <c r="K64"/>
      <c r="L64"/>
      <c r="M64"/>
      <c r="N64"/>
      <c r="O64"/>
      <c r="P64"/>
      <c r="Q64"/>
      <c r="R64"/>
      <c r="S64"/>
      <c r="T64"/>
      <c r="U64"/>
      <c r="V64"/>
      <c r="W64"/>
      <c r="X64"/>
      <c r="Y64"/>
    </row>
    <row r="65" spans="6:25">
      <c r="F65"/>
      <c r="G65"/>
      <c r="H65"/>
      <c r="I65"/>
      <c r="J65"/>
      <c r="K65"/>
      <c r="L65"/>
      <c r="M65"/>
      <c r="N65"/>
      <c r="O65"/>
      <c r="P65"/>
      <c r="Q65"/>
      <c r="R65"/>
      <c r="S65"/>
      <c r="T65"/>
      <c r="U65"/>
      <c r="V65"/>
      <c r="W65"/>
      <c r="X65"/>
      <c r="Y65"/>
    </row>
    <row r="66" spans="6:25">
      <c r="F66"/>
      <c r="G66"/>
      <c r="H66"/>
      <c r="I66"/>
      <c r="J66"/>
      <c r="K66"/>
      <c r="L66"/>
      <c r="M66"/>
      <c r="N66"/>
      <c r="O66"/>
      <c r="P66"/>
      <c r="Q66"/>
      <c r="R66"/>
      <c r="S66"/>
      <c r="T66"/>
      <c r="U66"/>
      <c r="V66"/>
      <c r="W66"/>
      <c r="X66"/>
      <c r="Y66"/>
    </row>
    <row r="67" spans="6:25">
      <c r="F67"/>
      <c r="G67"/>
      <c r="H67"/>
      <c r="I67"/>
      <c r="J67"/>
      <c r="K67"/>
      <c r="L67"/>
      <c r="M67"/>
      <c r="N67"/>
      <c r="O67"/>
      <c r="P67"/>
      <c r="Q67"/>
      <c r="R67"/>
      <c r="S67"/>
      <c r="T67"/>
      <c r="U67"/>
      <c r="V67"/>
      <c r="W67"/>
      <c r="X67"/>
      <c r="Y67"/>
    </row>
    <row r="68" spans="6:25">
      <c r="F68"/>
      <c r="G68"/>
      <c r="H68"/>
      <c r="I68"/>
      <c r="J68"/>
      <c r="K68"/>
      <c r="L68"/>
      <c r="M68"/>
      <c r="N68"/>
      <c r="O68"/>
      <c r="P68"/>
      <c r="Q68"/>
      <c r="R68"/>
      <c r="S68"/>
      <c r="T68"/>
      <c r="U68"/>
      <c r="V68"/>
      <c r="W68"/>
      <c r="X68"/>
      <c r="Y68"/>
    </row>
    <row r="69" spans="6:25">
      <c r="F69"/>
      <c r="G69"/>
      <c r="H69"/>
      <c r="I69"/>
      <c r="J69"/>
      <c r="K69"/>
      <c r="L69"/>
      <c r="M69"/>
      <c r="N69"/>
      <c r="O69"/>
      <c r="P69"/>
      <c r="Q69"/>
      <c r="R69"/>
      <c r="S69"/>
      <c r="T69"/>
      <c r="U69"/>
      <c r="V69"/>
      <c r="W69"/>
      <c r="X69"/>
      <c r="Y69"/>
    </row>
    <row r="70" spans="6:25">
      <c r="F70"/>
      <c r="G70"/>
      <c r="H70"/>
      <c r="I70"/>
      <c r="J70"/>
      <c r="K70"/>
      <c r="L70"/>
      <c r="M70"/>
      <c r="N70"/>
      <c r="O70"/>
      <c r="P70"/>
      <c r="Q70"/>
      <c r="R70"/>
      <c r="S70"/>
      <c r="T70"/>
      <c r="U70"/>
      <c r="V70"/>
      <c r="W70"/>
      <c r="X70"/>
      <c r="Y70"/>
    </row>
    <row r="71" spans="6:25">
      <c r="F71"/>
      <c r="G71"/>
      <c r="H71"/>
      <c r="I71"/>
      <c r="J71"/>
      <c r="K71"/>
      <c r="L71"/>
      <c r="M71"/>
      <c r="N71"/>
      <c r="O71"/>
      <c r="P71"/>
      <c r="Q71"/>
      <c r="R71"/>
      <c r="S71"/>
      <c r="T71"/>
      <c r="U71"/>
      <c r="V71"/>
      <c r="W71"/>
      <c r="X71"/>
      <c r="Y71"/>
    </row>
    <row r="72" spans="6:25">
      <c r="F72"/>
      <c r="G72"/>
      <c r="H72"/>
      <c r="I72"/>
      <c r="J72"/>
      <c r="K72"/>
      <c r="L72"/>
      <c r="M72"/>
      <c r="N72"/>
      <c r="O72"/>
      <c r="P72"/>
      <c r="Q72"/>
      <c r="R72"/>
      <c r="S72"/>
      <c r="T72"/>
      <c r="U72"/>
      <c r="V72"/>
      <c r="W72"/>
      <c r="X72"/>
      <c r="Y72"/>
    </row>
    <row r="73" spans="6:25">
      <c r="F73"/>
      <c r="G73"/>
      <c r="H73"/>
      <c r="I73"/>
      <c r="J73"/>
      <c r="K73"/>
      <c r="L73"/>
      <c r="M73"/>
      <c r="N73"/>
      <c r="O73"/>
      <c r="P73"/>
      <c r="Q73"/>
      <c r="R73"/>
      <c r="S73"/>
      <c r="T73"/>
      <c r="U73"/>
      <c r="V73"/>
      <c r="W73"/>
      <c r="X73"/>
      <c r="Y73"/>
    </row>
    <row r="74" spans="6:25">
      <c r="F74"/>
      <c r="G74"/>
      <c r="H74"/>
      <c r="I74"/>
      <c r="J74"/>
      <c r="K74"/>
      <c r="L74"/>
      <c r="M74"/>
      <c r="N74"/>
      <c r="O74"/>
      <c r="P74"/>
      <c r="Q74"/>
      <c r="R74"/>
      <c r="S74"/>
      <c r="T74"/>
      <c r="U74"/>
      <c r="V74"/>
      <c r="W74"/>
      <c r="X74"/>
      <c r="Y74"/>
    </row>
    <row r="75" spans="6:25">
      <c r="F75"/>
      <c r="G75"/>
      <c r="H75"/>
      <c r="I75"/>
      <c r="J75"/>
      <c r="K75"/>
      <c r="L75"/>
      <c r="M75"/>
      <c r="N75"/>
      <c r="O75"/>
      <c r="P75"/>
      <c r="Q75"/>
      <c r="R75"/>
      <c r="S75"/>
      <c r="T75"/>
      <c r="U75"/>
      <c r="V75"/>
      <c r="W75"/>
      <c r="X75"/>
      <c r="Y75"/>
    </row>
    <row r="76" spans="6:25">
      <c r="F76"/>
      <c r="G76"/>
      <c r="H76"/>
      <c r="I76"/>
      <c r="J76"/>
      <c r="K76"/>
      <c r="L76"/>
      <c r="M76"/>
      <c r="N76"/>
      <c r="O76"/>
      <c r="P76"/>
      <c r="Q76"/>
      <c r="R76"/>
      <c r="S76"/>
      <c r="T76"/>
      <c r="U76"/>
      <c r="V76"/>
      <c r="W76"/>
      <c r="X76"/>
      <c r="Y76"/>
    </row>
  </sheetData>
  <phoneticPr fontId="2" type="noConversion"/>
  <hyperlinks>
    <hyperlink ref="Z3" location="Contents!B20" display="Contents" xr:uid="{00000000-0004-0000-0600-000000000000}"/>
    <hyperlink ref="D8" location="Footnotes!A1" display="Footnotes" xr:uid="{0119BA41-A613-45A4-9264-318E7471854D}"/>
    <hyperlink ref="D11" location="Footnotes!B10" display="Footnotes!B10" xr:uid="{B136F334-D71F-4C27-87FF-BB435E7D8B45}"/>
    <hyperlink ref="D19" location="Footnotes!B10" display="Footnotes!B10" xr:uid="{612C47C7-9514-43F3-9677-71820A65138A}"/>
    <hyperlink ref="D13" location="Footnotes!B10" display="Footnotes!B10" xr:uid="{4056706F-2C6B-4FD3-B42F-78AB2E7688F2}"/>
    <hyperlink ref="D21" location="Footnotes!B10" display="Footnotes!B10" xr:uid="{0BBB22E2-E9AA-4B64-892E-C3B7C89C0656}"/>
  </hyperlinks>
  <pageMargins left="0" right="0" top="0" bottom="0.39370078740157483" header="0" footer="0.19685039370078741"/>
  <pageSetup paperSize="8" scale="86" orientation="landscape"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2">
    <tabColor rgb="FF008080"/>
    <pageSetUpPr fitToPage="1"/>
  </sheetPr>
  <dimension ref="B1:AG48"/>
  <sheetViews>
    <sheetView showGridLines="0" zoomScaleNormal="100" zoomScaleSheetLayoutView="100" workbookViewId="0">
      <pane xSplit="6" ySplit="5" topLeftCell="G6" activePane="bottomRight" state="frozen"/>
      <selection pane="topRight" activeCell="B1" sqref="B1"/>
      <selection pane="bottomLeft" activeCell="B1" sqref="B1"/>
      <selection pane="bottomRight" activeCell="AB44" sqref="AB44"/>
    </sheetView>
  </sheetViews>
  <sheetFormatPr defaultColWidth="11.41015625" defaultRowHeight="10.199999999999999"/>
  <cols>
    <col min="1" max="3" width="2.1171875" style="18" customWidth="1"/>
    <col min="4" max="4" width="50.703125" style="18" customWidth="1"/>
    <col min="5" max="5" width="12.41015625" style="18" customWidth="1"/>
    <col min="6" max="6" width="2.703125" style="18" customWidth="1"/>
    <col min="7" max="31" width="8.1171875" style="18" customWidth="1"/>
    <col min="32" max="16384" width="11.41015625" style="18"/>
  </cols>
  <sheetData>
    <row r="1" spans="2:33">
      <c r="B1" s="57" t="str">
        <f>Summary!$B$1</f>
        <v>Financial and Operating Information 2022 - 2026</v>
      </c>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row>
    <row r="2" spans="2:33" ht="10.5">
      <c r="B2" s="29" t="s">
        <v>8</v>
      </c>
      <c r="G2" s="130"/>
      <c r="H2" s="130"/>
      <c r="I2" s="130"/>
      <c r="J2" s="130"/>
      <c r="K2" s="130"/>
      <c r="L2" s="130"/>
      <c r="M2" s="130"/>
      <c r="N2" s="130"/>
      <c r="O2" s="130"/>
      <c r="P2" s="130"/>
      <c r="Q2" s="130"/>
      <c r="R2" s="130"/>
      <c r="S2" s="130"/>
      <c r="T2" s="130"/>
      <c r="U2" s="130"/>
      <c r="V2" s="130"/>
      <c r="W2" s="130"/>
      <c r="X2" s="130"/>
      <c r="Y2" s="130"/>
      <c r="Z2" s="130"/>
      <c r="AA2" s="130"/>
      <c r="AB2" s="130"/>
      <c r="AC2" s="130"/>
      <c r="AD2" s="130"/>
    </row>
    <row r="3" spans="2:33" ht="11.4">
      <c r="G3" s="130"/>
      <c r="H3" s="130"/>
      <c r="I3" s="130"/>
      <c r="J3" s="130"/>
      <c r="K3" s="130"/>
      <c r="L3" s="130"/>
      <c r="M3" s="130"/>
      <c r="N3" s="130"/>
      <c r="O3" s="130"/>
      <c r="P3" s="102" t="s">
        <v>6</v>
      </c>
      <c r="Q3" s="102"/>
      <c r="R3" s="102"/>
      <c r="S3" s="102"/>
      <c r="T3" s="102"/>
      <c r="U3" s="102"/>
      <c r="V3" s="102"/>
      <c r="W3" s="102"/>
      <c r="X3" s="102"/>
      <c r="Y3" s="102"/>
      <c r="Z3" s="102"/>
      <c r="AA3" s="130"/>
      <c r="AB3" s="130"/>
      <c r="AC3" s="130"/>
      <c r="AD3" s="130"/>
      <c r="AE3" s="130"/>
    </row>
    <row r="4" spans="2:33" ht="10.5">
      <c r="B4" s="29"/>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row>
    <row r="5" spans="2:33" ht="18.600000000000001">
      <c r="B5" s="24" t="s">
        <v>153</v>
      </c>
      <c r="C5" s="59"/>
      <c r="D5" s="59"/>
      <c r="E5" s="59"/>
      <c r="F5" s="59"/>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row>
    <row r="6" spans="2:33" ht="12" customHeight="1" thickBot="1">
      <c r="C6" s="59"/>
      <c r="D6" s="59"/>
      <c r="E6" s="59"/>
      <c r="F6" s="59"/>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row>
    <row r="7" spans="2:33">
      <c r="B7" s="153"/>
      <c r="C7" s="82"/>
      <c r="D7" s="82"/>
      <c r="E7" s="82"/>
      <c r="G7" s="82"/>
      <c r="H7" s="82"/>
      <c r="I7" s="82"/>
      <c r="J7" s="82"/>
      <c r="K7" s="82"/>
      <c r="L7" s="82"/>
      <c r="M7" s="82"/>
      <c r="N7" s="82"/>
      <c r="O7" s="82"/>
      <c r="P7" s="82"/>
      <c r="Q7" s="82"/>
      <c r="R7" s="82"/>
      <c r="S7" s="82"/>
      <c r="T7" s="82"/>
      <c r="U7" s="82"/>
      <c r="V7" s="82"/>
      <c r="W7" s="82"/>
      <c r="X7" s="82"/>
      <c r="Y7" s="82"/>
      <c r="Z7" s="82"/>
      <c r="AA7" s="82"/>
      <c r="AB7" s="82"/>
      <c r="AC7" s="82"/>
      <c r="AD7" s="82"/>
      <c r="AE7" s="753" t="s">
        <v>53</v>
      </c>
    </row>
    <row r="8" spans="2:33" ht="11.4">
      <c r="B8" s="1005"/>
      <c r="C8" s="1006"/>
      <c r="D8" s="942"/>
      <c r="E8" s="986" t="s">
        <v>54</v>
      </c>
      <c r="F8" s="120"/>
      <c r="G8" s="1007" t="s">
        <v>154</v>
      </c>
      <c r="H8" s="1007" t="s">
        <v>155</v>
      </c>
      <c r="I8" s="1007" t="s">
        <v>156</v>
      </c>
      <c r="J8" s="1007" t="s">
        <v>157</v>
      </c>
      <c r="K8" s="938">
        <v>2022</v>
      </c>
      <c r="L8" s="1007" t="s">
        <v>154</v>
      </c>
      <c r="M8" s="1007" t="s">
        <v>155</v>
      </c>
      <c r="N8" s="1007" t="s">
        <v>156</v>
      </c>
      <c r="O8" s="1007" t="s">
        <v>157</v>
      </c>
      <c r="P8" s="938">
        <v>2023</v>
      </c>
      <c r="Q8" s="1007" t="s">
        <v>154</v>
      </c>
      <c r="R8" s="1007" t="s">
        <v>155</v>
      </c>
      <c r="S8" s="1007" t="s">
        <v>156</v>
      </c>
      <c r="T8" s="1007" t="s">
        <v>157</v>
      </c>
      <c r="U8" s="938">
        <v>2024</v>
      </c>
      <c r="V8" s="1007" t="s">
        <v>154</v>
      </c>
      <c r="W8" s="1007" t="s">
        <v>155</v>
      </c>
      <c r="X8" s="1007" t="s">
        <v>156</v>
      </c>
      <c r="Y8" s="1007" t="s">
        <v>157</v>
      </c>
      <c r="Z8" s="938">
        <v>2025</v>
      </c>
      <c r="AA8" s="1007" t="s">
        <v>154</v>
      </c>
      <c r="AB8" s="1007" t="s">
        <v>155</v>
      </c>
      <c r="AC8" s="1007" t="s">
        <v>156</v>
      </c>
      <c r="AD8" s="1007" t="s">
        <v>157</v>
      </c>
      <c r="AE8" s="938">
        <v>2026</v>
      </c>
    </row>
    <row r="9" spans="2:33" ht="10.5">
      <c r="B9" s="1008" t="s">
        <v>158</v>
      </c>
      <c r="C9" s="1009"/>
      <c r="D9" s="937"/>
      <c r="E9" s="937"/>
      <c r="F9" s="120"/>
      <c r="G9" s="1010"/>
      <c r="H9" s="1010"/>
      <c r="I9" s="1010"/>
      <c r="J9" s="1010"/>
      <c r="K9" s="1011"/>
      <c r="L9" s="1010"/>
      <c r="M9" s="1010"/>
      <c r="N9" s="1010"/>
      <c r="O9" s="1010"/>
      <c r="P9" s="1011"/>
      <c r="Q9" s="1010"/>
      <c r="R9" s="1010"/>
      <c r="S9" s="1010"/>
      <c r="T9" s="1010"/>
      <c r="U9" s="1011"/>
      <c r="V9" s="1010"/>
      <c r="W9" s="1010"/>
      <c r="X9" s="1010"/>
      <c r="Y9" s="1010"/>
      <c r="Z9" s="1011"/>
      <c r="AA9" s="1012"/>
      <c r="AB9" s="1012"/>
      <c r="AC9" s="1012"/>
      <c r="AD9" s="1012"/>
      <c r="AE9" s="1013"/>
    </row>
    <row r="10" spans="2:33" ht="11.4">
      <c r="B10" s="21" t="s">
        <v>34</v>
      </c>
      <c r="C10" s="21"/>
      <c r="F10"/>
      <c r="G10" s="77"/>
      <c r="H10" s="77"/>
      <c r="I10" s="77"/>
      <c r="J10" s="77"/>
      <c r="K10" s="77"/>
      <c r="L10" s="77"/>
      <c r="M10" s="77"/>
      <c r="N10" s="77"/>
      <c r="O10" s="77"/>
      <c r="P10" s="77"/>
      <c r="Q10" s="77"/>
      <c r="R10" s="77"/>
      <c r="S10" s="77"/>
      <c r="T10" s="77"/>
      <c r="U10" s="77"/>
      <c r="V10" s="77"/>
      <c r="W10" s="77"/>
      <c r="X10" s="77"/>
      <c r="Y10" s="77"/>
      <c r="Z10" s="77"/>
      <c r="AA10" s="224"/>
      <c r="AB10" s="224"/>
      <c r="AC10" s="224"/>
      <c r="AD10" s="224"/>
      <c r="AE10" s="233"/>
    </row>
    <row r="11" spans="2:33" ht="11.4">
      <c r="B11" s="21"/>
      <c r="C11" s="21" t="s">
        <v>149</v>
      </c>
      <c r="F11"/>
      <c r="G11" s="31">
        <v>652</v>
      </c>
      <c r="H11" s="31">
        <v>490</v>
      </c>
      <c r="I11" s="31">
        <v>574</v>
      </c>
      <c r="J11" s="31">
        <v>-139</v>
      </c>
      <c r="K11" s="30">
        <v>1577</v>
      </c>
      <c r="L11" s="31">
        <v>466</v>
      </c>
      <c r="M11" s="31">
        <v>351</v>
      </c>
      <c r="N11" s="31">
        <v>-63</v>
      </c>
      <c r="O11" s="31">
        <v>314</v>
      </c>
      <c r="P11" s="30">
        <v>1068</v>
      </c>
      <c r="Q11" s="31">
        <v>220</v>
      </c>
      <c r="R11" s="31">
        <v>78</v>
      </c>
      <c r="S11" s="31">
        <v>78</v>
      </c>
      <c r="T11" s="31">
        <v>-123</v>
      </c>
      <c r="U11" s="30">
        <v>253</v>
      </c>
      <c r="V11" s="31">
        <v>232</v>
      </c>
      <c r="W11" s="31">
        <v>160</v>
      </c>
      <c r="X11" s="31">
        <v>-105</v>
      </c>
      <c r="Y11" s="31">
        <v>10</v>
      </c>
      <c r="Z11" s="30">
        <v>297</v>
      </c>
      <c r="AA11" s="314">
        <v>160</v>
      </c>
      <c r="AB11" s="314">
        <v>65</v>
      </c>
      <c r="AC11" s="314" t="s">
        <v>1225</v>
      </c>
      <c r="AD11" s="314" t="s">
        <v>1225</v>
      </c>
      <c r="AE11" s="315">
        <v>225</v>
      </c>
      <c r="AF11" s="130"/>
      <c r="AG11" s="130"/>
    </row>
    <row r="12" spans="2:33" ht="11.4">
      <c r="B12" s="21"/>
      <c r="C12" s="21" t="s">
        <v>150</v>
      </c>
      <c r="F12"/>
      <c r="G12" s="31">
        <v>2943</v>
      </c>
      <c r="H12" s="31">
        <v>2590</v>
      </c>
      <c r="I12" s="31">
        <v>5666</v>
      </c>
      <c r="J12" s="31">
        <v>3287</v>
      </c>
      <c r="K12" s="30">
        <v>14486</v>
      </c>
      <c r="L12" s="31">
        <v>2990</v>
      </c>
      <c r="M12" s="31">
        <v>1882</v>
      </c>
      <c r="N12" s="31">
        <v>1319</v>
      </c>
      <c r="O12" s="31">
        <v>1463</v>
      </c>
      <c r="P12" s="30">
        <v>7654</v>
      </c>
      <c r="Q12" s="31">
        <v>1438</v>
      </c>
      <c r="R12" s="31">
        <v>1324</v>
      </c>
      <c r="S12" s="31">
        <v>1678</v>
      </c>
      <c r="T12" s="31">
        <v>2110</v>
      </c>
      <c r="U12" s="30">
        <v>6550</v>
      </c>
      <c r="V12" s="31">
        <v>765</v>
      </c>
      <c r="W12" s="31">
        <v>1302</v>
      </c>
      <c r="X12" s="31">
        <v>1624</v>
      </c>
      <c r="Y12" s="31">
        <v>1379</v>
      </c>
      <c r="Z12" s="30">
        <v>5070</v>
      </c>
      <c r="AA12" s="314">
        <v>1176</v>
      </c>
      <c r="AB12" s="314">
        <v>2057</v>
      </c>
      <c r="AC12" s="314" t="s">
        <v>1225</v>
      </c>
      <c r="AD12" s="314" t="s">
        <v>1225</v>
      </c>
      <c r="AE12" s="315">
        <v>3233</v>
      </c>
      <c r="AF12" s="130"/>
      <c r="AG12" s="130"/>
    </row>
    <row r="13" spans="2:33" ht="11.4">
      <c r="B13" s="1014" t="s">
        <v>159</v>
      </c>
      <c r="C13" s="1014"/>
      <c r="D13" s="1014"/>
      <c r="E13" s="1014"/>
      <c r="F13"/>
      <c r="G13" s="976">
        <v>3595</v>
      </c>
      <c r="H13" s="976">
        <v>3080</v>
      </c>
      <c r="I13" s="976">
        <v>6240</v>
      </c>
      <c r="J13" s="976">
        <v>3148</v>
      </c>
      <c r="K13" s="977">
        <v>16063</v>
      </c>
      <c r="L13" s="976">
        <v>3456</v>
      </c>
      <c r="M13" s="976">
        <v>2233</v>
      </c>
      <c r="N13" s="976">
        <v>1256</v>
      </c>
      <c r="O13" s="976">
        <v>1777</v>
      </c>
      <c r="P13" s="977">
        <v>8722</v>
      </c>
      <c r="Q13" s="976">
        <v>1658</v>
      </c>
      <c r="R13" s="976">
        <v>1402</v>
      </c>
      <c r="S13" s="976">
        <v>1756</v>
      </c>
      <c r="T13" s="976">
        <v>1987</v>
      </c>
      <c r="U13" s="977">
        <v>6803</v>
      </c>
      <c r="V13" s="976">
        <v>997</v>
      </c>
      <c r="W13" s="976">
        <v>1462</v>
      </c>
      <c r="X13" s="976">
        <v>1519</v>
      </c>
      <c r="Y13" s="976">
        <v>1389</v>
      </c>
      <c r="Z13" s="977">
        <v>5367</v>
      </c>
      <c r="AA13" s="985">
        <v>1336</v>
      </c>
      <c r="AB13" s="985">
        <v>2122</v>
      </c>
      <c r="AC13" s="985" t="s">
        <v>1225</v>
      </c>
      <c r="AD13" s="985" t="s">
        <v>1225</v>
      </c>
      <c r="AE13" s="979">
        <v>3458</v>
      </c>
      <c r="AF13" s="130"/>
      <c r="AG13" s="130"/>
    </row>
    <row r="14" spans="2:33" ht="11.4">
      <c r="B14" s="83"/>
      <c r="C14" s="83" t="s">
        <v>99</v>
      </c>
      <c r="D14" s="83"/>
      <c r="E14" s="83"/>
      <c r="F14"/>
      <c r="G14" s="976">
        <v>1009</v>
      </c>
      <c r="H14" s="976">
        <v>717</v>
      </c>
      <c r="I14" s="976">
        <v>1478</v>
      </c>
      <c r="J14" s="976">
        <v>1163</v>
      </c>
      <c r="K14" s="977">
        <v>4367</v>
      </c>
      <c r="L14" s="976">
        <v>961</v>
      </c>
      <c r="M14" s="976">
        <v>575</v>
      </c>
      <c r="N14" s="976">
        <v>448</v>
      </c>
      <c r="O14" s="976">
        <v>746</v>
      </c>
      <c r="P14" s="977">
        <v>2730</v>
      </c>
      <c r="Q14" s="976">
        <v>518</v>
      </c>
      <c r="R14" s="976">
        <v>369</v>
      </c>
      <c r="S14" s="976">
        <v>545</v>
      </c>
      <c r="T14" s="976">
        <v>705</v>
      </c>
      <c r="U14" s="977">
        <v>2137</v>
      </c>
      <c r="V14" s="976">
        <v>471</v>
      </c>
      <c r="W14" s="976">
        <v>509</v>
      </c>
      <c r="X14" s="976">
        <v>529</v>
      </c>
      <c r="Y14" s="976">
        <v>463</v>
      </c>
      <c r="Z14" s="977">
        <v>1972</v>
      </c>
      <c r="AA14" s="985">
        <v>473</v>
      </c>
      <c r="AB14" s="985">
        <v>706</v>
      </c>
      <c r="AC14" s="985" t="s">
        <v>1225</v>
      </c>
      <c r="AD14" s="985" t="s">
        <v>1225</v>
      </c>
      <c r="AE14" s="979">
        <v>1179</v>
      </c>
    </row>
    <row r="15" spans="2:33" ht="11.4">
      <c r="B15" s="1014" t="s">
        <v>160</v>
      </c>
      <c r="C15" s="1014"/>
      <c r="D15" s="1014"/>
      <c r="E15" s="1014"/>
      <c r="F15"/>
      <c r="G15" s="976">
        <v>2586</v>
      </c>
      <c r="H15" s="976">
        <v>2363</v>
      </c>
      <c r="I15" s="976">
        <v>4762</v>
      </c>
      <c r="J15" s="976">
        <v>1985</v>
      </c>
      <c r="K15" s="977">
        <v>11696</v>
      </c>
      <c r="L15" s="976">
        <v>2495</v>
      </c>
      <c r="M15" s="976">
        <v>1658</v>
      </c>
      <c r="N15" s="976">
        <v>808</v>
      </c>
      <c r="O15" s="976">
        <v>1031</v>
      </c>
      <c r="P15" s="977">
        <v>5992</v>
      </c>
      <c r="Q15" s="976">
        <v>1140</v>
      </c>
      <c r="R15" s="976">
        <v>1033</v>
      </c>
      <c r="S15" s="976">
        <v>1211</v>
      </c>
      <c r="T15" s="976">
        <v>1282</v>
      </c>
      <c r="U15" s="977">
        <v>4666</v>
      </c>
      <c r="V15" s="976">
        <v>526</v>
      </c>
      <c r="W15" s="976">
        <v>953</v>
      </c>
      <c r="X15" s="976">
        <v>990</v>
      </c>
      <c r="Y15" s="976">
        <v>926</v>
      </c>
      <c r="Z15" s="977">
        <v>3395</v>
      </c>
      <c r="AA15" s="985">
        <v>863</v>
      </c>
      <c r="AB15" s="985">
        <v>1416</v>
      </c>
      <c r="AC15" s="979" t="s">
        <v>1225</v>
      </c>
      <c r="AD15" s="979" t="s">
        <v>1225</v>
      </c>
      <c r="AE15" s="979">
        <v>2279</v>
      </c>
    </row>
    <row r="16" spans="2:33" ht="11.4">
      <c r="B16" s="83"/>
      <c r="C16" s="83"/>
      <c r="D16" s="83"/>
      <c r="E16" s="83"/>
      <c r="F16"/>
      <c r="G16" s="31"/>
      <c r="H16" s="31"/>
      <c r="I16" s="31"/>
      <c r="J16" s="31"/>
      <c r="K16" s="30"/>
      <c r="L16" s="31"/>
      <c r="M16" s="31"/>
      <c r="N16" s="31"/>
      <c r="O16" s="31"/>
      <c r="P16" s="30"/>
      <c r="Q16" s="31"/>
      <c r="R16" s="31"/>
      <c r="S16" s="31"/>
      <c r="T16" s="31"/>
      <c r="U16" s="30"/>
      <c r="V16" s="31"/>
      <c r="W16" s="31"/>
      <c r="X16" s="31"/>
      <c r="Y16" s="31"/>
      <c r="Z16" s="30"/>
      <c r="AA16" s="314"/>
      <c r="AB16" s="314"/>
      <c r="AC16" s="314"/>
      <c r="AD16" s="314"/>
      <c r="AE16" s="314"/>
    </row>
    <row r="17" spans="2:33" ht="11.4">
      <c r="B17" s="21" t="s">
        <v>35</v>
      </c>
      <c r="C17" s="21"/>
      <c r="F17"/>
      <c r="G17" s="77"/>
      <c r="H17" s="77"/>
      <c r="I17" s="77"/>
      <c r="J17" s="77"/>
      <c r="K17" s="77"/>
      <c r="L17" s="77"/>
      <c r="M17" s="77"/>
      <c r="N17" s="77"/>
      <c r="O17" s="77"/>
      <c r="P17" s="77"/>
      <c r="Q17" s="77"/>
      <c r="R17" s="77"/>
      <c r="S17" s="77"/>
      <c r="T17" s="77"/>
      <c r="U17" s="77"/>
      <c r="V17" s="77"/>
      <c r="W17" s="77"/>
      <c r="X17" s="77"/>
      <c r="Y17" s="77"/>
      <c r="Z17" s="77"/>
      <c r="AA17" s="224"/>
      <c r="AB17" s="224"/>
      <c r="AC17" s="224"/>
      <c r="AD17" s="224"/>
      <c r="AE17" s="224"/>
    </row>
    <row r="18" spans="2:33" ht="11.4">
      <c r="B18" s="21"/>
      <c r="C18" s="21" t="s">
        <v>149</v>
      </c>
      <c r="F18"/>
      <c r="G18" s="31">
        <v>1090</v>
      </c>
      <c r="H18" s="31">
        <v>1945</v>
      </c>
      <c r="I18" s="31">
        <v>1967</v>
      </c>
      <c r="J18" s="31">
        <v>1531</v>
      </c>
      <c r="K18" s="30">
        <v>6533</v>
      </c>
      <c r="L18" s="31">
        <v>995</v>
      </c>
      <c r="M18" s="31">
        <v>947</v>
      </c>
      <c r="N18" s="31">
        <v>1367</v>
      </c>
      <c r="O18" s="31">
        <v>1501</v>
      </c>
      <c r="P18" s="30">
        <v>4810</v>
      </c>
      <c r="Q18" s="31">
        <v>1262</v>
      </c>
      <c r="R18" s="31">
        <v>1319</v>
      </c>
      <c r="S18" s="31">
        <v>1072</v>
      </c>
      <c r="T18" s="31">
        <v>1201</v>
      </c>
      <c r="U18" s="30">
        <v>4854</v>
      </c>
      <c r="V18" s="31">
        <v>1254</v>
      </c>
      <c r="W18" s="31">
        <v>858</v>
      </c>
      <c r="X18" s="31">
        <v>936</v>
      </c>
      <c r="Y18" s="31">
        <v>816</v>
      </c>
      <c r="Z18" s="30">
        <v>3864</v>
      </c>
      <c r="AA18" s="296">
        <v>727</v>
      </c>
      <c r="AB18" s="296">
        <v>1818</v>
      </c>
      <c r="AC18" s="296" t="s">
        <v>1225</v>
      </c>
      <c r="AD18" s="296" t="s">
        <v>1225</v>
      </c>
      <c r="AE18" s="297">
        <v>2545</v>
      </c>
      <c r="AF18" s="130"/>
      <c r="AG18" s="130"/>
    </row>
    <row r="19" spans="2:33" ht="11.4">
      <c r="B19" s="21"/>
      <c r="C19" s="21" t="s">
        <v>150</v>
      </c>
      <c r="F19"/>
      <c r="G19" s="31">
        <v>3593</v>
      </c>
      <c r="H19" s="31">
        <v>3957</v>
      </c>
      <c r="I19" s="31">
        <v>3244</v>
      </c>
      <c r="J19" s="31">
        <v>2897</v>
      </c>
      <c r="K19" s="30">
        <v>13691</v>
      </c>
      <c r="L19" s="31">
        <v>2324</v>
      </c>
      <c r="M19" s="31">
        <v>1830</v>
      </c>
      <c r="N19" s="31">
        <v>1769</v>
      </c>
      <c r="O19" s="31">
        <v>2048</v>
      </c>
      <c r="P19" s="30">
        <v>7971</v>
      </c>
      <c r="Q19" s="31">
        <v>1863</v>
      </c>
      <c r="R19" s="31">
        <v>1775</v>
      </c>
      <c r="S19" s="31">
        <v>1722</v>
      </c>
      <c r="T19" s="31">
        <v>1723</v>
      </c>
      <c r="U19" s="30">
        <v>7083</v>
      </c>
      <c r="V19" s="31">
        <v>1641</v>
      </c>
      <c r="W19" s="31">
        <v>1404</v>
      </c>
      <c r="X19" s="31">
        <v>1363</v>
      </c>
      <c r="Y19" s="31">
        <v>1142</v>
      </c>
      <c r="Z19" s="30">
        <v>5550</v>
      </c>
      <c r="AA19" s="296">
        <v>1254</v>
      </c>
      <c r="AB19" s="296">
        <v>1763</v>
      </c>
      <c r="AC19" s="296" t="s">
        <v>1225</v>
      </c>
      <c r="AD19" s="296" t="s">
        <v>1225</v>
      </c>
      <c r="AE19" s="297">
        <v>3017</v>
      </c>
      <c r="AF19" s="130"/>
      <c r="AG19" s="130"/>
    </row>
    <row r="20" spans="2:33" ht="11.4">
      <c r="B20" s="1014" t="s">
        <v>161</v>
      </c>
      <c r="C20" s="1014"/>
      <c r="D20" s="1014"/>
      <c r="E20" s="1014"/>
      <c r="F20"/>
      <c r="G20" s="976">
        <v>4683</v>
      </c>
      <c r="H20" s="976">
        <v>5902</v>
      </c>
      <c r="I20" s="976">
        <v>5211</v>
      </c>
      <c r="J20" s="976">
        <v>4428</v>
      </c>
      <c r="K20" s="977">
        <v>20224</v>
      </c>
      <c r="L20" s="976">
        <v>3319</v>
      </c>
      <c r="M20" s="976">
        <v>2777</v>
      </c>
      <c r="N20" s="976">
        <v>3136</v>
      </c>
      <c r="O20" s="976">
        <v>3549</v>
      </c>
      <c r="P20" s="977">
        <v>12781</v>
      </c>
      <c r="Q20" s="976">
        <v>3125</v>
      </c>
      <c r="R20" s="976">
        <v>3094</v>
      </c>
      <c r="S20" s="976">
        <v>2794</v>
      </c>
      <c r="T20" s="976">
        <v>2924</v>
      </c>
      <c r="U20" s="977">
        <v>11937</v>
      </c>
      <c r="V20" s="976">
        <v>2895</v>
      </c>
      <c r="W20" s="976">
        <v>2262</v>
      </c>
      <c r="X20" s="976">
        <v>2299</v>
      </c>
      <c r="Y20" s="976">
        <v>1958</v>
      </c>
      <c r="Z20" s="977">
        <v>9414</v>
      </c>
      <c r="AA20" s="985">
        <v>1981</v>
      </c>
      <c r="AB20" s="985">
        <v>3581</v>
      </c>
      <c r="AC20" s="985" t="s">
        <v>1225</v>
      </c>
      <c r="AD20" s="985" t="s">
        <v>1225</v>
      </c>
      <c r="AE20" s="979">
        <v>5562</v>
      </c>
      <c r="AF20" s="130"/>
      <c r="AG20" s="130"/>
    </row>
    <row r="21" spans="2:33" ht="11.4">
      <c r="B21" s="83"/>
      <c r="C21" s="83" t="s">
        <v>99</v>
      </c>
      <c r="D21" s="83"/>
      <c r="E21" s="83"/>
      <c r="F21"/>
      <c r="G21" s="976">
        <v>1912</v>
      </c>
      <c r="H21" s="976">
        <v>2295</v>
      </c>
      <c r="I21" s="976">
        <v>2921</v>
      </c>
      <c r="J21" s="976">
        <v>2015</v>
      </c>
      <c r="K21" s="977">
        <v>9143</v>
      </c>
      <c r="L21" s="976">
        <v>1766</v>
      </c>
      <c r="M21" s="976">
        <v>1413</v>
      </c>
      <c r="N21" s="976">
        <v>1386</v>
      </c>
      <c r="O21" s="976">
        <v>1433</v>
      </c>
      <c r="P21" s="977">
        <v>5998</v>
      </c>
      <c r="Q21" s="976">
        <v>1509</v>
      </c>
      <c r="R21" s="976">
        <v>1171</v>
      </c>
      <c r="S21" s="976">
        <v>1259</v>
      </c>
      <c r="T21" s="976">
        <v>1226</v>
      </c>
      <c r="U21" s="977">
        <v>5165</v>
      </c>
      <c r="V21" s="976">
        <v>1375</v>
      </c>
      <c r="W21" s="976">
        <v>1062</v>
      </c>
      <c r="X21" s="976">
        <v>1054</v>
      </c>
      <c r="Y21" s="976">
        <v>918</v>
      </c>
      <c r="Z21" s="977">
        <v>4409</v>
      </c>
      <c r="AA21" s="985">
        <v>854</v>
      </c>
      <c r="AB21" s="985">
        <v>1659</v>
      </c>
      <c r="AC21" s="985" t="s">
        <v>1225</v>
      </c>
      <c r="AD21" s="985" t="s">
        <v>1225</v>
      </c>
      <c r="AE21" s="979">
        <v>2513</v>
      </c>
    </row>
    <row r="22" spans="2:33" ht="11.4">
      <c r="B22" s="1014" t="s">
        <v>162</v>
      </c>
      <c r="C22" s="1014"/>
      <c r="D22" s="1014"/>
      <c r="E22" s="1014"/>
      <c r="F22"/>
      <c r="G22" s="976">
        <v>2771</v>
      </c>
      <c r="H22" s="976">
        <v>3607</v>
      </c>
      <c r="I22" s="976">
        <v>2290</v>
      </c>
      <c r="J22" s="976">
        <v>2413</v>
      </c>
      <c r="K22" s="977">
        <v>11081</v>
      </c>
      <c r="L22" s="976">
        <v>1553</v>
      </c>
      <c r="M22" s="976">
        <v>1364</v>
      </c>
      <c r="N22" s="976">
        <v>1750</v>
      </c>
      <c r="O22" s="976">
        <v>2116</v>
      </c>
      <c r="P22" s="977">
        <v>6783</v>
      </c>
      <c r="Q22" s="976">
        <v>1616</v>
      </c>
      <c r="R22" s="976">
        <v>1923</v>
      </c>
      <c r="S22" s="976">
        <v>1535</v>
      </c>
      <c r="T22" s="976">
        <v>1698</v>
      </c>
      <c r="U22" s="977">
        <v>6772</v>
      </c>
      <c r="V22" s="976">
        <v>1520</v>
      </c>
      <c r="W22" s="976">
        <v>1200</v>
      </c>
      <c r="X22" s="976">
        <v>1245</v>
      </c>
      <c r="Y22" s="976">
        <v>1040</v>
      </c>
      <c r="Z22" s="977">
        <v>5005</v>
      </c>
      <c r="AA22" s="985">
        <v>1127</v>
      </c>
      <c r="AB22" s="985">
        <v>1922</v>
      </c>
      <c r="AC22" s="979" t="s">
        <v>1225</v>
      </c>
      <c r="AD22" s="979" t="s">
        <v>1225</v>
      </c>
      <c r="AE22" s="979">
        <v>3049</v>
      </c>
    </row>
    <row r="23" spans="2:33" ht="11.4">
      <c r="B23" s="83"/>
      <c r="C23" s="83"/>
      <c r="D23" s="83"/>
      <c r="E23" s="83"/>
      <c r="F23"/>
      <c r="G23" s="31"/>
      <c r="H23" s="31"/>
      <c r="I23" s="31"/>
      <c r="J23" s="31"/>
      <c r="K23" s="30"/>
      <c r="L23" s="31"/>
      <c r="M23" s="31"/>
      <c r="N23" s="31"/>
      <c r="O23" s="31"/>
      <c r="P23" s="30"/>
      <c r="Q23" s="31"/>
      <c r="R23" s="31"/>
      <c r="S23" s="31"/>
      <c r="T23" s="31"/>
      <c r="U23" s="30"/>
      <c r="V23" s="31"/>
      <c r="W23" s="31"/>
      <c r="X23" s="31"/>
      <c r="Y23" s="31"/>
      <c r="Z23" s="30"/>
      <c r="AA23" s="314"/>
      <c r="AB23" s="314"/>
      <c r="AC23" s="314"/>
      <c r="AD23" s="314"/>
      <c r="AE23" s="314"/>
    </row>
    <row r="24" spans="2:33" ht="10.5">
      <c r="B24" s="83" t="s">
        <v>36</v>
      </c>
      <c r="C24" s="83"/>
      <c r="D24" s="83"/>
      <c r="E24" s="83"/>
      <c r="F24" s="30"/>
      <c r="G24" s="31"/>
      <c r="H24" s="31"/>
      <c r="I24" s="31"/>
      <c r="J24" s="31"/>
      <c r="K24" s="30"/>
      <c r="L24" s="31"/>
      <c r="M24" s="31"/>
      <c r="N24" s="31"/>
      <c r="O24" s="31"/>
      <c r="P24" s="30"/>
      <c r="Q24" s="31"/>
      <c r="R24" s="31"/>
      <c r="S24" s="31"/>
      <c r="T24" s="31"/>
      <c r="U24" s="30"/>
      <c r="V24" s="31"/>
      <c r="W24" s="31"/>
      <c r="X24" s="31"/>
      <c r="Y24" s="31"/>
      <c r="Z24" s="30"/>
      <c r="AA24" s="296"/>
      <c r="AB24" s="296"/>
      <c r="AC24" s="296"/>
      <c r="AD24" s="296"/>
      <c r="AE24" s="296"/>
    </row>
    <row r="25" spans="2:33" ht="10.5">
      <c r="B25" s="83"/>
      <c r="C25" s="83" t="s">
        <v>149</v>
      </c>
      <c r="D25" s="83"/>
      <c r="E25" s="83"/>
      <c r="F25" s="30"/>
      <c r="G25" s="31">
        <v>589</v>
      </c>
      <c r="H25" s="31">
        <v>1873</v>
      </c>
      <c r="I25" s="31">
        <v>1448</v>
      </c>
      <c r="J25" s="31">
        <v>994</v>
      </c>
      <c r="K25" s="30">
        <v>4904</v>
      </c>
      <c r="L25" s="31">
        <v>1546</v>
      </c>
      <c r="M25" s="31">
        <v>869</v>
      </c>
      <c r="N25" s="31">
        <v>1020</v>
      </c>
      <c r="O25" s="31">
        <v>1119</v>
      </c>
      <c r="P25" s="30">
        <v>4554</v>
      </c>
      <c r="Q25" s="31">
        <v>613</v>
      </c>
      <c r="R25" s="31">
        <v>438</v>
      </c>
      <c r="S25" s="31">
        <v>276</v>
      </c>
      <c r="T25" s="31">
        <v>-258</v>
      </c>
      <c r="U25" s="30">
        <v>1069</v>
      </c>
      <c r="V25" s="31">
        <v>269</v>
      </c>
      <c r="W25" s="31">
        <v>539</v>
      </c>
      <c r="X25" s="31">
        <v>457</v>
      </c>
      <c r="Y25" s="31">
        <v>452</v>
      </c>
      <c r="Z25" s="30">
        <v>1717</v>
      </c>
      <c r="AA25" s="296">
        <v>1410</v>
      </c>
      <c r="AB25" s="296">
        <v>1731</v>
      </c>
      <c r="AC25" s="296" t="s">
        <v>1225</v>
      </c>
      <c r="AD25" s="296" t="s">
        <v>1225</v>
      </c>
      <c r="AE25" s="297">
        <v>3141</v>
      </c>
      <c r="AF25" s="130"/>
      <c r="AG25" s="130"/>
    </row>
    <row r="26" spans="2:33" ht="10.5">
      <c r="B26" s="83"/>
      <c r="C26" s="83" t="s">
        <v>150</v>
      </c>
      <c r="D26" s="83"/>
      <c r="E26" s="83"/>
      <c r="F26" s="30"/>
      <c r="G26" s="31">
        <v>1567</v>
      </c>
      <c r="H26" s="31">
        <v>2133</v>
      </c>
      <c r="I26" s="31">
        <v>1277</v>
      </c>
      <c r="J26" s="31">
        <v>908</v>
      </c>
      <c r="K26" s="30">
        <v>5885</v>
      </c>
      <c r="L26" s="31">
        <v>1213</v>
      </c>
      <c r="M26" s="31">
        <v>-73</v>
      </c>
      <c r="N26" s="31">
        <v>1035</v>
      </c>
      <c r="O26" s="31">
        <v>-316</v>
      </c>
      <c r="P26" s="30">
        <v>1859</v>
      </c>
      <c r="Q26" s="31">
        <v>676</v>
      </c>
      <c r="R26" s="31">
        <v>711</v>
      </c>
      <c r="S26" s="31">
        <v>105</v>
      </c>
      <c r="T26" s="31">
        <v>-44</v>
      </c>
      <c r="U26" s="30">
        <v>1448</v>
      </c>
      <c r="V26" s="31">
        <v>408</v>
      </c>
      <c r="W26" s="31">
        <v>994</v>
      </c>
      <c r="X26" s="31">
        <v>1259</v>
      </c>
      <c r="Y26" s="31">
        <v>894</v>
      </c>
      <c r="Z26" s="30">
        <v>3555</v>
      </c>
      <c r="AA26" s="296">
        <v>1793</v>
      </c>
      <c r="AB26" s="296">
        <v>3223</v>
      </c>
      <c r="AC26" s="296" t="s">
        <v>1225</v>
      </c>
      <c r="AD26" s="296" t="s">
        <v>1225</v>
      </c>
      <c r="AE26" s="297">
        <v>5016</v>
      </c>
      <c r="AF26" s="130"/>
      <c r="AG26" s="130"/>
    </row>
    <row r="27" spans="2:33" ht="11.4">
      <c r="B27" s="1014" t="s">
        <v>163</v>
      </c>
      <c r="C27" s="1014"/>
      <c r="D27" s="1014"/>
      <c r="E27" s="1014"/>
      <c r="F27"/>
      <c r="G27" s="976">
        <v>2156</v>
      </c>
      <c r="H27" s="976">
        <v>4006</v>
      </c>
      <c r="I27" s="976">
        <v>2725</v>
      </c>
      <c r="J27" s="976">
        <v>1902</v>
      </c>
      <c r="K27" s="977">
        <v>10789</v>
      </c>
      <c r="L27" s="976">
        <v>2759</v>
      </c>
      <c r="M27" s="976">
        <v>796</v>
      </c>
      <c r="N27" s="976">
        <v>2055</v>
      </c>
      <c r="O27" s="976">
        <v>803</v>
      </c>
      <c r="P27" s="977">
        <v>6413</v>
      </c>
      <c r="Q27" s="976">
        <v>1289</v>
      </c>
      <c r="R27" s="976">
        <v>1149</v>
      </c>
      <c r="S27" s="976">
        <v>381</v>
      </c>
      <c r="T27" s="976">
        <v>-302</v>
      </c>
      <c r="U27" s="977">
        <v>2517</v>
      </c>
      <c r="V27" s="976">
        <v>677</v>
      </c>
      <c r="W27" s="976">
        <v>1533</v>
      </c>
      <c r="X27" s="976">
        <v>1716</v>
      </c>
      <c r="Y27" s="976">
        <v>1346</v>
      </c>
      <c r="Z27" s="977">
        <v>5272</v>
      </c>
      <c r="AA27" s="985">
        <v>3203</v>
      </c>
      <c r="AB27" s="985">
        <v>4954</v>
      </c>
      <c r="AC27" s="985" t="s">
        <v>1225</v>
      </c>
      <c r="AD27" s="985" t="s">
        <v>1225</v>
      </c>
      <c r="AE27" s="979">
        <v>8157</v>
      </c>
      <c r="AF27" s="130"/>
      <c r="AG27" s="130"/>
    </row>
    <row r="28" spans="2:33" ht="11.4">
      <c r="B28" s="83"/>
      <c r="C28" s="83" t="s">
        <v>99</v>
      </c>
      <c r="D28" s="83"/>
      <c r="E28" s="83"/>
      <c r="F28"/>
      <c r="G28" s="976">
        <v>400</v>
      </c>
      <c r="H28" s="976">
        <v>783</v>
      </c>
      <c r="I28" s="976">
        <v>725</v>
      </c>
      <c r="J28" s="976">
        <v>400</v>
      </c>
      <c r="K28" s="977">
        <v>2308</v>
      </c>
      <c r="L28" s="976">
        <v>777</v>
      </c>
      <c r="M28" s="976">
        <v>271</v>
      </c>
      <c r="N28" s="976">
        <v>167</v>
      </c>
      <c r="O28" s="976">
        <v>239</v>
      </c>
      <c r="P28" s="977">
        <v>1454</v>
      </c>
      <c r="Q28" s="976">
        <v>333</v>
      </c>
      <c r="R28" s="976">
        <v>125</v>
      </c>
      <c r="S28" s="976">
        <v>67</v>
      </c>
      <c r="T28" s="976">
        <v>-73</v>
      </c>
      <c r="U28" s="977">
        <v>452</v>
      </c>
      <c r="V28" s="976">
        <v>76</v>
      </c>
      <c r="W28" s="976">
        <v>251</v>
      </c>
      <c r="X28" s="976">
        <v>360</v>
      </c>
      <c r="Y28" s="976">
        <v>379</v>
      </c>
      <c r="Z28" s="977">
        <v>1066</v>
      </c>
      <c r="AA28" s="985">
        <v>646</v>
      </c>
      <c r="AB28" s="985">
        <v>1034</v>
      </c>
      <c r="AC28" s="985" t="s">
        <v>1225</v>
      </c>
      <c r="AD28" s="985" t="s">
        <v>1225</v>
      </c>
      <c r="AE28" s="979">
        <v>1680</v>
      </c>
    </row>
    <row r="29" spans="2:33" ht="11.4">
      <c r="B29" s="1014" t="s">
        <v>164</v>
      </c>
      <c r="C29" s="1014"/>
      <c r="D29" s="1014"/>
      <c r="E29" s="1014"/>
      <c r="F29"/>
      <c r="G29" s="976">
        <v>1756</v>
      </c>
      <c r="H29" s="976">
        <v>3223</v>
      </c>
      <c r="I29" s="976">
        <v>2000</v>
      </c>
      <c r="J29" s="976">
        <v>1502</v>
      </c>
      <c r="K29" s="977">
        <v>8481</v>
      </c>
      <c r="L29" s="976">
        <v>1982</v>
      </c>
      <c r="M29" s="976">
        <v>525</v>
      </c>
      <c r="N29" s="976">
        <v>1888</v>
      </c>
      <c r="O29" s="976">
        <v>564</v>
      </c>
      <c r="P29" s="977">
        <v>4959</v>
      </c>
      <c r="Q29" s="976">
        <v>956</v>
      </c>
      <c r="R29" s="976">
        <v>1024</v>
      </c>
      <c r="S29" s="976">
        <v>314</v>
      </c>
      <c r="T29" s="976">
        <v>-229</v>
      </c>
      <c r="U29" s="977">
        <v>2065</v>
      </c>
      <c r="V29" s="976">
        <v>601</v>
      </c>
      <c r="W29" s="976">
        <v>1282</v>
      </c>
      <c r="X29" s="976">
        <v>1356</v>
      </c>
      <c r="Y29" s="976">
        <v>967</v>
      </c>
      <c r="Z29" s="977">
        <v>4206</v>
      </c>
      <c r="AA29" s="985">
        <v>2557</v>
      </c>
      <c r="AB29" s="985">
        <v>3920</v>
      </c>
      <c r="AC29" s="985" t="s">
        <v>1225</v>
      </c>
      <c r="AD29" s="985" t="s">
        <v>1225</v>
      </c>
      <c r="AE29" s="979">
        <v>6477</v>
      </c>
    </row>
    <row r="30" spans="2:33" ht="11.4">
      <c r="B30" s="83"/>
      <c r="C30" s="83"/>
      <c r="D30" s="83"/>
      <c r="E30" s="83"/>
      <c r="F30"/>
      <c r="G30" s="31"/>
      <c r="H30" s="31"/>
      <c r="I30" s="31"/>
      <c r="J30" s="31"/>
      <c r="K30" s="30"/>
      <c r="L30" s="31"/>
      <c r="M30" s="31"/>
      <c r="N30" s="31"/>
      <c r="O30" s="31"/>
      <c r="P30" s="30"/>
      <c r="Q30" s="31"/>
      <c r="R30" s="31"/>
      <c r="S30" s="31"/>
      <c r="T30" s="31"/>
      <c r="U30" s="30"/>
      <c r="V30" s="31"/>
      <c r="W30" s="31"/>
      <c r="X30" s="31"/>
      <c r="Y30" s="31"/>
      <c r="Z30" s="30"/>
      <c r="AA30" s="314"/>
      <c r="AB30" s="314"/>
      <c r="AC30" s="314"/>
      <c r="AD30" s="314"/>
      <c r="AE30" s="315"/>
    </row>
    <row r="31" spans="2:33" ht="10.5">
      <c r="B31" s="83" t="s">
        <v>38</v>
      </c>
      <c r="C31" s="83"/>
      <c r="D31" s="83"/>
      <c r="E31" s="83"/>
      <c r="F31" s="30"/>
      <c r="G31" s="31"/>
      <c r="H31" s="31"/>
      <c r="I31" s="31"/>
      <c r="J31" s="31"/>
      <c r="K31" s="30"/>
      <c r="L31" s="31"/>
      <c r="M31" s="31"/>
      <c r="N31" s="31"/>
      <c r="O31" s="31"/>
      <c r="P31" s="30"/>
      <c r="Q31" s="31"/>
      <c r="R31" s="31"/>
      <c r="S31" s="31"/>
      <c r="T31" s="31"/>
      <c r="U31" s="30"/>
      <c r="V31" s="31"/>
      <c r="W31" s="31"/>
      <c r="X31" s="31"/>
      <c r="Y31" s="31"/>
      <c r="Z31" s="30"/>
      <c r="AA31" s="296"/>
      <c r="AB31" s="296"/>
      <c r="AC31" s="296"/>
      <c r="AD31" s="296"/>
      <c r="AE31" s="297"/>
    </row>
    <row r="32" spans="2:33" ht="10.5">
      <c r="B32" s="83"/>
      <c r="C32" s="83" t="s">
        <v>149</v>
      </c>
      <c r="D32" s="83"/>
      <c r="E32" s="83"/>
      <c r="F32" s="30"/>
      <c r="G32" s="31">
        <v>-149</v>
      </c>
      <c r="H32" s="31">
        <v>-242</v>
      </c>
      <c r="I32" s="31">
        <v>-152</v>
      </c>
      <c r="J32" s="31">
        <v>-155</v>
      </c>
      <c r="K32" s="30">
        <v>-698</v>
      </c>
      <c r="L32" s="31">
        <v>-128</v>
      </c>
      <c r="M32" s="31">
        <v>-147</v>
      </c>
      <c r="N32" s="31">
        <v>-66</v>
      </c>
      <c r="O32" s="31">
        <v>-228</v>
      </c>
      <c r="P32" s="30">
        <v>-569</v>
      </c>
      <c r="Q32" s="31">
        <v>-160</v>
      </c>
      <c r="R32" s="31">
        <v>-147</v>
      </c>
      <c r="S32" s="31">
        <v>-136</v>
      </c>
      <c r="T32" s="31">
        <v>-144</v>
      </c>
      <c r="U32" s="30">
        <v>-587</v>
      </c>
      <c r="V32" s="31">
        <v>-153</v>
      </c>
      <c r="W32" s="31">
        <v>-239</v>
      </c>
      <c r="X32" s="31">
        <v>-190</v>
      </c>
      <c r="Y32" s="31">
        <v>-395</v>
      </c>
      <c r="Z32" s="30">
        <v>-977</v>
      </c>
      <c r="AA32" s="296">
        <v>-171</v>
      </c>
      <c r="AB32" s="296">
        <v>-263</v>
      </c>
      <c r="AC32" s="296" t="s">
        <v>1225</v>
      </c>
      <c r="AD32" s="296" t="s">
        <v>1225</v>
      </c>
      <c r="AE32" s="297">
        <v>-434</v>
      </c>
      <c r="AF32" s="130"/>
      <c r="AG32" s="130"/>
    </row>
    <row r="33" spans="2:33" ht="10.5">
      <c r="B33" s="83"/>
      <c r="C33" s="83" t="s">
        <v>150</v>
      </c>
      <c r="D33" s="83"/>
      <c r="E33" s="83"/>
      <c r="F33" s="30"/>
      <c r="G33" s="31">
        <v>-110</v>
      </c>
      <c r="H33" s="31">
        <v>41</v>
      </c>
      <c r="I33" s="31">
        <v>-253</v>
      </c>
      <c r="J33" s="31">
        <v>-151</v>
      </c>
      <c r="K33" s="30">
        <v>-473</v>
      </c>
      <c r="L33" s="31">
        <v>-168</v>
      </c>
      <c r="M33" s="31">
        <v>-23</v>
      </c>
      <c r="N33" s="31">
        <v>-237</v>
      </c>
      <c r="O33" s="31">
        <v>131</v>
      </c>
      <c r="P33" s="30">
        <v>-297</v>
      </c>
      <c r="Q33" s="31">
        <v>6</v>
      </c>
      <c r="R33" s="31">
        <v>-11</v>
      </c>
      <c r="S33" s="31">
        <v>367</v>
      </c>
      <c r="T33" s="31">
        <v>-383</v>
      </c>
      <c r="U33" s="30">
        <v>-21</v>
      </c>
      <c r="V33" s="31">
        <v>36</v>
      </c>
      <c r="W33" s="31">
        <v>201</v>
      </c>
      <c r="X33" s="31">
        <v>1</v>
      </c>
      <c r="Y33" s="31">
        <v>91</v>
      </c>
      <c r="Z33" s="30">
        <v>329</v>
      </c>
      <c r="AA33" s="296">
        <v>-101</v>
      </c>
      <c r="AB33" s="296">
        <v>-82</v>
      </c>
      <c r="AC33" s="296" t="s">
        <v>1225</v>
      </c>
      <c r="AD33" s="296" t="s">
        <v>1225</v>
      </c>
      <c r="AE33" s="297">
        <v>-183</v>
      </c>
      <c r="AF33" s="130"/>
      <c r="AG33" s="130"/>
    </row>
    <row r="34" spans="2:33" ht="11.4">
      <c r="B34" s="1014" t="s">
        <v>165</v>
      </c>
      <c r="C34" s="1014"/>
      <c r="D34" s="1014"/>
      <c r="E34" s="1014"/>
      <c r="F34"/>
      <c r="G34" s="976">
        <v>-259</v>
      </c>
      <c r="H34" s="976">
        <v>-201</v>
      </c>
      <c r="I34" s="976">
        <v>-405</v>
      </c>
      <c r="J34" s="976">
        <v>-306</v>
      </c>
      <c r="K34" s="977">
        <v>-1171</v>
      </c>
      <c r="L34" s="976">
        <v>-296</v>
      </c>
      <c r="M34" s="976">
        <v>-170</v>
      </c>
      <c r="N34" s="976">
        <v>-303</v>
      </c>
      <c r="O34" s="976">
        <v>-97</v>
      </c>
      <c r="P34" s="977">
        <v>-866</v>
      </c>
      <c r="Q34" s="976">
        <v>-154</v>
      </c>
      <c r="R34" s="976">
        <v>-158</v>
      </c>
      <c r="S34" s="976">
        <v>231</v>
      </c>
      <c r="T34" s="976">
        <v>-527</v>
      </c>
      <c r="U34" s="977">
        <v>-608</v>
      </c>
      <c r="V34" s="976">
        <v>-117</v>
      </c>
      <c r="W34" s="976">
        <v>-38</v>
      </c>
      <c r="X34" s="976">
        <v>-189</v>
      </c>
      <c r="Y34" s="976">
        <v>-304</v>
      </c>
      <c r="Z34" s="977">
        <v>-648</v>
      </c>
      <c r="AA34" s="985">
        <v>-272</v>
      </c>
      <c r="AB34" s="985">
        <v>-345</v>
      </c>
      <c r="AC34" s="985" t="s">
        <v>1225</v>
      </c>
      <c r="AD34" s="985" t="s">
        <v>1225</v>
      </c>
      <c r="AE34" s="979">
        <v>-617</v>
      </c>
      <c r="AF34" s="130"/>
      <c r="AG34" s="130"/>
    </row>
    <row r="35" spans="2:33" ht="11.4">
      <c r="B35" s="83"/>
      <c r="C35" s="83" t="s">
        <v>99</v>
      </c>
      <c r="D35" s="83"/>
      <c r="E35" s="83"/>
      <c r="F35"/>
      <c r="G35" s="976">
        <v>-23</v>
      </c>
      <c r="H35" s="976">
        <v>-167</v>
      </c>
      <c r="I35" s="976">
        <v>-206</v>
      </c>
      <c r="J35" s="976">
        <v>-43</v>
      </c>
      <c r="K35" s="977">
        <v>-439</v>
      </c>
      <c r="L35" s="976">
        <v>-29</v>
      </c>
      <c r="M35" s="976">
        <v>-10</v>
      </c>
      <c r="N35" s="976">
        <v>-162</v>
      </c>
      <c r="O35" s="976">
        <v>-121</v>
      </c>
      <c r="P35" s="977">
        <v>-322</v>
      </c>
      <c r="Q35" s="976">
        <v>-99</v>
      </c>
      <c r="R35" s="976">
        <v>-3</v>
      </c>
      <c r="S35" s="976">
        <v>64</v>
      </c>
      <c r="T35" s="976">
        <v>-254</v>
      </c>
      <c r="U35" s="977">
        <v>-292</v>
      </c>
      <c r="V35" s="976">
        <v>-33</v>
      </c>
      <c r="W35" s="976">
        <v>-109</v>
      </c>
      <c r="X35" s="976">
        <v>-106</v>
      </c>
      <c r="Y35" s="976">
        <v>-151</v>
      </c>
      <c r="Z35" s="977">
        <v>-399</v>
      </c>
      <c r="AA35" s="985">
        <v>-124</v>
      </c>
      <c r="AB35" s="985">
        <v>-91</v>
      </c>
      <c r="AC35" s="985" t="s">
        <v>1225</v>
      </c>
      <c r="AD35" s="985" t="s">
        <v>1225</v>
      </c>
      <c r="AE35" s="979">
        <v>-215</v>
      </c>
    </row>
    <row r="36" spans="2:33" ht="11.4">
      <c r="B36" s="1014" t="s">
        <v>166</v>
      </c>
      <c r="C36" s="1014"/>
      <c r="D36" s="1014"/>
      <c r="E36" s="1014"/>
      <c r="F36"/>
      <c r="G36" s="976">
        <v>-236</v>
      </c>
      <c r="H36" s="976">
        <v>-34</v>
      </c>
      <c r="I36" s="976">
        <v>-199</v>
      </c>
      <c r="J36" s="976">
        <v>-263</v>
      </c>
      <c r="K36" s="977">
        <v>-732</v>
      </c>
      <c r="L36" s="976">
        <v>-267</v>
      </c>
      <c r="M36" s="976">
        <v>-160</v>
      </c>
      <c r="N36" s="976">
        <v>-141</v>
      </c>
      <c r="O36" s="976">
        <v>24</v>
      </c>
      <c r="P36" s="977">
        <v>-544</v>
      </c>
      <c r="Q36" s="976">
        <v>-55</v>
      </c>
      <c r="R36" s="976">
        <v>-155</v>
      </c>
      <c r="S36" s="976">
        <v>167</v>
      </c>
      <c r="T36" s="976">
        <v>-273</v>
      </c>
      <c r="U36" s="977">
        <v>-316</v>
      </c>
      <c r="V36" s="976">
        <v>-84</v>
      </c>
      <c r="W36" s="976">
        <v>71</v>
      </c>
      <c r="X36" s="976">
        <v>-83</v>
      </c>
      <c r="Y36" s="976">
        <v>-153</v>
      </c>
      <c r="Z36" s="977">
        <v>-249</v>
      </c>
      <c r="AA36" s="985">
        <v>-148</v>
      </c>
      <c r="AB36" s="985">
        <v>-254</v>
      </c>
      <c r="AC36" s="985" t="s">
        <v>1225</v>
      </c>
      <c r="AD36" s="985" t="s">
        <v>1225</v>
      </c>
      <c r="AE36" s="979">
        <v>-402</v>
      </c>
    </row>
    <row r="37" spans="2:33" ht="11.4">
      <c r="B37" s="83"/>
      <c r="C37" s="83"/>
      <c r="D37" s="83"/>
      <c r="E37" s="83"/>
      <c r="F37"/>
      <c r="G37" s="31"/>
      <c r="H37" s="31"/>
      <c r="I37" s="31"/>
      <c r="J37" s="31"/>
      <c r="K37" s="30"/>
      <c r="L37" s="31"/>
      <c r="M37" s="31"/>
      <c r="N37" s="31"/>
      <c r="O37" s="31"/>
      <c r="P37" s="30"/>
      <c r="Q37" s="31"/>
      <c r="R37" s="31"/>
      <c r="S37" s="31"/>
      <c r="T37" s="31"/>
      <c r="U37" s="30"/>
      <c r="V37" s="31"/>
      <c r="W37" s="31"/>
      <c r="X37" s="31"/>
      <c r="Y37" s="31"/>
      <c r="Z37" s="30"/>
      <c r="AA37" s="314"/>
      <c r="AB37" s="314"/>
      <c r="AC37" s="314"/>
      <c r="AD37" s="314"/>
      <c r="AE37" s="315"/>
    </row>
    <row r="38" spans="2:33" ht="10.5">
      <c r="B38" s="48" t="s">
        <v>127</v>
      </c>
      <c r="C38" s="83"/>
      <c r="D38" s="83"/>
      <c r="E38" s="83"/>
      <c r="F38" s="30"/>
      <c r="G38" s="31">
        <v>34</v>
      </c>
      <c r="H38" s="31">
        <v>-21</v>
      </c>
      <c r="I38" s="31">
        <v>-21</v>
      </c>
      <c r="J38" s="31">
        <v>147</v>
      </c>
      <c r="K38" s="30">
        <v>139</v>
      </c>
      <c r="L38" s="31">
        <v>-22</v>
      </c>
      <c r="M38" s="31">
        <v>-30</v>
      </c>
      <c r="N38" s="31">
        <v>-57</v>
      </c>
      <c r="O38" s="31">
        <v>95</v>
      </c>
      <c r="P38" s="30">
        <v>-14</v>
      </c>
      <c r="Q38" s="31">
        <v>32</v>
      </c>
      <c r="R38" s="31">
        <v>-73</v>
      </c>
      <c r="S38" s="31">
        <v>65</v>
      </c>
      <c r="T38" s="31">
        <v>-49</v>
      </c>
      <c r="U38" s="30">
        <v>-25</v>
      </c>
      <c r="V38" s="31">
        <v>13</v>
      </c>
      <c r="W38" s="31">
        <v>30</v>
      </c>
      <c r="X38" s="31">
        <v>-19</v>
      </c>
      <c r="Y38" s="31">
        <v>21</v>
      </c>
      <c r="Z38" s="30">
        <v>45</v>
      </c>
      <c r="AA38" s="296">
        <v>21</v>
      </c>
      <c r="AB38" s="296">
        <v>0</v>
      </c>
      <c r="AC38" s="296" t="s">
        <v>1225</v>
      </c>
      <c r="AD38" s="566" t="s">
        <v>1225</v>
      </c>
      <c r="AE38" s="722">
        <v>21</v>
      </c>
      <c r="AF38" s="130"/>
      <c r="AG38" s="130"/>
    </row>
    <row r="39" spans="2:33" ht="10.5">
      <c r="B39" s="1005" t="s">
        <v>167</v>
      </c>
      <c r="C39" s="1006"/>
      <c r="D39" s="942"/>
      <c r="E39" s="942"/>
      <c r="F39" s="30"/>
      <c r="G39" s="1015">
        <v>10209</v>
      </c>
      <c r="H39" s="1016">
        <v>12766</v>
      </c>
      <c r="I39" s="1015">
        <v>13750</v>
      </c>
      <c r="J39" s="1015">
        <v>9319</v>
      </c>
      <c r="K39" s="1017">
        <v>46044</v>
      </c>
      <c r="L39" s="1015">
        <v>9216</v>
      </c>
      <c r="M39" s="1018">
        <v>5606</v>
      </c>
      <c r="N39" s="1018">
        <v>6087</v>
      </c>
      <c r="O39" s="1018">
        <v>6127</v>
      </c>
      <c r="P39" s="1019">
        <v>27036</v>
      </c>
      <c r="Q39" s="1015">
        <v>5950</v>
      </c>
      <c r="R39" s="1018">
        <v>5414</v>
      </c>
      <c r="S39" s="1018">
        <v>5227</v>
      </c>
      <c r="T39" s="1018">
        <v>4033</v>
      </c>
      <c r="U39" s="1019">
        <v>20624</v>
      </c>
      <c r="V39" s="1015">
        <v>4465</v>
      </c>
      <c r="W39" s="1018">
        <v>5249</v>
      </c>
      <c r="X39" s="1018">
        <v>5326</v>
      </c>
      <c r="Y39" s="1018">
        <v>4410</v>
      </c>
      <c r="Z39" s="1019">
        <v>19450</v>
      </c>
      <c r="AA39" s="1015">
        <f>IF(AND(AA13="",AA20="",AA27="",AA34="",AA38=""),"",AA13+AA20+AA27+AA34+AA38)</f>
        <v>6269</v>
      </c>
      <c r="AB39" s="1015">
        <f>IF(AND(AB13="",AB20="",AB27="",AB34="",AB38=""),"",AB13+AB20+AB27+AB34+AB38)</f>
        <v>10312</v>
      </c>
      <c r="AC39" s="1015" t="str">
        <f>IF(AND(AC13="",AC20="",AC27="",AC34="",AC38=""),"",AC13+AC20+AC27+AC34+AC38)</f>
        <v/>
      </c>
      <c r="AD39" s="1015" t="str">
        <f>IF(AND(AD13="",AD20="",AD27="",AD34="",AD38=""),"",AD13+AD20+AD27+AD34+AD38)</f>
        <v/>
      </c>
      <c r="AE39" s="1020">
        <f>IF(AND(AE13="",AE20="",AE27="",AE34="",AE38=""),"",AE13+AE20+AE27+AE34+AE38)</f>
        <v>16581</v>
      </c>
      <c r="AF39" s="130"/>
      <c r="AG39" s="130"/>
    </row>
    <row r="40" spans="2:33" ht="10.5">
      <c r="B40" s="1021" t="s">
        <v>152</v>
      </c>
      <c r="C40" s="1014"/>
      <c r="D40" s="1014"/>
      <c r="E40" s="1014"/>
      <c r="F40" s="30"/>
      <c r="G40" s="1022"/>
      <c r="H40" s="1022"/>
      <c r="I40" s="1022"/>
      <c r="J40" s="1022"/>
      <c r="K40" s="1023"/>
      <c r="L40" s="1022"/>
      <c r="M40" s="1022"/>
      <c r="N40" s="1022"/>
      <c r="O40" s="1022"/>
      <c r="P40" s="1023"/>
      <c r="Q40" s="1022"/>
      <c r="R40" s="1022"/>
      <c r="S40" s="1022"/>
      <c r="T40" s="1022"/>
      <c r="U40" s="1023"/>
      <c r="V40" s="1022"/>
      <c r="W40" s="1022"/>
      <c r="X40" s="1022"/>
      <c r="Y40" s="1022"/>
      <c r="Z40" s="1023"/>
      <c r="AA40" s="1022"/>
      <c r="AB40" s="1022"/>
      <c r="AC40" s="1022"/>
      <c r="AD40" s="1022"/>
      <c r="AE40" s="1023"/>
    </row>
    <row r="41" spans="2:33" ht="10.5">
      <c r="B41" s="83"/>
      <c r="C41" s="83" t="s">
        <v>149</v>
      </c>
      <c r="D41" s="83"/>
      <c r="E41" s="83"/>
      <c r="F41" s="30"/>
      <c r="G41" s="31">
        <v>2144.3119741199998</v>
      </c>
      <c r="H41" s="31">
        <v>4090.4368774700006</v>
      </c>
      <c r="I41" s="31">
        <v>3837.2511484099996</v>
      </c>
      <c r="J41" s="31">
        <v>2228</v>
      </c>
      <c r="K41" s="30">
        <v>12300</v>
      </c>
      <c r="L41" s="31">
        <v>2889</v>
      </c>
      <c r="M41" s="31">
        <v>2014</v>
      </c>
      <c r="N41" s="31">
        <v>2240</v>
      </c>
      <c r="O41" s="31">
        <v>2729</v>
      </c>
      <c r="P41" s="30">
        <v>9872</v>
      </c>
      <c r="Q41" s="31">
        <v>1949</v>
      </c>
      <c r="R41" s="31">
        <v>1682</v>
      </c>
      <c r="S41" s="31">
        <v>1284</v>
      </c>
      <c r="T41" s="31">
        <v>665</v>
      </c>
      <c r="U41" s="30">
        <v>5580</v>
      </c>
      <c r="V41" s="31">
        <v>1602</v>
      </c>
      <c r="W41" s="31">
        <v>1339</v>
      </c>
      <c r="X41" s="31">
        <v>1067</v>
      </c>
      <c r="Y41" s="31">
        <v>907</v>
      </c>
      <c r="Z41" s="30">
        <v>4915</v>
      </c>
      <c r="AA41" s="296">
        <v>2141</v>
      </c>
      <c r="AB41" s="296">
        <v>3351</v>
      </c>
      <c r="AC41" s="291" t="s">
        <v>1225</v>
      </c>
      <c r="AD41" s="296" t="s">
        <v>1225</v>
      </c>
      <c r="AE41" s="297">
        <v>5492</v>
      </c>
      <c r="AF41" s="130"/>
      <c r="AG41" s="130"/>
    </row>
    <row r="42" spans="2:33" ht="10.5">
      <c r="B42" s="83"/>
      <c r="C42" s="83" t="s">
        <v>150</v>
      </c>
      <c r="D42" s="83"/>
      <c r="E42" s="83"/>
      <c r="F42" s="30"/>
      <c r="G42" s="31">
        <v>8064.2927965299996</v>
      </c>
      <c r="H42" s="31">
        <v>8675.6497553599984</v>
      </c>
      <c r="I42" s="31">
        <v>9913.0574481100011</v>
      </c>
      <c r="J42" s="31">
        <v>7091</v>
      </c>
      <c r="K42" s="30">
        <v>33744</v>
      </c>
      <c r="L42" s="31">
        <v>6326</v>
      </c>
      <c r="M42" s="31">
        <v>3593</v>
      </c>
      <c r="N42" s="31">
        <v>3847</v>
      </c>
      <c r="O42" s="31">
        <v>3398</v>
      </c>
      <c r="P42" s="30">
        <v>17164</v>
      </c>
      <c r="Q42" s="31">
        <v>4001</v>
      </c>
      <c r="R42" s="31">
        <v>3732</v>
      </c>
      <c r="S42" s="31">
        <v>3943</v>
      </c>
      <c r="T42" s="31">
        <v>3368</v>
      </c>
      <c r="U42" s="30">
        <v>15044</v>
      </c>
      <c r="V42" s="31">
        <v>2863</v>
      </c>
      <c r="W42" s="31">
        <v>3911</v>
      </c>
      <c r="X42" s="31">
        <v>4259</v>
      </c>
      <c r="Y42" s="31">
        <v>3502</v>
      </c>
      <c r="Z42" s="30">
        <v>14535</v>
      </c>
      <c r="AA42" s="296">
        <v>4128</v>
      </c>
      <c r="AB42" s="296">
        <v>6961</v>
      </c>
      <c r="AC42" s="296" t="s">
        <v>1225</v>
      </c>
      <c r="AD42" s="296" t="s">
        <v>1225</v>
      </c>
      <c r="AE42" s="297">
        <v>11089</v>
      </c>
      <c r="AF42" s="130"/>
      <c r="AG42" s="130"/>
    </row>
    <row r="43" spans="2:33" ht="10.8" thickBot="1">
      <c r="B43" s="84" t="s">
        <v>167</v>
      </c>
      <c r="C43" s="85"/>
      <c r="D43" s="85"/>
      <c r="E43" s="85"/>
      <c r="F43" s="30"/>
      <c r="G43" s="85">
        <v>10208.604770649999</v>
      </c>
      <c r="H43" s="85">
        <v>12766.08663283</v>
      </c>
      <c r="I43" s="85">
        <v>13750.308596520001</v>
      </c>
      <c r="J43" s="85">
        <v>9319</v>
      </c>
      <c r="K43" s="132">
        <v>46044</v>
      </c>
      <c r="L43" s="85">
        <v>9215</v>
      </c>
      <c r="M43" s="85">
        <v>5607</v>
      </c>
      <c r="N43" s="85">
        <v>6087</v>
      </c>
      <c r="O43" s="85">
        <v>6127</v>
      </c>
      <c r="P43" s="132">
        <v>27036</v>
      </c>
      <c r="Q43" s="85">
        <v>5950</v>
      </c>
      <c r="R43" s="85">
        <v>5414</v>
      </c>
      <c r="S43" s="85">
        <v>5227</v>
      </c>
      <c r="T43" s="85">
        <v>4033</v>
      </c>
      <c r="U43" s="132">
        <v>20624</v>
      </c>
      <c r="V43" s="85">
        <v>4465</v>
      </c>
      <c r="W43" s="85">
        <v>5250</v>
      </c>
      <c r="X43" s="85">
        <v>5326</v>
      </c>
      <c r="Y43" s="85">
        <v>4409</v>
      </c>
      <c r="Z43" s="132">
        <v>19450</v>
      </c>
      <c r="AA43" s="85">
        <v>6269</v>
      </c>
      <c r="AB43" s="85">
        <v>10312</v>
      </c>
      <c r="AC43" s="621" t="s">
        <v>1225</v>
      </c>
      <c r="AD43" s="85" t="s">
        <v>1225</v>
      </c>
      <c r="AE43" s="132">
        <v>16581</v>
      </c>
      <c r="AF43" s="130"/>
      <c r="AG43" s="130"/>
    </row>
    <row r="44" spans="2:33">
      <c r="AC44" s="130"/>
      <c r="AE44" s="130"/>
    </row>
    <row r="45" spans="2:33">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row>
    <row r="46" spans="2:33">
      <c r="G46" s="130"/>
      <c r="L46" s="130"/>
    </row>
    <row r="48" spans="2:33">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row>
  </sheetData>
  <hyperlinks>
    <hyperlink ref="P3" location="Contents!B20" display="Contents" xr:uid="{00000000-0004-0000-0700-000000000000}"/>
    <hyperlink ref="E8" location="Footnotes!A1" display="Footnotes" xr:uid="{73EAD02A-4B1F-4A9D-8BD5-A50635D025A5}"/>
  </hyperlinks>
  <pageMargins left="0" right="0" top="0" bottom="0.39370078740157483" header="0" footer="0.19685039370078741"/>
  <pageSetup paperSize="8" scale="86" fitToHeight="2" orientation="landscape"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3E5F4-9BCC-40F7-8C2E-589EC7DFF75F}">
  <sheetPr codeName="Sheet6">
    <tabColor rgb="FF008080"/>
    <pageSetUpPr fitToPage="1"/>
  </sheetPr>
  <dimension ref="A1:AD1515"/>
  <sheetViews>
    <sheetView showGridLines="0" showZeros="0" zoomScale="110" zoomScaleNormal="110" zoomScaleSheetLayoutView="130" workbookViewId="0">
      <pane xSplit="5" ySplit="8" topLeftCell="F43" activePane="bottomRight" state="frozen"/>
      <selection pane="topRight" activeCell="B1" sqref="B1"/>
      <selection pane="bottomLeft" activeCell="B1" sqref="B1"/>
      <selection pane="bottomRight" activeCell="D48" sqref="D48"/>
    </sheetView>
  </sheetViews>
  <sheetFormatPr defaultColWidth="11.41015625" defaultRowHeight="11.4"/>
  <cols>
    <col min="1" max="1" width="2.703125" style="250" customWidth="1"/>
    <col min="2" max="2" width="2.1171875" style="250" customWidth="1"/>
    <col min="3" max="3" width="50.703125" style="250" customWidth="1"/>
    <col min="4" max="4" width="12.87890625" style="250" customWidth="1"/>
    <col min="5" max="5" width="2.703125" style="250" customWidth="1"/>
    <col min="6" max="9" width="7.703125" style="208" customWidth="1"/>
    <col min="10" max="10" width="7.703125" style="253" customWidth="1"/>
    <col min="11" max="14" width="7.703125" style="208" customWidth="1"/>
    <col min="15" max="25" width="7.703125" style="253" customWidth="1"/>
    <col min="26" max="28" width="7.703125" style="252" customWidth="1"/>
    <col min="29" max="29" width="7.703125" style="251" customWidth="1"/>
    <col min="30" max="30" width="8.1171875" style="250" customWidth="1"/>
    <col min="31" max="16384" width="11.41015625" style="250"/>
  </cols>
  <sheetData>
    <row r="1" spans="2:30" customFormat="1" ht="12.75" customHeight="1">
      <c r="B1" s="57" t="str">
        <f>Summary!$B$1</f>
        <v>Financial and Operating Information 2022 - 2026</v>
      </c>
      <c r="C1" s="79"/>
      <c r="D1" s="79"/>
      <c r="E1" s="133"/>
      <c r="F1" s="5"/>
      <c r="G1" s="5"/>
      <c r="H1" s="5"/>
      <c r="I1" s="5"/>
      <c r="J1" s="99"/>
      <c r="K1" s="5"/>
      <c r="L1" s="5"/>
      <c r="M1" s="5"/>
      <c r="N1" s="5"/>
      <c r="O1" s="99"/>
      <c r="P1" s="99"/>
      <c r="Q1" s="99"/>
      <c r="R1" s="99"/>
      <c r="S1" s="99"/>
      <c r="T1" s="99"/>
      <c r="U1" s="99"/>
      <c r="V1" s="99"/>
      <c r="W1" s="99"/>
      <c r="X1" s="99"/>
      <c r="Y1" s="99"/>
      <c r="Z1" s="18"/>
      <c r="AA1" s="18"/>
      <c r="AB1" s="18"/>
      <c r="AC1" s="134"/>
    </row>
    <row r="2" spans="2:30" customFormat="1" ht="12.75" customHeight="1">
      <c r="B2" s="29" t="s">
        <v>8</v>
      </c>
      <c r="C2" s="79"/>
      <c r="D2" s="79"/>
      <c r="E2" s="133"/>
      <c r="F2" s="5"/>
      <c r="G2" s="5"/>
      <c r="H2" s="5"/>
      <c r="I2" s="5"/>
      <c r="J2" s="99"/>
      <c r="K2" s="5"/>
      <c r="L2" s="5"/>
      <c r="M2" s="5"/>
      <c r="N2" s="5"/>
      <c r="O2" s="99"/>
      <c r="P2" s="99"/>
      <c r="Q2" s="99"/>
      <c r="R2" s="99"/>
      <c r="S2" s="99"/>
      <c r="T2" s="99"/>
      <c r="U2" s="99"/>
      <c r="V2" s="99"/>
      <c r="W2" s="99"/>
      <c r="X2" s="99"/>
      <c r="Y2" s="99"/>
      <c r="Z2" s="18"/>
      <c r="AA2" s="18"/>
      <c r="AB2" s="18"/>
      <c r="AC2" s="134"/>
    </row>
    <row r="3" spans="2:30" customFormat="1" ht="12.75" customHeight="1">
      <c r="D3" s="707"/>
      <c r="E3" s="133"/>
      <c r="F3" s="5"/>
      <c r="G3" s="5"/>
      <c r="H3" s="5"/>
      <c r="I3" s="5"/>
      <c r="J3" s="99"/>
      <c r="K3" s="5"/>
      <c r="L3" s="5"/>
      <c r="M3" s="5"/>
      <c r="N3" s="5"/>
      <c r="O3" s="99"/>
      <c r="P3" s="99"/>
      <c r="Q3" s="99"/>
      <c r="R3" s="99"/>
      <c r="S3" s="99"/>
      <c r="T3" s="99"/>
      <c r="U3" s="99"/>
      <c r="V3" s="99"/>
      <c r="W3" s="99"/>
      <c r="X3" s="99"/>
      <c r="Y3" s="99"/>
      <c r="Z3" s="707" t="s">
        <v>6</v>
      </c>
      <c r="AA3" s="18"/>
      <c r="AB3" s="18"/>
      <c r="AC3" s="134"/>
    </row>
    <row r="4" spans="2:30" customFormat="1" ht="12.75" customHeight="1">
      <c r="B4" s="629"/>
      <c r="C4" s="79"/>
      <c r="D4" s="79"/>
      <c r="E4" s="133"/>
      <c r="F4" s="5"/>
      <c r="G4" s="5"/>
      <c r="H4" s="5"/>
      <c r="I4" s="5"/>
      <c r="J4" s="99"/>
      <c r="K4" s="5"/>
      <c r="L4" s="5"/>
      <c r="M4" s="5"/>
      <c r="N4" s="5"/>
      <c r="O4" s="99"/>
      <c r="P4" s="99"/>
      <c r="Q4" s="99"/>
      <c r="R4" s="99"/>
      <c r="S4" s="99"/>
      <c r="T4" s="99"/>
      <c r="U4" s="99"/>
      <c r="V4" s="99"/>
      <c r="W4" s="99"/>
      <c r="X4" s="99"/>
      <c r="Y4" s="99"/>
      <c r="Z4" s="18"/>
      <c r="AA4" s="18"/>
      <c r="AB4" s="18"/>
      <c r="AC4" s="134"/>
    </row>
    <row r="5" spans="2:30" s="135" customFormat="1" ht="18.600000000000001">
      <c r="B5" s="24" t="s">
        <v>168</v>
      </c>
      <c r="C5" s="24"/>
      <c r="D5" s="24"/>
      <c r="E5" s="136"/>
      <c r="F5" s="355"/>
      <c r="G5" s="355"/>
      <c r="H5" s="355"/>
      <c r="I5" s="355"/>
      <c r="J5" s="25"/>
      <c r="K5" s="355"/>
      <c r="L5" s="355"/>
      <c r="M5" s="355"/>
      <c r="N5" s="355"/>
      <c r="O5" s="25"/>
      <c r="P5" s="25"/>
      <c r="Q5" s="25"/>
      <c r="R5" s="25"/>
      <c r="S5" s="25"/>
      <c r="T5" s="25"/>
      <c r="U5" s="25"/>
      <c r="V5" s="25"/>
      <c r="W5" s="25"/>
      <c r="X5" s="25"/>
      <c r="Y5" s="25"/>
      <c r="Z5" s="21"/>
      <c r="AA5" s="21"/>
      <c r="AB5" s="21"/>
      <c r="AC5" s="134"/>
      <c r="AD5" s="162"/>
    </row>
    <row r="6" spans="2:30" s="18" customFormat="1" ht="12" customHeight="1" thickBot="1">
      <c r="B6" s="629" t="s">
        <v>169</v>
      </c>
      <c r="C6" s="59"/>
      <c r="D6" s="59"/>
      <c r="F6" s="21"/>
      <c r="G6" s="21"/>
      <c r="H6" s="21"/>
      <c r="I6" s="21"/>
      <c r="J6" s="77"/>
      <c r="K6" s="21"/>
      <c r="L6" s="21"/>
      <c r="M6" s="21"/>
      <c r="N6" s="21"/>
      <c r="O6" s="77"/>
      <c r="P6" s="77"/>
      <c r="Q6" s="77"/>
      <c r="R6" s="77"/>
      <c r="S6" s="77"/>
      <c r="T6" s="77"/>
      <c r="U6" s="77"/>
      <c r="V6" s="77"/>
      <c r="W6" s="77"/>
      <c r="X6" s="77"/>
      <c r="Y6" s="77"/>
      <c r="Z6" s="21"/>
      <c r="AA6" s="21"/>
      <c r="AB6" s="21"/>
      <c r="AC6" s="134"/>
    </row>
    <row r="7" spans="2:30" s="18" customFormat="1" ht="12" customHeight="1">
      <c r="B7" s="153"/>
      <c r="C7" s="71"/>
      <c r="D7" s="71"/>
      <c r="F7" s="71"/>
      <c r="G7" s="71"/>
      <c r="H7" s="71"/>
      <c r="I7" s="71"/>
      <c r="J7" s="106"/>
      <c r="K7" s="71"/>
      <c r="L7" s="71"/>
      <c r="M7" s="71"/>
      <c r="N7" s="71"/>
      <c r="O7" s="106"/>
      <c r="P7" s="106"/>
      <c r="Q7" s="106"/>
      <c r="R7" s="106"/>
      <c r="S7" s="106"/>
      <c r="T7" s="106"/>
      <c r="U7" s="106"/>
      <c r="V7" s="106"/>
      <c r="W7" s="106"/>
      <c r="X7" s="106"/>
      <c r="Y7" s="106"/>
      <c r="Z7" s="71"/>
      <c r="AA7" s="71"/>
      <c r="AB7" s="71"/>
      <c r="AC7" s="71"/>
      <c r="AD7" s="752" t="s">
        <v>170</v>
      </c>
    </row>
    <row r="8" spans="2:30" s="18" customFormat="1">
      <c r="B8" s="997"/>
      <c r="C8" s="997"/>
      <c r="D8" s="986" t="s">
        <v>54</v>
      </c>
      <c r="F8" s="997" t="s">
        <v>55</v>
      </c>
      <c r="G8" s="997" t="s">
        <v>56</v>
      </c>
      <c r="H8" s="997" t="s">
        <v>57</v>
      </c>
      <c r="I8" s="997" t="s">
        <v>58</v>
      </c>
      <c r="J8" s="938">
        <v>2022</v>
      </c>
      <c r="K8" s="997" t="s">
        <v>55</v>
      </c>
      <c r="L8" s="997" t="s">
        <v>56</v>
      </c>
      <c r="M8" s="997" t="s">
        <v>57</v>
      </c>
      <c r="N8" s="997" t="s">
        <v>58</v>
      </c>
      <c r="O8" s="938">
        <v>2023</v>
      </c>
      <c r="P8" s="997" t="s">
        <v>55</v>
      </c>
      <c r="Q8" s="997" t="s">
        <v>56</v>
      </c>
      <c r="R8" s="997" t="s">
        <v>57</v>
      </c>
      <c r="S8" s="997" t="s">
        <v>58</v>
      </c>
      <c r="T8" s="938">
        <v>2024</v>
      </c>
      <c r="U8" s="997" t="s">
        <v>55</v>
      </c>
      <c r="V8" s="997" t="s">
        <v>56</v>
      </c>
      <c r="W8" s="997" t="s">
        <v>57</v>
      </c>
      <c r="X8" s="997" t="s">
        <v>58</v>
      </c>
      <c r="Y8" s="938">
        <v>2025</v>
      </c>
      <c r="Z8" s="997" t="s">
        <v>55</v>
      </c>
      <c r="AA8" s="997" t="s">
        <v>56</v>
      </c>
      <c r="AB8" s="997" t="s">
        <v>57</v>
      </c>
      <c r="AC8" s="997" t="s">
        <v>58</v>
      </c>
      <c r="AD8" s="938">
        <v>2026</v>
      </c>
    </row>
    <row r="9" spans="2:30" s="18" customFormat="1" ht="12" customHeight="1">
      <c r="B9" s="27" t="s">
        <v>34</v>
      </c>
      <c r="C9" s="21"/>
      <c r="D9" s="21"/>
      <c r="F9" s="26"/>
      <c r="G9" s="26"/>
      <c r="H9" s="26"/>
      <c r="I9" s="26"/>
      <c r="J9" s="26"/>
      <c r="K9" s="26"/>
      <c r="L9" s="26"/>
      <c r="M9" s="26"/>
      <c r="N9" s="26"/>
      <c r="O9" s="26"/>
      <c r="P9" s="26"/>
      <c r="Q9" s="26"/>
      <c r="R9" s="26"/>
      <c r="S9" s="26"/>
      <c r="T9" s="26"/>
      <c r="U9" s="26"/>
      <c r="V9" s="26"/>
      <c r="W9" s="26"/>
      <c r="X9" s="26"/>
      <c r="Y9" s="26"/>
      <c r="Z9" s="232"/>
      <c r="AA9" s="232"/>
      <c r="AB9" s="232"/>
      <c r="AC9" s="232"/>
      <c r="AD9" s="226"/>
    </row>
    <row r="10" spans="2:30" s="18" customFormat="1" ht="12" customHeight="1">
      <c r="B10" s="21"/>
      <c r="C10" s="21" t="s">
        <v>87</v>
      </c>
      <c r="D10" s="877" t="str">
        <f>Footnotes!B11</f>
        <v>a</v>
      </c>
      <c r="F10" s="31">
        <v>9</v>
      </c>
      <c r="G10" s="31">
        <v>0</v>
      </c>
      <c r="H10" s="31">
        <v>3</v>
      </c>
      <c r="I10" s="31">
        <v>33</v>
      </c>
      <c r="J10" s="138">
        <v>45</v>
      </c>
      <c r="K10" s="31">
        <v>15</v>
      </c>
      <c r="L10" s="31">
        <v>1</v>
      </c>
      <c r="M10" s="31">
        <v>0</v>
      </c>
      <c r="N10" s="31">
        <v>3</v>
      </c>
      <c r="O10" s="30">
        <v>19</v>
      </c>
      <c r="P10" s="31">
        <v>2</v>
      </c>
      <c r="Q10" s="31">
        <v>8</v>
      </c>
      <c r="R10" s="31">
        <v>19</v>
      </c>
      <c r="S10" s="31">
        <v>268</v>
      </c>
      <c r="T10" s="30">
        <v>297</v>
      </c>
      <c r="U10" s="31">
        <v>-1</v>
      </c>
      <c r="V10" s="31">
        <v>69</v>
      </c>
      <c r="W10" s="31">
        <v>0</v>
      </c>
      <c r="X10" s="31">
        <v>190</v>
      </c>
      <c r="Y10" s="30">
        <v>258</v>
      </c>
      <c r="Z10" s="316">
        <v>1</v>
      </c>
      <c r="AA10" s="316">
        <v>7</v>
      </c>
      <c r="AB10" s="316" t="s">
        <v>1225</v>
      </c>
      <c r="AC10" s="316" t="s">
        <v>1225</v>
      </c>
      <c r="AD10" s="317">
        <v>8</v>
      </c>
    </row>
    <row r="11" spans="2:30" s="18" customFormat="1" ht="12" customHeight="1">
      <c r="B11" s="21"/>
      <c r="C11" s="21" t="s">
        <v>1199</v>
      </c>
      <c r="D11" s="877" t="str">
        <f>Footnotes!B12&amp;","&amp;Footnotes!B24</f>
        <v>b,n</v>
      </c>
      <c r="F11" s="31">
        <v>-252</v>
      </c>
      <c r="G11" s="31">
        <v>-265</v>
      </c>
      <c r="H11" s="31">
        <v>-6</v>
      </c>
      <c r="I11" s="31">
        <v>1111</v>
      </c>
      <c r="J11" s="138">
        <v>588</v>
      </c>
      <c r="K11" s="31">
        <v>-2</v>
      </c>
      <c r="L11" s="31">
        <v>-1058</v>
      </c>
      <c r="M11" s="31">
        <v>-224</v>
      </c>
      <c r="N11" s="31">
        <v>-937</v>
      </c>
      <c r="O11" s="138">
        <v>-2221</v>
      </c>
      <c r="P11" s="31">
        <v>-536</v>
      </c>
      <c r="Q11" s="31">
        <v>-590</v>
      </c>
      <c r="R11" s="31">
        <v>-772</v>
      </c>
      <c r="S11" s="31">
        <v>-1623</v>
      </c>
      <c r="T11" s="138">
        <v>-3521</v>
      </c>
      <c r="U11" s="31">
        <v>-366</v>
      </c>
      <c r="V11" s="31">
        <v>-439</v>
      </c>
      <c r="W11" s="31">
        <v>-489</v>
      </c>
      <c r="X11" s="31">
        <v>-3154</v>
      </c>
      <c r="Y11" s="138">
        <v>-4448</v>
      </c>
      <c r="Z11" s="316">
        <v>-56</v>
      </c>
      <c r="AA11" s="316">
        <v>-687</v>
      </c>
      <c r="AB11" s="316" t="s">
        <v>1225</v>
      </c>
      <c r="AC11" s="316" t="s">
        <v>1225</v>
      </c>
      <c r="AD11" s="317">
        <v>-743</v>
      </c>
    </row>
    <row r="12" spans="2:30" s="18" customFormat="1" ht="12" customHeight="1">
      <c r="B12" s="21"/>
      <c r="C12" s="21" t="s">
        <v>171</v>
      </c>
      <c r="D12" s="367"/>
      <c r="F12" s="31">
        <v>0</v>
      </c>
      <c r="G12" s="31">
        <v>0</v>
      </c>
      <c r="H12" s="31">
        <v>0</v>
      </c>
      <c r="I12" s="31">
        <v>0</v>
      </c>
      <c r="J12" s="622">
        <v>0</v>
      </c>
      <c r="K12" s="31">
        <v>0</v>
      </c>
      <c r="L12" s="31">
        <v>0</v>
      </c>
      <c r="M12" s="31">
        <v>0</v>
      </c>
      <c r="N12" s="31">
        <v>0</v>
      </c>
      <c r="O12" s="622">
        <v>0</v>
      </c>
      <c r="P12" s="31">
        <v>0</v>
      </c>
      <c r="Q12" s="31">
        <v>0</v>
      </c>
      <c r="R12" s="31">
        <v>0</v>
      </c>
      <c r="S12" s="31">
        <v>0</v>
      </c>
      <c r="T12" s="622">
        <v>0</v>
      </c>
      <c r="U12" s="31">
        <v>0</v>
      </c>
      <c r="V12" s="31">
        <v>0</v>
      </c>
      <c r="W12" s="31">
        <v>0</v>
      </c>
      <c r="X12" s="31">
        <v>0</v>
      </c>
      <c r="Y12" s="622">
        <v>0</v>
      </c>
      <c r="Z12" s="316">
        <v>0</v>
      </c>
      <c r="AA12" s="316">
        <v>0</v>
      </c>
      <c r="AB12" s="316" t="s">
        <v>1225</v>
      </c>
      <c r="AC12" s="316" t="s">
        <v>1225</v>
      </c>
      <c r="AD12" s="317">
        <v>0</v>
      </c>
    </row>
    <row r="13" spans="2:30" s="18" customFormat="1" ht="12" customHeight="1">
      <c r="B13" s="21"/>
      <c r="C13" s="21" t="s">
        <v>172</v>
      </c>
      <c r="D13" s="877"/>
      <c r="F13" s="31">
        <v>4</v>
      </c>
      <c r="G13" s="31">
        <v>1</v>
      </c>
      <c r="H13" s="31">
        <v>0</v>
      </c>
      <c r="I13" s="31">
        <v>3</v>
      </c>
      <c r="J13" s="622">
        <v>8</v>
      </c>
      <c r="K13" s="31">
        <v>0</v>
      </c>
      <c r="L13" s="31">
        <v>1</v>
      </c>
      <c r="M13" s="31">
        <v>-1</v>
      </c>
      <c r="N13" s="31">
        <v>0</v>
      </c>
      <c r="O13" s="622">
        <v>0</v>
      </c>
      <c r="P13" s="31">
        <v>0</v>
      </c>
      <c r="Q13" s="31">
        <v>0</v>
      </c>
      <c r="R13" s="31">
        <v>-24</v>
      </c>
      <c r="S13" s="31">
        <v>-1</v>
      </c>
      <c r="T13" s="622">
        <v>-25</v>
      </c>
      <c r="U13" s="31">
        <v>-14</v>
      </c>
      <c r="V13" s="31">
        <v>3</v>
      </c>
      <c r="W13" s="31">
        <v>8</v>
      </c>
      <c r="X13" s="31">
        <v>1</v>
      </c>
      <c r="Y13" s="622">
        <v>-2</v>
      </c>
      <c r="Z13" s="316">
        <v>-13</v>
      </c>
      <c r="AA13" s="316">
        <v>-9</v>
      </c>
      <c r="AB13" s="316" t="s">
        <v>1225</v>
      </c>
      <c r="AC13" s="316" t="s">
        <v>1225</v>
      </c>
      <c r="AD13" s="317">
        <v>-22</v>
      </c>
    </row>
    <row r="14" spans="2:30" s="18" customFormat="1" ht="12" customHeight="1">
      <c r="B14" s="21"/>
      <c r="C14" s="21" t="s">
        <v>173</v>
      </c>
      <c r="D14" s="877" t="str">
        <f>Footnotes!B13</f>
        <v>c</v>
      </c>
      <c r="F14" s="137">
        <v>-5015</v>
      </c>
      <c r="G14" s="137">
        <v>-74</v>
      </c>
      <c r="H14" s="137">
        <v>-9224</v>
      </c>
      <c r="I14" s="137">
        <v>12502</v>
      </c>
      <c r="J14" s="138">
        <v>-1811</v>
      </c>
      <c r="K14" s="137">
        <v>3934</v>
      </c>
      <c r="L14" s="137">
        <v>1222</v>
      </c>
      <c r="M14" s="137">
        <v>1816</v>
      </c>
      <c r="N14" s="137">
        <v>1887</v>
      </c>
      <c r="O14" s="138">
        <v>8859</v>
      </c>
      <c r="P14" s="137">
        <v>113</v>
      </c>
      <c r="Q14" s="137">
        <v>-1011</v>
      </c>
      <c r="R14" s="137">
        <v>-275</v>
      </c>
      <c r="S14" s="137">
        <v>-377</v>
      </c>
      <c r="T14" s="138">
        <v>-1550</v>
      </c>
      <c r="U14" s="137">
        <v>668</v>
      </c>
      <c r="V14" s="137">
        <v>18</v>
      </c>
      <c r="W14" s="137">
        <v>131</v>
      </c>
      <c r="X14" s="137">
        <v>453</v>
      </c>
      <c r="Y14" s="138">
        <v>1270</v>
      </c>
      <c r="Z14" s="316">
        <v>-273</v>
      </c>
      <c r="AA14" s="316">
        <v>205</v>
      </c>
      <c r="AB14" s="316" t="s">
        <v>1225</v>
      </c>
      <c r="AC14" s="316" t="s">
        <v>1225</v>
      </c>
      <c r="AD14" s="317">
        <v>-68</v>
      </c>
    </row>
    <row r="15" spans="2:30" s="18" customFormat="1" ht="12" customHeight="1">
      <c r="B15" s="21"/>
      <c r="C15" s="21" t="s">
        <v>174</v>
      </c>
      <c r="D15" s="877" t="str">
        <f>Footnotes!B14</f>
        <v>d</v>
      </c>
      <c r="F15" s="137">
        <v>135</v>
      </c>
      <c r="G15" s="137">
        <v>-5</v>
      </c>
      <c r="H15" s="137">
        <v>31</v>
      </c>
      <c r="I15" s="137">
        <v>-358</v>
      </c>
      <c r="J15" s="138">
        <v>-197</v>
      </c>
      <c r="K15" s="137">
        <v>-56</v>
      </c>
      <c r="L15" s="137">
        <v>-110</v>
      </c>
      <c r="M15" s="137">
        <v>-572</v>
      </c>
      <c r="N15" s="137">
        <v>-561</v>
      </c>
      <c r="O15" s="138">
        <v>-1299</v>
      </c>
      <c r="P15" s="137">
        <v>-201</v>
      </c>
      <c r="Q15" s="137">
        <v>-124</v>
      </c>
      <c r="R15" s="137">
        <v>303</v>
      </c>
      <c r="S15" s="137">
        <v>1070</v>
      </c>
      <c r="T15" s="138">
        <v>1048</v>
      </c>
      <c r="U15" s="137">
        <v>74</v>
      </c>
      <c r="V15" s="137">
        <v>-66</v>
      </c>
      <c r="W15" s="137">
        <v>-72</v>
      </c>
      <c r="X15" s="137">
        <v>-1051</v>
      </c>
      <c r="Y15" s="138">
        <v>-1115</v>
      </c>
      <c r="Z15" s="316">
        <v>59</v>
      </c>
      <c r="AA15" s="316">
        <v>-74</v>
      </c>
      <c r="AB15" s="316" t="s">
        <v>1225</v>
      </c>
      <c r="AC15" s="316" t="s">
        <v>1225</v>
      </c>
      <c r="AD15" s="317">
        <v>-15</v>
      </c>
    </row>
    <row r="16" spans="2:30" s="18" customFormat="1" ht="12" customHeight="1">
      <c r="B16" s="937"/>
      <c r="C16" s="937"/>
      <c r="D16" s="1024"/>
      <c r="F16" s="1025">
        <v>-5119</v>
      </c>
      <c r="G16" s="1025">
        <v>-343</v>
      </c>
      <c r="H16" s="1025">
        <v>-9196</v>
      </c>
      <c r="I16" s="1025">
        <v>13291</v>
      </c>
      <c r="J16" s="1026">
        <v>-1367</v>
      </c>
      <c r="K16" s="1025">
        <v>3891</v>
      </c>
      <c r="L16" s="1025">
        <v>56</v>
      </c>
      <c r="M16" s="1025">
        <v>1019</v>
      </c>
      <c r="N16" s="1025">
        <v>392</v>
      </c>
      <c r="O16" s="1026">
        <v>5358</v>
      </c>
      <c r="P16" s="1025">
        <v>-622</v>
      </c>
      <c r="Q16" s="1025">
        <v>-1717</v>
      </c>
      <c r="R16" s="1025">
        <v>-749</v>
      </c>
      <c r="S16" s="1025">
        <v>-663</v>
      </c>
      <c r="T16" s="1026">
        <v>-3751</v>
      </c>
      <c r="U16" s="1025">
        <v>361</v>
      </c>
      <c r="V16" s="1025">
        <v>-415</v>
      </c>
      <c r="W16" s="1025">
        <v>-422</v>
      </c>
      <c r="X16" s="1025">
        <v>-3561</v>
      </c>
      <c r="Y16" s="1026">
        <v>-4037</v>
      </c>
      <c r="Z16" s="1027">
        <v>-282</v>
      </c>
      <c r="AA16" s="1027">
        <v>-558</v>
      </c>
      <c r="AB16" s="1027" t="s">
        <v>1225</v>
      </c>
      <c r="AC16" s="1027" t="s">
        <v>1225</v>
      </c>
      <c r="AD16" s="1028">
        <v>-840</v>
      </c>
    </row>
    <row r="17" spans="2:30" s="18" customFormat="1" ht="12" customHeight="1">
      <c r="B17" s="27" t="s">
        <v>35</v>
      </c>
      <c r="C17" s="21"/>
      <c r="D17" s="367"/>
      <c r="F17" s="26"/>
      <c r="G17" s="26"/>
      <c r="H17" s="26"/>
      <c r="I17" s="26"/>
      <c r="J17" s="26"/>
      <c r="K17" s="26"/>
      <c r="L17" s="26"/>
      <c r="M17" s="26"/>
      <c r="N17" s="26"/>
      <c r="O17" s="26"/>
      <c r="P17" s="26"/>
      <c r="Q17" s="26"/>
      <c r="R17" s="26"/>
      <c r="S17" s="26"/>
      <c r="T17" s="26"/>
      <c r="U17" s="26"/>
      <c r="V17" s="26"/>
      <c r="W17" s="26"/>
      <c r="X17" s="26"/>
      <c r="Y17" s="26"/>
      <c r="Z17" s="232"/>
      <c r="AA17" s="232"/>
      <c r="AB17" s="232"/>
      <c r="AC17" s="232"/>
      <c r="AD17" s="226"/>
    </row>
    <row r="18" spans="2:30" s="18" customFormat="1" ht="12" customHeight="1">
      <c r="B18" s="21"/>
      <c r="C18" s="21" t="s">
        <v>87</v>
      </c>
      <c r="D18" s="877" t="str">
        <f>Footnotes!B11</f>
        <v>a</v>
      </c>
      <c r="F18" s="137">
        <v>249</v>
      </c>
      <c r="G18" s="137">
        <v>1278</v>
      </c>
      <c r="H18" s="31">
        <v>1851</v>
      </c>
      <c r="I18" s="137">
        <v>68</v>
      </c>
      <c r="J18" s="138">
        <v>3446</v>
      </c>
      <c r="K18" s="137">
        <v>137</v>
      </c>
      <c r="L18" s="137">
        <v>-31</v>
      </c>
      <c r="M18" s="137">
        <v>246</v>
      </c>
      <c r="N18" s="137">
        <v>-55</v>
      </c>
      <c r="O18" s="138">
        <v>297</v>
      </c>
      <c r="P18" s="137">
        <v>184</v>
      </c>
      <c r="Q18" s="137">
        <v>7</v>
      </c>
      <c r="R18" s="137">
        <v>-82</v>
      </c>
      <c r="S18" s="137">
        <v>35</v>
      </c>
      <c r="T18" s="138">
        <v>144</v>
      </c>
      <c r="U18" s="137">
        <v>9</v>
      </c>
      <c r="V18" s="137">
        <v>196</v>
      </c>
      <c r="W18" s="137">
        <v>-29</v>
      </c>
      <c r="X18" s="137">
        <v>231</v>
      </c>
      <c r="Y18" s="138">
        <v>407</v>
      </c>
      <c r="Z18" s="316">
        <v>67</v>
      </c>
      <c r="AA18" s="316">
        <v>5</v>
      </c>
      <c r="AB18" s="316" t="s">
        <v>1225</v>
      </c>
      <c r="AC18" s="316" t="s">
        <v>1225</v>
      </c>
      <c r="AD18" s="317">
        <v>72</v>
      </c>
    </row>
    <row r="19" spans="2:30" s="18" customFormat="1" ht="12" customHeight="1">
      <c r="B19" s="21"/>
      <c r="C19" s="21" t="s">
        <v>1199</v>
      </c>
      <c r="D19" s="877" t="str">
        <f>Footnotes!B12</f>
        <v>b</v>
      </c>
      <c r="F19" s="137">
        <v>-1204</v>
      </c>
      <c r="G19" s="137">
        <v>268</v>
      </c>
      <c r="H19" s="137">
        <v>-326</v>
      </c>
      <c r="I19" s="137">
        <v>-3246</v>
      </c>
      <c r="J19" s="138">
        <v>-4508</v>
      </c>
      <c r="K19" s="137">
        <v>8</v>
      </c>
      <c r="L19" s="137">
        <v>-140</v>
      </c>
      <c r="M19" s="137">
        <v>-52</v>
      </c>
      <c r="N19" s="137">
        <v>-1635</v>
      </c>
      <c r="O19" s="138">
        <v>-1819</v>
      </c>
      <c r="P19" s="137">
        <v>-120</v>
      </c>
      <c r="Q19" s="137">
        <v>-29</v>
      </c>
      <c r="R19" s="137">
        <v>-770</v>
      </c>
      <c r="S19" s="137">
        <v>129</v>
      </c>
      <c r="T19" s="138">
        <v>-790</v>
      </c>
      <c r="U19" s="137">
        <v>-15</v>
      </c>
      <c r="V19" s="137">
        <v>-330</v>
      </c>
      <c r="W19" s="137">
        <v>10</v>
      </c>
      <c r="X19" s="137">
        <v>-217</v>
      </c>
      <c r="Y19" s="138">
        <v>-552</v>
      </c>
      <c r="Z19" s="316">
        <v>-155</v>
      </c>
      <c r="AA19" s="316">
        <v>-108</v>
      </c>
      <c r="AB19" s="316" t="s">
        <v>1225</v>
      </c>
      <c r="AC19" s="316" t="s">
        <v>1225</v>
      </c>
      <c r="AD19" s="317">
        <v>-263</v>
      </c>
    </row>
    <row r="20" spans="2:30" s="18" customFormat="1" ht="12" customHeight="1">
      <c r="B20" s="21"/>
      <c r="C20" s="21" t="s">
        <v>171</v>
      </c>
      <c r="D20" s="877" t="str">
        <f>Footnotes!B15</f>
        <v>e</v>
      </c>
      <c r="F20" s="31">
        <v>58</v>
      </c>
      <c r="G20" s="31">
        <v>-204</v>
      </c>
      <c r="H20" s="31">
        <v>244</v>
      </c>
      <c r="I20" s="31">
        <v>420</v>
      </c>
      <c r="J20" s="138">
        <v>518</v>
      </c>
      <c r="K20" s="31">
        <v>-49</v>
      </c>
      <c r="L20" s="31">
        <v>-44</v>
      </c>
      <c r="M20" s="31">
        <v>99</v>
      </c>
      <c r="N20" s="31">
        <v>48</v>
      </c>
      <c r="O20" s="138">
        <v>54</v>
      </c>
      <c r="P20" s="31">
        <v>-77</v>
      </c>
      <c r="Q20" s="31">
        <v>195</v>
      </c>
      <c r="R20" s="31">
        <v>-53</v>
      </c>
      <c r="S20" s="31">
        <v>-60</v>
      </c>
      <c r="T20" s="138">
        <v>5</v>
      </c>
      <c r="U20" s="31">
        <v>-31</v>
      </c>
      <c r="V20" s="31">
        <v>-55</v>
      </c>
      <c r="W20" s="31">
        <v>-145</v>
      </c>
      <c r="X20" s="31">
        <v>-37</v>
      </c>
      <c r="Y20" s="138">
        <v>-268</v>
      </c>
      <c r="Z20" s="316">
        <v>-170</v>
      </c>
      <c r="AA20" s="316">
        <v>-42</v>
      </c>
      <c r="AB20" s="316" t="s">
        <v>1225</v>
      </c>
      <c r="AC20" s="316" t="s">
        <v>1225</v>
      </c>
      <c r="AD20" s="317">
        <v>-212</v>
      </c>
    </row>
    <row r="21" spans="2:30" s="18" customFormat="1" ht="12" customHeight="1">
      <c r="B21" s="21"/>
      <c r="C21" s="21" t="s">
        <v>172</v>
      </c>
      <c r="D21" s="877"/>
      <c r="F21" s="31">
        <v>-10</v>
      </c>
      <c r="G21" s="31">
        <v>-7</v>
      </c>
      <c r="H21" s="31">
        <v>3</v>
      </c>
      <c r="I21" s="31">
        <v>3</v>
      </c>
      <c r="J21" s="138">
        <v>-11</v>
      </c>
      <c r="K21" s="31">
        <v>0</v>
      </c>
      <c r="L21" s="31">
        <v>-1</v>
      </c>
      <c r="M21" s="31">
        <v>0</v>
      </c>
      <c r="N21" s="31">
        <v>0</v>
      </c>
      <c r="O21" s="138">
        <v>-1</v>
      </c>
      <c r="P21" s="31">
        <v>0</v>
      </c>
      <c r="Q21" s="31">
        <v>0</v>
      </c>
      <c r="R21" s="31">
        <v>-1</v>
      </c>
      <c r="S21" s="31">
        <v>-14</v>
      </c>
      <c r="T21" s="138">
        <v>-15</v>
      </c>
      <c r="U21" s="31">
        <v>-41</v>
      </c>
      <c r="V21" s="31">
        <v>-46</v>
      </c>
      <c r="W21" s="31">
        <v>9</v>
      </c>
      <c r="X21" s="31">
        <v>11</v>
      </c>
      <c r="Y21" s="138">
        <v>-67</v>
      </c>
      <c r="Z21" s="316">
        <v>-66</v>
      </c>
      <c r="AA21" s="316">
        <v>-9</v>
      </c>
      <c r="AB21" s="316" t="s">
        <v>1225</v>
      </c>
      <c r="AC21" s="316" t="s">
        <v>1225</v>
      </c>
      <c r="AD21" s="317">
        <v>-75</v>
      </c>
    </row>
    <row r="22" spans="2:30" s="18" customFormat="1" ht="12" customHeight="1">
      <c r="B22" s="21"/>
      <c r="C22" s="21" t="s">
        <v>173</v>
      </c>
      <c r="D22" s="367"/>
      <c r="F22" s="137">
        <v>0</v>
      </c>
      <c r="G22" s="137">
        <v>0</v>
      </c>
      <c r="H22" s="137">
        <v>0</v>
      </c>
      <c r="I22" s="31">
        <v>0</v>
      </c>
      <c r="J22" s="138">
        <v>0</v>
      </c>
      <c r="K22" s="31">
        <v>0</v>
      </c>
      <c r="L22" s="31">
        <v>0</v>
      </c>
      <c r="M22" s="31">
        <v>0</v>
      </c>
      <c r="N22" s="31">
        <v>0</v>
      </c>
      <c r="O22" s="31">
        <v>0</v>
      </c>
      <c r="P22" s="31">
        <v>0</v>
      </c>
      <c r="Q22" s="31">
        <v>0</v>
      </c>
      <c r="R22" s="31">
        <v>0</v>
      </c>
      <c r="S22" s="31">
        <v>0</v>
      </c>
      <c r="T22" s="31">
        <v>0</v>
      </c>
      <c r="U22" s="31">
        <v>0</v>
      </c>
      <c r="V22" s="31">
        <v>0</v>
      </c>
      <c r="W22" s="31">
        <v>0</v>
      </c>
      <c r="X22" s="31">
        <v>0</v>
      </c>
      <c r="Y22" s="31">
        <v>0</v>
      </c>
      <c r="Z22" s="316">
        <v>0</v>
      </c>
      <c r="AA22" s="316">
        <v>0</v>
      </c>
      <c r="AB22" s="316" t="s">
        <v>1225</v>
      </c>
      <c r="AC22" s="316" t="s">
        <v>1225</v>
      </c>
      <c r="AD22" s="317">
        <v>0</v>
      </c>
    </row>
    <row r="23" spans="2:30" s="18" customFormat="1" ht="12" customHeight="1">
      <c r="B23" s="21"/>
      <c r="C23" s="21" t="s">
        <v>174</v>
      </c>
      <c r="D23" s="877" t="str">
        <f>Footnotes!B14</f>
        <v>d</v>
      </c>
      <c r="F23" s="137">
        <v>55</v>
      </c>
      <c r="G23" s="137">
        <v>0</v>
      </c>
      <c r="H23" s="137">
        <v>-18</v>
      </c>
      <c r="I23" s="137">
        <v>15</v>
      </c>
      <c r="J23" s="138">
        <v>52</v>
      </c>
      <c r="K23" s="137">
        <v>-98</v>
      </c>
      <c r="L23" s="137">
        <v>7</v>
      </c>
      <c r="M23" s="137">
        <v>-2</v>
      </c>
      <c r="N23" s="137">
        <v>-28</v>
      </c>
      <c r="O23" s="138">
        <v>-121</v>
      </c>
      <c r="P23" s="137">
        <v>-52</v>
      </c>
      <c r="Q23" s="137">
        <v>0</v>
      </c>
      <c r="R23" s="137">
        <v>3</v>
      </c>
      <c r="S23" s="137">
        <v>-443</v>
      </c>
      <c r="T23" s="138">
        <v>-492</v>
      </c>
      <c r="U23" s="137">
        <v>-29</v>
      </c>
      <c r="V23" s="137">
        <v>-111</v>
      </c>
      <c r="W23" s="137">
        <v>-25</v>
      </c>
      <c r="X23" s="137">
        <v>-211</v>
      </c>
      <c r="Y23" s="138">
        <v>-376</v>
      </c>
      <c r="Z23" s="316">
        <v>-2</v>
      </c>
      <c r="AA23" s="316">
        <v>-30</v>
      </c>
      <c r="AB23" s="316" t="s">
        <v>1225</v>
      </c>
      <c r="AC23" s="316" t="s">
        <v>1225</v>
      </c>
      <c r="AD23" s="317">
        <v>-32</v>
      </c>
    </row>
    <row r="24" spans="2:30" s="18" customFormat="1" ht="12" customHeight="1">
      <c r="B24" s="937"/>
      <c r="C24" s="937"/>
      <c r="D24" s="1024"/>
      <c r="F24" s="1025">
        <v>-852</v>
      </c>
      <c r="G24" s="1025">
        <v>1335</v>
      </c>
      <c r="H24" s="1025">
        <v>1754</v>
      </c>
      <c r="I24" s="1025">
        <v>-2740</v>
      </c>
      <c r="J24" s="1026">
        <v>-503</v>
      </c>
      <c r="K24" s="1025">
        <v>-2</v>
      </c>
      <c r="L24" s="1025">
        <v>-209</v>
      </c>
      <c r="M24" s="1025">
        <v>291</v>
      </c>
      <c r="N24" s="1025">
        <v>-1670</v>
      </c>
      <c r="O24" s="1026">
        <v>-1590</v>
      </c>
      <c r="P24" s="1025">
        <v>-65</v>
      </c>
      <c r="Q24" s="1025">
        <v>173</v>
      </c>
      <c r="R24" s="1025">
        <v>-903</v>
      </c>
      <c r="S24" s="1025">
        <v>-353</v>
      </c>
      <c r="T24" s="1026">
        <v>-1148</v>
      </c>
      <c r="U24" s="1025">
        <v>-107</v>
      </c>
      <c r="V24" s="1025">
        <v>-346</v>
      </c>
      <c r="W24" s="1025">
        <v>-180</v>
      </c>
      <c r="X24" s="1025">
        <v>-223</v>
      </c>
      <c r="Y24" s="1026">
        <v>-856</v>
      </c>
      <c r="Z24" s="1027">
        <v>-326</v>
      </c>
      <c r="AA24" s="1027">
        <v>-184</v>
      </c>
      <c r="AB24" s="1027" t="s">
        <v>1225</v>
      </c>
      <c r="AC24" s="1027" t="s">
        <v>1225</v>
      </c>
      <c r="AD24" s="1028">
        <v>-510</v>
      </c>
    </row>
    <row r="25" spans="2:30" s="18" customFormat="1" ht="12" customHeight="1">
      <c r="B25" s="27" t="s">
        <v>36</v>
      </c>
      <c r="C25" s="21"/>
      <c r="D25" s="367"/>
      <c r="F25" s="27"/>
      <c r="G25" s="27"/>
      <c r="H25" s="27"/>
      <c r="I25" s="27"/>
      <c r="J25" s="28"/>
      <c r="K25" s="27"/>
      <c r="L25" s="27"/>
      <c r="M25" s="27"/>
      <c r="N25" s="27"/>
      <c r="O25" s="28"/>
      <c r="P25" s="27"/>
      <c r="Q25" s="27"/>
      <c r="R25" s="27"/>
      <c r="S25" s="27"/>
      <c r="T25" s="28"/>
      <c r="U25" s="27"/>
      <c r="V25" s="27"/>
      <c r="W25" s="27"/>
      <c r="X25" s="27"/>
      <c r="Y25" s="28"/>
      <c r="Z25" s="170"/>
      <c r="AA25" s="170"/>
      <c r="AB25" s="170"/>
      <c r="AC25" s="170"/>
      <c r="AD25" s="718"/>
    </row>
    <row r="26" spans="2:30" s="18" customFormat="1" ht="12" customHeight="1">
      <c r="B26" s="21"/>
      <c r="C26" s="21" t="s">
        <v>87</v>
      </c>
      <c r="D26" s="877"/>
      <c r="F26" s="137">
        <v>261</v>
      </c>
      <c r="G26" s="137">
        <v>31</v>
      </c>
      <c r="H26" s="137">
        <v>10</v>
      </c>
      <c r="I26" s="137">
        <v>72</v>
      </c>
      <c r="J26" s="138">
        <v>374</v>
      </c>
      <c r="K26" s="137">
        <v>1</v>
      </c>
      <c r="L26" s="137">
        <v>2</v>
      </c>
      <c r="M26" s="137">
        <v>18</v>
      </c>
      <c r="N26" s="137">
        <v>23</v>
      </c>
      <c r="O26" s="138">
        <v>44</v>
      </c>
      <c r="P26" s="137">
        <v>5</v>
      </c>
      <c r="Q26" s="137">
        <v>4</v>
      </c>
      <c r="R26" s="137">
        <v>12</v>
      </c>
      <c r="S26" s="137">
        <v>169</v>
      </c>
      <c r="T26" s="138">
        <v>190</v>
      </c>
      <c r="U26" s="137">
        <v>3</v>
      </c>
      <c r="V26" s="137">
        <v>16</v>
      </c>
      <c r="W26" s="137">
        <v>10</v>
      </c>
      <c r="X26" s="137">
        <v>288</v>
      </c>
      <c r="Y26" s="138">
        <v>317</v>
      </c>
      <c r="Z26" s="318">
        <v>33</v>
      </c>
      <c r="AA26" s="318">
        <v>4</v>
      </c>
      <c r="AB26" s="318" t="s">
        <v>1225</v>
      </c>
      <c r="AC26" s="318" t="s">
        <v>1225</v>
      </c>
      <c r="AD26" s="719">
        <v>37</v>
      </c>
    </row>
    <row r="27" spans="2:30" s="18" customFormat="1" ht="12" customHeight="1">
      <c r="B27" s="21"/>
      <c r="C27" s="21" t="s">
        <v>1199</v>
      </c>
      <c r="D27" s="877" t="str">
        <f>Footnotes!B12&amp;","&amp;Footnotes!B24</f>
        <v>b,n</v>
      </c>
      <c r="F27" s="137">
        <v>-13</v>
      </c>
      <c r="G27" s="137">
        <v>-434</v>
      </c>
      <c r="H27" s="137">
        <v>-85</v>
      </c>
      <c r="I27" s="137">
        <v>-1451</v>
      </c>
      <c r="J27" s="138">
        <v>-1983</v>
      </c>
      <c r="K27" s="137">
        <v>-83</v>
      </c>
      <c r="L27" s="137">
        <v>-36</v>
      </c>
      <c r="M27" s="137">
        <v>-242</v>
      </c>
      <c r="N27" s="137">
        <v>-1396</v>
      </c>
      <c r="O27" s="138">
        <v>-1757</v>
      </c>
      <c r="P27" s="137">
        <v>-96</v>
      </c>
      <c r="Q27" s="137">
        <v>-678</v>
      </c>
      <c r="R27" s="137">
        <v>-295</v>
      </c>
      <c r="S27" s="137">
        <v>-1531</v>
      </c>
      <c r="T27" s="138">
        <v>-2600</v>
      </c>
      <c r="U27" s="137">
        <v>-114</v>
      </c>
      <c r="V27" s="137">
        <v>-389</v>
      </c>
      <c r="W27" s="137">
        <v>-274</v>
      </c>
      <c r="X27" s="137">
        <v>-253</v>
      </c>
      <c r="Y27" s="138">
        <v>-1030</v>
      </c>
      <c r="Z27" s="318">
        <v>-134</v>
      </c>
      <c r="AA27" s="318">
        <v>-306</v>
      </c>
      <c r="AB27" s="318" t="s">
        <v>1225</v>
      </c>
      <c r="AC27" s="318" t="s">
        <v>1225</v>
      </c>
      <c r="AD27" s="719">
        <v>-440</v>
      </c>
    </row>
    <row r="28" spans="2:30" s="18" customFormat="1" ht="12" customHeight="1">
      <c r="B28" s="21"/>
      <c r="C28" s="21" t="s">
        <v>171</v>
      </c>
      <c r="D28" s="367"/>
      <c r="F28" s="31">
        <v>0</v>
      </c>
      <c r="G28" s="31">
        <v>-35</v>
      </c>
      <c r="H28" s="137">
        <v>-1</v>
      </c>
      <c r="I28" s="31">
        <v>-65</v>
      </c>
      <c r="J28" s="138">
        <v>-101</v>
      </c>
      <c r="K28" s="31">
        <v>-10</v>
      </c>
      <c r="L28" s="31">
        <v>-1</v>
      </c>
      <c r="M28" s="31">
        <v>0</v>
      </c>
      <c r="N28" s="31">
        <v>-86</v>
      </c>
      <c r="O28" s="138">
        <v>-97</v>
      </c>
      <c r="P28" s="31">
        <v>0</v>
      </c>
      <c r="Q28" s="31">
        <v>7</v>
      </c>
      <c r="R28" s="31">
        <v>-4</v>
      </c>
      <c r="S28" s="31">
        <v>-102</v>
      </c>
      <c r="T28" s="138">
        <v>-99</v>
      </c>
      <c r="U28" s="31">
        <v>0</v>
      </c>
      <c r="V28" s="31">
        <v>-1</v>
      </c>
      <c r="W28" s="31">
        <v>-1</v>
      </c>
      <c r="X28" s="31">
        <v>-66</v>
      </c>
      <c r="Y28" s="138">
        <v>-68</v>
      </c>
      <c r="Z28" s="316">
        <v>-3</v>
      </c>
      <c r="AA28" s="316">
        <v>0</v>
      </c>
      <c r="AB28" s="316" t="s">
        <v>1225</v>
      </c>
      <c r="AC28" s="318" t="s">
        <v>1225</v>
      </c>
      <c r="AD28" s="317">
        <v>-3</v>
      </c>
    </row>
    <row r="29" spans="2:30" s="18" customFormat="1" ht="12" customHeight="1">
      <c r="B29" s="21"/>
      <c r="C29" s="21" t="s">
        <v>172</v>
      </c>
      <c r="D29" s="877"/>
      <c r="F29" s="137">
        <v>1</v>
      </c>
      <c r="G29" s="137">
        <v>9</v>
      </c>
      <c r="H29" s="31">
        <v>-4</v>
      </c>
      <c r="I29" s="137">
        <v>12</v>
      </c>
      <c r="J29" s="138">
        <v>18</v>
      </c>
      <c r="K29" s="31">
        <v>-2</v>
      </c>
      <c r="L29" s="137">
        <v>1</v>
      </c>
      <c r="M29" s="31">
        <v>1</v>
      </c>
      <c r="N29" s="137">
        <v>0</v>
      </c>
      <c r="O29" s="138">
        <v>0</v>
      </c>
      <c r="P29" s="31">
        <v>1</v>
      </c>
      <c r="Q29" s="137">
        <v>0</v>
      </c>
      <c r="R29" s="31">
        <v>-39</v>
      </c>
      <c r="S29" s="137">
        <v>-85</v>
      </c>
      <c r="T29" s="138">
        <v>-123</v>
      </c>
      <c r="U29" s="31">
        <v>-91</v>
      </c>
      <c r="V29" s="137">
        <v>-86</v>
      </c>
      <c r="W29" s="31">
        <v>-17</v>
      </c>
      <c r="X29" s="137">
        <v>-47</v>
      </c>
      <c r="Y29" s="138">
        <v>-241</v>
      </c>
      <c r="Z29" s="316">
        <v>-60</v>
      </c>
      <c r="AA29" s="318">
        <v>-40</v>
      </c>
      <c r="AB29" s="318" t="s">
        <v>1225</v>
      </c>
      <c r="AC29" s="318" t="s">
        <v>1225</v>
      </c>
      <c r="AD29" s="317">
        <v>-100</v>
      </c>
    </row>
    <row r="30" spans="2:30" s="18" customFormat="1" ht="12" customHeight="1">
      <c r="B30" s="21"/>
      <c r="C30" s="21" t="s">
        <v>173</v>
      </c>
      <c r="D30" s="367"/>
      <c r="F30" s="31">
        <v>-377</v>
      </c>
      <c r="G30" s="31">
        <v>-62</v>
      </c>
      <c r="H30" s="31">
        <v>-59</v>
      </c>
      <c r="I30" s="31">
        <v>189</v>
      </c>
      <c r="J30" s="138">
        <v>-309</v>
      </c>
      <c r="K30" s="31">
        <v>77</v>
      </c>
      <c r="L30" s="31">
        <v>-109</v>
      </c>
      <c r="M30" s="31">
        <v>-198</v>
      </c>
      <c r="N30" s="31">
        <v>144</v>
      </c>
      <c r="O30" s="138">
        <v>-86</v>
      </c>
      <c r="P30" s="31">
        <v>-144</v>
      </c>
      <c r="Q30" s="31">
        <v>25</v>
      </c>
      <c r="R30" s="31">
        <v>157</v>
      </c>
      <c r="S30" s="31">
        <v>-119</v>
      </c>
      <c r="T30" s="138">
        <v>-81</v>
      </c>
      <c r="U30" s="31">
        <v>-82</v>
      </c>
      <c r="V30" s="31">
        <v>-201</v>
      </c>
      <c r="W30" s="31">
        <v>42</v>
      </c>
      <c r="X30" s="31">
        <v>34</v>
      </c>
      <c r="Y30" s="138">
        <v>-207</v>
      </c>
      <c r="Z30" s="285">
        <v>-593</v>
      </c>
      <c r="AA30" s="314">
        <v>641</v>
      </c>
      <c r="AB30" s="285" t="s">
        <v>1225</v>
      </c>
      <c r="AC30" s="285" t="s">
        <v>1225</v>
      </c>
      <c r="AD30" s="315">
        <v>48</v>
      </c>
    </row>
    <row r="31" spans="2:30" s="18" customFormat="1" ht="12" customHeight="1">
      <c r="B31" s="21"/>
      <c r="C31" s="21" t="s">
        <v>174</v>
      </c>
      <c r="D31" s="877" t="str">
        <f>Footnotes!B16</f>
        <v>f</v>
      </c>
      <c r="F31" s="939">
        <v>-47</v>
      </c>
      <c r="G31" s="939">
        <v>16</v>
      </c>
      <c r="H31" s="939">
        <v>0</v>
      </c>
      <c r="I31" s="939">
        <v>112</v>
      </c>
      <c r="J31" s="940">
        <v>81</v>
      </c>
      <c r="K31" s="939">
        <v>-62</v>
      </c>
      <c r="L31" s="939">
        <v>-98</v>
      </c>
      <c r="M31" s="939">
        <v>-85</v>
      </c>
      <c r="N31" s="939">
        <v>-42</v>
      </c>
      <c r="O31" s="940">
        <v>-287</v>
      </c>
      <c r="P31" s="939">
        <v>-67</v>
      </c>
      <c r="Q31" s="939">
        <v>-640</v>
      </c>
      <c r="R31" s="939">
        <v>-189</v>
      </c>
      <c r="S31" s="939">
        <v>49</v>
      </c>
      <c r="T31" s="940">
        <v>-847</v>
      </c>
      <c r="U31" s="939">
        <v>-290</v>
      </c>
      <c r="V31" s="939">
        <v>100</v>
      </c>
      <c r="W31" s="939">
        <v>134</v>
      </c>
      <c r="X31" s="939">
        <v>113</v>
      </c>
      <c r="Y31" s="940">
        <v>57</v>
      </c>
      <c r="Z31" s="316">
        <v>6</v>
      </c>
      <c r="AA31" s="316">
        <v>-153</v>
      </c>
      <c r="AB31" s="316" t="s">
        <v>1225</v>
      </c>
      <c r="AC31" s="316" t="s">
        <v>1225</v>
      </c>
      <c r="AD31" s="317">
        <v>-147</v>
      </c>
    </row>
    <row r="32" spans="2:30" s="18" customFormat="1" ht="12" customHeight="1">
      <c r="B32" s="937"/>
      <c r="C32" s="937"/>
      <c r="D32" s="1024"/>
      <c r="F32" s="1029">
        <v>-175</v>
      </c>
      <c r="G32" s="1029">
        <v>-475</v>
      </c>
      <c r="H32" s="1029">
        <v>-139</v>
      </c>
      <c r="I32" s="1029">
        <v>-1131</v>
      </c>
      <c r="J32" s="1030">
        <v>-1920</v>
      </c>
      <c r="K32" s="1029">
        <v>-79</v>
      </c>
      <c r="L32" s="1029">
        <v>-241</v>
      </c>
      <c r="M32" s="1029">
        <v>-506</v>
      </c>
      <c r="N32" s="1029">
        <v>-1357</v>
      </c>
      <c r="O32" s="1030">
        <v>-2183</v>
      </c>
      <c r="P32" s="1029">
        <v>-301</v>
      </c>
      <c r="Q32" s="1029">
        <v>-1282</v>
      </c>
      <c r="R32" s="1029">
        <v>-358</v>
      </c>
      <c r="S32" s="1029">
        <v>-1619</v>
      </c>
      <c r="T32" s="1030">
        <v>-3560</v>
      </c>
      <c r="U32" s="1029">
        <v>-574</v>
      </c>
      <c r="V32" s="1029">
        <v>-561</v>
      </c>
      <c r="W32" s="1029">
        <v>-106</v>
      </c>
      <c r="X32" s="1029">
        <v>69</v>
      </c>
      <c r="Y32" s="1030">
        <v>-1172</v>
      </c>
      <c r="Z32" s="787">
        <v>-751</v>
      </c>
      <c r="AA32" s="787">
        <v>146</v>
      </c>
      <c r="AB32" s="787" t="s">
        <v>1225</v>
      </c>
      <c r="AC32" s="787" t="s">
        <v>1225</v>
      </c>
      <c r="AD32" s="788">
        <v>-605</v>
      </c>
    </row>
    <row r="33" spans="2:30" s="18" customFormat="1" ht="12" customHeight="1">
      <c r="B33" s="27" t="s">
        <v>37</v>
      </c>
      <c r="C33" s="21"/>
      <c r="D33" s="367"/>
      <c r="F33" s="35"/>
      <c r="G33" s="35"/>
      <c r="H33" s="35"/>
      <c r="I33" s="35"/>
      <c r="J33" s="36"/>
      <c r="K33" s="35"/>
      <c r="L33" s="35"/>
      <c r="M33" s="35"/>
      <c r="N33" s="35"/>
      <c r="O33" s="36"/>
      <c r="P33" s="35"/>
      <c r="Q33" s="35"/>
      <c r="R33" s="35"/>
      <c r="S33" s="35"/>
      <c r="T33" s="36"/>
      <c r="U33" s="35"/>
      <c r="V33" s="35"/>
      <c r="W33" s="35"/>
      <c r="X33" s="35"/>
      <c r="Y33" s="36"/>
      <c r="Z33" s="319"/>
      <c r="AA33" s="319"/>
      <c r="AB33" s="319"/>
      <c r="AC33" s="319"/>
      <c r="AD33" s="320"/>
    </row>
    <row r="34" spans="2:30" s="18" customFormat="1" ht="12" customHeight="1">
      <c r="B34" s="21"/>
      <c r="C34" s="21" t="s">
        <v>174</v>
      </c>
      <c r="D34" s="877" t="str">
        <f>Footnotes!B17</f>
        <v>g</v>
      </c>
      <c r="F34" s="31">
        <v>-24033</v>
      </c>
      <c r="G34" s="31">
        <v>0</v>
      </c>
      <c r="H34" s="31">
        <v>0</v>
      </c>
      <c r="I34" s="31">
        <v>0</v>
      </c>
      <c r="J34" s="30">
        <v>-24033</v>
      </c>
      <c r="K34" s="31">
        <v>0</v>
      </c>
      <c r="L34" s="31">
        <v>0</v>
      </c>
      <c r="M34" s="31">
        <v>0</v>
      </c>
      <c r="N34" s="31">
        <v>0</v>
      </c>
      <c r="O34" s="30">
        <v>0</v>
      </c>
      <c r="P34" s="31">
        <v>0</v>
      </c>
      <c r="Q34" s="31">
        <v>0</v>
      </c>
      <c r="R34" s="31">
        <v>0</v>
      </c>
      <c r="S34" s="31">
        <v>0</v>
      </c>
      <c r="T34" s="30">
        <v>0</v>
      </c>
      <c r="U34" s="31">
        <v>0</v>
      </c>
      <c r="V34" s="31">
        <v>0</v>
      </c>
      <c r="W34" s="31">
        <v>0</v>
      </c>
      <c r="X34" s="31">
        <v>0</v>
      </c>
      <c r="Y34" s="30">
        <v>0</v>
      </c>
      <c r="Z34" s="316"/>
      <c r="AA34" s="316"/>
      <c r="AB34" s="316"/>
      <c r="AC34" s="316"/>
      <c r="AD34" s="317"/>
    </row>
    <row r="35" spans="2:30" s="18" customFormat="1" ht="12" customHeight="1">
      <c r="B35" s="937"/>
      <c r="C35" s="937"/>
      <c r="D35" s="1024"/>
      <c r="F35" s="976">
        <v>-24033</v>
      </c>
      <c r="G35" s="976">
        <v>0</v>
      </c>
      <c r="H35" s="976">
        <v>0</v>
      </c>
      <c r="I35" s="976">
        <v>0</v>
      </c>
      <c r="J35" s="977">
        <v>-24033</v>
      </c>
      <c r="K35" s="976">
        <v>0</v>
      </c>
      <c r="L35" s="976">
        <v>0</v>
      </c>
      <c r="M35" s="976">
        <v>0</v>
      </c>
      <c r="N35" s="976">
        <v>0</v>
      </c>
      <c r="O35" s="977">
        <v>0</v>
      </c>
      <c r="P35" s="976">
        <v>0</v>
      </c>
      <c r="Q35" s="976">
        <v>0</v>
      </c>
      <c r="R35" s="976">
        <v>0</v>
      </c>
      <c r="S35" s="976">
        <v>0</v>
      </c>
      <c r="T35" s="977">
        <v>0</v>
      </c>
      <c r="U35" s="976">
        <v>0</v>
      </c>
      <c r="V35" s="976">
        <v>0</v>
      </c>
      <c r="W35" s="976">
        <v>0</v>
      </c>
      <c r="X35" s="976">
        <v>0</v>
      </c>
      <c r="Y35" s="977">
        <v>0</v>
      </c>
      <c r="Z35" s="787"/>
      <c r="AA35" s="787"/>
      <c r="AB35" s="787"/>
      <c r="AC35" s="787"/>
      <c r="AD35" s="788"/>
    </row>
    <row r="36" spans="2:30" s="18" customFormat="1" ht="12" customHeight="1">
      <c r="B36" s="27" t="s">
        <v>38</v>
      </c>
      <c r="C36" s="21"/>
      <c r="D36" s="367"/>
      <c r="F36" s="26"/>
      <c r="G36" s="26"/>
      <c r="H36" s="26"/>
      <c r="I36" s="26"/>
      <c r="J36" s="26"/>
      <c r="K36" s="26"/>
      <c r="L36" s="26"/>
      <c r="M36" s="26"/>
      <c r="N36" s="26"/>
      <c r="O36" s="26"/>
      <c r="P36" s="26"/>
      <c r="Q36" s="26"/>
      <c r="R36" s="26"/>
      <c r="S36" s="26"/>
      <c r="T36" s="26"/>
      <c r="U36" s="26"/>
      <c r="V36" s="26"/>
      <c r="W36" s="26"/>
      <c r="X36" s="26"/>
      <c r="Y36" s="26"/>
      <c r="Z36" s="232"/>
      <c r="AA36" s="232"/>
      <c r="AB36" s="232"/>
      <c r="AC36" s="232"/>
      <c r="AD36" s="226"/>
    </row>
    <row r="37" spans="2:30" s="18" customFormat="1" ht="12" customHeight="1">
      <c r="B37" s="21"/>
      <c r="C37" s="21" t="s">
        <v>87</v>
      </c>
      <c r="D37" s="367"/>
      <c r="F37" s="31">
        <v>-1</v>
      </c>
      <c r="G37" s="31">
        <v>0</v>
      </c>
      <c r="H37" s="31">
        <v>1</v>
      </c>
      <c r="I37" s="31">
        <v>1</v>
      </c>
      <c r="J37" s="30">
        <v>1</v>
      </c>
      <c r="K37" s="31">
        <v>0</v>
      </c>
      <c r="L37" s="31">
        <v>0</v>
      </c>
      <c r="M37" s="31">
        <v>0</v>
      </c>
      <c r="N37" s="31">
        <v>1</v>
      </c>
      <c r="O37" s="30">
        <v>1</v>
      </c>
      <c r="P37" s="31">
        <v>32</v>
      </c>
      <c r="Q37" s="31">
        <v>0</v>
      </c>
      <c r="R37" s="31">
        <v>3</v>
      </c>
      <c r="S37" s="31">
        <v>4</v>
      </c>
      <c r="T37" s="30">
        <v>39</v>
      </c>
      <c r="U37" s="31">
        <v>0</v>
      </c>
      <c r="V37" s="31">
        <v>0</v>
      </c>
      <c r="W37" s="31">
        <v>2</v>
      </c>
      <c r="X37" s="31">
        <v>3</v>
      </c>
      <c r="Y37" s="30">
        <v>5</v>
      </c>
      <c r="Z37" s="316">
        <v>1</v>
      </c>
      <c r="AA37" s="316">
        <v>0</v>
      </c>
      <c r="AB37" s="316" t="s">
        <v>1225</v>
      </c>
      <c r="AC37" s="316" t="s">
        <v>1225</v>
      </c>
      <c r="AD37" s="317">
        <v>1</v>
      </c>
    </row>
    <row r="38" spans="2:30" s="18" customFormat="1" ht="12" customHeight="1">
      <c r="B38" s="21"/>
      <c r="C38" s="21" t="s">
        <v>1199</v>
      </c>
      <c r="D38" s="367"/>
      <c r="F38" s="31">
        <v>-1</v>
      </c>
      <c r="G38" s="31">
        <v>-15</v>
      </c>
      <c r="H38" s="31">
        <v>0</v>
      </c>
      <c r="I38" s="31">
        <v>-1</v>
      </c>
      <c r="J38" s="30">
        <v>-17</v>
      </c>
      <c r="K38" s="31">
        <v>-6</v>
      </c>
      <c r="L38" s="31">
        <v>-31</v>
      </c>
      <c r="M38" s="31">
        <v>-23</v>
      </c>
      <c r="N38" s="31">
        <v>19</v>
      </c>
      <c r="O38" s="30">
        <v>-41</v>
      </c>
      <c r="P38" s="31">
        <v>26</v>
      </c>
      <c r="Q38" s="31">
        <v>-11</v>
      </c>
      <c r="R38" s="31">
        <v>-6</v>
      </c>
      <c r="S38" s="31">
        <v>-28</v>
      </c>
      <c r="T38" s="30">
        <v>-19</v>
      </c>
      <c r="U38" s="31">
        <v>-5</v>
      </c>
      <c r="V38" s="31">
        <v>0</v>
      </c>
      <c r="W38" s="31">
        <v>0</v>
      </c>
      <c r="X38" s="31">
        <v>0</v>
      </c>
      <c r="Y38" s="30">
        <v>-5</v>
      </c>
      <c r="Z38" s="316">
        <v>-244</v>
      </c>
      <c r="AA38" s="316">
        <v>1</v>
      </c>
      <c r="AB38" s="316" t="s">
        <v>1225</v>
      </c>
      <c r="AC38" s="316" t="s">
        <v>1225</v>
      </c>
      <c r="AD38" s="317">
        <v>-243</v>
      </c>
    </row>
    <row r="39" spans="2:30" s="18" customFormat="1" ht="12" customHeight="1">
      <c r="B39" s="21"/>
      <c r="C39" s="21" t="s">
        <v>171</v>
      </c>
      <c r="D39" s="877" t="str">
        <f>Footnotes!B23</f>
        <v>m</v>
      </c>
      <c r="F39" s="31">
        <v>-3</v>
      </c>
      <c r="G39" s="31">
        <v>-89</v>
      </c>
      <c r="H39" s="31">
        <v>67</v>
      </c>
      <c r="I39" s="31">
        <v>-67</v>
      </c>
      <c r="J39" s="30">
        <v>-92</v>
      </c>
      <c r="K39" s="31">
        <v>-14</v>
      </c>
      <c r="L39" s="31">
        <v>-17</v>
      </c>
      <c r="M39" s="31">
        <v>-8</v>
      </c>
      <c r="N39" s="31">
        <v>-565</v>
      </c>
      <c r="O39" s="30">
        <v>-604</v>
      </c>
      <c r="P39" s="31">
        <v>-9</v>
      </c>
      <c r="Q39" s="31">
        <v>28</v>
      </c>
      <c r="R39" s="31">
        <v>-8</v>
      </c>
      <c r="S39" s="31">
        <v>-98</v>
      </c>
      <c r="T39" s="30">
        <v>-87</v>
      </c>
      <c r="U39" s="31">
        <v>-72</v>
      </c>
      <c r="V39" s="31">
        <v>-18</v>
      </c>
      <c r="W39" s="31">
        <v>-48</v>
      </c>
      <c r="X39" s="31">
        <v>-182</v>
      </c>
      <c r="Y39" s="30">
        <v>-320</v>
      </c>
      <c r="Z39" s="316">
        <v>0</v>
      </c>
      <c r="AA39" s="316">
        <v>-21</v>
      </c>
      <c r="AB39" s="316" t="s">
        <v>1225</v>
      </c>
      <c r="AC39" s="316" t="s">
        <v>1225</v>
      </c>
      <c r="AD39" s="317">
        <v>-21</v>
      </c>
    </row>
    <row r="40" spans="2:30" s="18" customFormat="1" ht="12" customHeight="1">
      <c r="B40" s="21"/>
      <c r="C40" s="21" t="s">
        <v>172</v>
      </c>
      <c r="D40" s="877"/>
      <c r="F40" s="31">
        <v>13</v>
      </c>
      <c r="G40" s="31">
        <v>-3</v>
      </c>
      <c r="H40" s="31">
        <v>6</v>
      </c>
      <c r="I40" s="31">
        <v>3</v>
      </c>
      <c r="J40" s="30">
        <v>19</v>
      </c>
      <c r="K40" s="31">
        <v>-10</v>
      </c>
      <c r="L40" s="31">
        <v>0</v>
      </c>
      <c r="M40" s="31">
        <v>-3</v>
      </c>
      <c r="N40" s="31">
        <v>51</v>
      </c>
      <c r="O40" s="30">
        <v>38</v>
      </c>
      <c r="P40" s="31">
        <v>11</v>
      </c>
      <c r="Q40" s="31">
        <v>1</v>
      </c>
      <c r="R40" s="31">
        <v>-50</v>
      </c>
      <c r="S40" s="31">
        <v>-21</v>
      </c>
      <c r="T40" s="30">
        <v>-59</v>
      </c>
      <c r="U40" s="31">
        <v>-198</v>
      </c>
      <c r="V40" s="31">
        <v>-39</v>
      </c>
      <c r="W40" s="31">
        <v>-8</v>
      </c>
      <c r="X40" s="31">
        <v>35</v>
      </c>
      <c r="Y40" s="30">
        <v>-210</v>
      </c>
      <c r="Z40" s="316">
        <v>-110</v>
      </c>
      <c r="AA40" s="316">
        <v>-5</v>
      </c>
      <c r="AB40" s="316" t="s">
        <v>1225</v>
      </c>
      <c r="AC40" s="316" t="s">
        <v>1225</v>
      </c>
      <c r="AD40" s="317">
        <v>-115</v>
      </c>
    </row>
    <row r="41" spans="2:30" s="18" customFormat="1">
      <c r="B41" s="21"/>
      <c r="C41" s="21" t="s">
        <v>24</v>
      </c>
      <c r="D41" s="877" t="str">
        <f>Footnotes!B18</f>
        <v>h</v>
      </c>
      <c r="F41" s="31">
        <v>-19</v>
      </c>
      <c r="G41" s="31">
        <v>-21</v>
      </c>
      <c r="H41" s="31">
        <v>-21</v>
      </c>
      <c r="I41" s="31">
        <v>-23</v>
      </c>
      <c r="J41" s="30">
        <v>-84</v>
      </c>
      <c r="K41" s="31">
        <v>-9</v>
      </c>
      <c r="L41" s="31">
        <v>-18</v>
      </c>
      <c r="M41" s="31">
        <v>-19</v>
      </c>
      <c r="N41" s="31">
        <v>-11</v>
      </c>
      <c r="O41" s="30">
        <v>-57</v>
      </c>
      <c r="P41" s="31">
        <v>-11</v>
      </c>
      <c r="Q41" s="31">
        <v>-8</v>
      </c>
      <c r="R41" s="31">
        <v>-20</v>
      </c>
      <c r="S41" s="31">
        <v>-12</v>
      </c>
      <c r="T41" s="30">
        <v>-51</v>
      </c>
      <c r="U41" s="31">
        <v>-9</v>
      </c>
      <c r="V41" s="31">
        <v>-9</v>
      </c>
      <c r="W41" s="31">
        <v>-9</v>
      </c>
      <c r="X41" s="31">
        <v>-4</v>
      </c>
      <c r="Y41" s="30">
        <v>-31</v>
      </c>
      <c r="Z41" s="316">
        <v>-4</v>
      </c>
      <c r="AA41" s="316">
        <v>0</v>
      </c>
      <c r="AB41" s="316" t="s">
        <v>1225</v>
      </c>
      <c r="AC41" s="316" t="s">
        <v>1225</v>
      </c>
      <c r="AD41" s="317">
        <v>-4</v>
      </c>
    </row>
    <row r="42" spans="2:30" s="18" customFormat="1" ht="12" customHeight="1">
      <c r="B42" s="21"/>
      <c r="C42" s="21" t="s">
        <v>173</v>
      </c>
      <c r="D42" s="367"/>
      <c r="F42" s="31">
        <v>-425</v>
      </c>
      <c r="G42" s="31">
        <v>-686</v>
      </c>
      <c r="H42" s="31">
        <v>-785</v>
      </c>
      <c r="I42" s="31">
        <v>515</v>
      </c>
      <c r="J42" s="30">
        <v>-1381</v>
      </c>
      <c r="K42" s="31">
        <v>245</v>
      </c>
      <c r="L42" s="31">
        <v>-48</v>
      </c>
      <c r="M42" s="31">
        <v>-146</v>
      </c>
      <c r="N42" s="31">
        <v>579</v>
      </c>
      <c r="O42" s="30">
        <v>630</v>
      </c>
      <c r="P42" s="31">
        <v>-193</v>
      </c>
      <c r="Q42" s="31">
        <v>-29</v>
      </c>
      <c r="R42" s="31">
        <v>494</v>
      </c>
      <c r="S42" s="31">
        <v>-493</v>
      </c>
      <c r="T42" s="30">
        <v>-221</v>
      </c>
      <c r="U42" s="31">
        <v>369</v>
      </c>
      <c r="V42" s="31">
        <v>740</v>
      </c>
      <c r="W42" s="31">
        <v>-13</v>
      </c>
      <c r="X42" s="31">
        <v>61</v>
      </c>
      <c r="Y42" s="30">
        <v>1157</v>
      </c>
      <c r="Z42" s="316">
        <v>-218</v>
      </c>
      <c r="AA42" s="316">
        <v>114</v>
      </c>
      <c r="AB42" s="316" t="s">
        <v>1225</v>
      </c>
      <c r="AC42" s="316" t="s">
        <v>1225</v>
      </c>
      <c r="AD42" s="317">
        <v>-104</v>
      </c>
    </row>
    <row r="43" spans="2:30" s="18" customFormat="1" ht="12" customHeight="1">
      <c r="B43" s="21"/>
      <c r="C43" s="21" t="s">
        <v>174</v>
      </c>
      <c r="D43" s="877" t="str">
        <f>Footnotes!B16</f>
        <v>f</v>
      </c>
      <c r="F43" s="31">
        <v>9</v>
      </c>
      <c r="G43" s="31">
        <v>-13</v>
      </c>
      <c r="H43" s="31">
        <v>44</v>
      </c>
      <c r="I43" s="31">
        <v>-19</v>
      </c>
      <c r="J43" s="30">
        <v>21</v>
      </c>
      <c r="K43" s="31">
        <v>0</v>
      </c>
      <c r="L43" s="31">
        <v>-13</v>
      </c>
      <c r="M43" s="31">
        <v>2</v>
      </c>
      <c r="N43" s="31">
        <v>7</v>
      </c>
      <c r="O43" s="30">
        <v>-4</v>
      </c>
      <c r="P43" s="31">
        <v>-2</v>
      </c>
      <c r="Q43" s="31">
        <v>-3</v>
      </c>
      <c r="R43" s="31">
        <v>9</v>
      </c>
      <c r="S43" s="31">
        <v>14</v>
      </c>
      <c r="T43" s="30">
        <v>18</v>
      </c>
      <c r="U43" s="31">
        <v>10</v>
      </c>
      <c r="V43" s="31">
        <v>9</v>
      </c>
      <c r="W43" s="31">
        <v>-12</v>
      </c>
      <c r="X43" s="31">
        <v>5</v>
      </c>
      <c r="Y43" s="30">
        <v>12</v>
      </c>
      <c r="Z43" s="316">
        <v>-8</v>
      </c>
      <c r="AA43" s="316">
        <v>6</v>
      </c>
      <c r="AB43" s="316" t="s">
        <v>1225</v>
      </c>
      <c r="AC43" s="316" t="s">
        <v>1225</v>
      </c>
      <c r="AD43" s="317">
        <v>-2</v>
      </c>
    </row>
    <row r="44" spans="2:30" s="18" customFormat="1" ht="12" customHeight="1">
      <c r="B44" s="937"/>
      <c r="C44" s="937"/>
      <c r="D44" s="1024"/>
      <c r="F44" s="1025">
        <v>-24460</v>
      </c>
      <c r="G44" s="1025">
        <v>-827</v>
      </c>
      <c r="H44" s="1025">
        <v>-688</v>
      </c>
      <c r="I44" s="1025">
        <v>409</v>
      </c>
      <c r="J44" s="1026">
        <v>-25566</v>
      </c>
      <c r="K44" s="1025">
        <v>206</v>
      </c>
      <c r="L44" s="1025">
        <v>-127</v>
      </c>
      <c r="M44" s="1025">
        <v>-197</v>
      </c>
      <c r="N44" s="1025">
        <v>81</v>
      </c>
      <c r="O44" s="1026">
        <v>-37</v>
      </c>
      <c r="P44" s="1025">
        <v>-146</v>
      </c>
      <c r="Q44" s="1025">
        <v>-22</v>
      </c>
      <c r="R44" s="1025">
        <v>422</v>
      </c>
      <c r="S44" s="1025">
        <v>-634</v>
      </c>
      <c r="T44" s="1026">
        <v>-380</v>
      </c>
      <c r="U44" s="1025">
        <v>95</v>
      </c>
      <c r="V44" s="1025">
        <v>683</v>
      </c>
      <c r="W44" s="1025">
        <v>-88</v>
      </c>
      <c r="X44" s="1025">
        <v>-82</v>
      </c>
      <c r="Y44" s="1026">
        <v>608</v>
      </c>
      <c r="Z44" s="1027">
        <v>-583</v>
      </c>
      <c r="AA44" s="1027">
        <v>95</v>
      </c>
      <c r="AB44" s="1027" t="s">
        <v>1225</v>
      </c>
      <c r="AC44" s="1027" t="s">
        <v>1225</v>
      </c>
      <c r="AD44" s="1028">
        <v>-488</v>
      </c>
    </row>
    <row r="45" spans="2:30" s="18" customFormat="1" ht="12" customHeight="1">
      <c r="B45" s="21" t="s">
        <v>175</v>
      </c>
      <c r="C45" s="21"/>
      <c r="D45" s="367"/>
      <c r="F45" s="137">
        <v>-30606</v>
      </c>
      <c r="G45" s="137">
        <v>-310</v>
      </c>
      <c r="H45" s="137">
        <v>-8269</v>
      </c>
      <c r="I45" s="137">
        <v>9829</v>
      </c>
      <c r="J45" s="138">
        <v>-29356</v>
      </c>
      <c r="K45" s="137">
        <v>4016</v>
      </c>
      <c r="L45" s="137">
        <v>-521</v>
      </c>
      <c r="M45" s="137">
        <v>607</v>
      </c>
      <c r="N45" s="137">
        <v>-2554</v>
      </c>
      <c r="O45" s="138">
        <v>1548</v>
      </c>
      <c r="P45" s="137">
        <v>-1134</v>
      </c>
      <c r="Q45" s="137">
        <v>-2848</v>
      </c>
      <c r="R45" s="137">
        <v>-1588</v>
      </c>
      <c r="S45" s="137">
        <v>-3269</v>
      </c>
      <c r="T45" s="138">
        <v>-8839</v>
      </c>
      <c r="U45" s="137">
        <v>-225</v>
      </c>
      <c r="V45" s="137">
        <v>-639</v>
      </c>
      <c r="W45" s="137">
        <v>-796</v>
      </c>
      <c r="X45" s="137">
        <v>-3797</v>
      </c>
      <c r="Y45" s="138">
        <v>-5457</v>
      </c>
      <c r="Z45" s="321">
        <v>-1942</v>
      </c>
      <c r="AA45" s="321">
        <v>-501</v>
      </c>
      <c r="AB45" s="321" t="s">
        <v>1225</v>
      </c>
      <c r="AC45" s="321" t="s">
        <v>1225</v>
      </c>
      <c r="AD45" s="322">
        <v>-2443</v>
      </c>
    </row>
    <row r="46" spans="2:30" s="18" customFormat="1" ht="12" customHeight="1">
      <c r="B46" s="21" t="s">
        <v>96</v>
      </c>
      <c r="C46" s="21"/>
      <c r="D46" s="877" t="str">
        <f>Footnotes!B16&amp;","&amp;Footnotes!B18&amp;","&amp;Footnotes!B19</f>
        <v>f,h,i</v>
      </c>
      <c r="F46" s="939">
        <v>-158</v>
      </c>
      <c r="G46" s="939">
        <v>-30</v>
      </c>
      <c r="H46" s="939">
        <v>-68</v>
      </c>
      <c r="I46" s="939">
        <v>-169</v>
      </c>
      <c r="J46" s="30">
        <v>-425</v>
      </c>
      <c r="K46" s="939">
        <v>-104</v>
      </c>
      <c r="L46" s="939">
        <v>-119</v>
      </c>
      <c r="M46" s="939">
        <v>-96</v>
      </c>
      <c r="N46" s="939">
        <v>-86</v>
      </c>
      <c r="O46" s="30">
        <v>-405</v>
      </c>
      <c r="P46" s="939">
        <v>-92</v>
      </c>
      <c r="Q46" s="939">
        <v>-205</v>
      </c>
      <c r="R46" s="939">
        <v>-58</v>
      </c>
      <c r="S46" s="939">
        <v>-150</v>
      </c>
      <c r="T46" s="30">
        <v>-505</v>
      </c>
      <c r="U46" s="939">
        <v>-187</v>
      </c>
      <c r="V46" s="939">
        <v>-78</v>
      </c>
      <c r="W46" s="939">
        <v>-83</v>
      </c>
      <c r="X46" s="939">
        <v>-80</v>
      </c>
      <c r="Y46" s="30">
        <v>-428</v>
      </c>
      <c r="Z46" s="316">
        <v>-74</v>
      </c>
      <c r="AA46" s="316">
        <v>-67</v>
      </c>
      <c r="AB46" s="316" t="s">
        <v>1225</v>
      </c>
      <c r="AC46" s="316" t="s">
        <v>1225</v>
      </c>
      <c r="AD46" s="317">
        <v>-141</v>
      </c>
    </row>
    <row r="47" spans="2:30" s="18" customFormat="1" ht="12" customHeight="1">
      <c r="B47" s="27" t="s">
        <v>176</v>
      </c>
      <c r="C47" s="27"/>
      <c r="D47" s="729"/>
      <c r="E47" s="31"/>
      <c r="F47" s="139">
        <v>-30764</v>
      </c>
      <c r="G47" s="139">
        <v>-340</v>
      </c>
      <c r="H47" s="139">
        <v>-8337</v>
      </c>
      <c r="I47" s="139">
        <v>9660</v>
      </c>
      <c r="J47" s="140">
        <v>-29781</v>
      </c>
      <c r="K47" s="139">
        <v>3912</v>
      </c>
      <c r="L47" s="139">
        <v>-640</v>
      </c>
      <c r="M47" s="139">
        <v>511</v>
      </c>
      <c r="N47" s="139">
        <v>-2640</v>
      </c>
      <c r="O47" s="140">
        <v>1143</v>
      </c>
      <c r="P47" s="139">
        <v>-1226</v>
      </c>
      <c r="Q47" s="139">
        <v>-3053</v>
      </c>
      <c r="R47" s="139">
        <v>-1646</v>
      </c>
      <c r="S47" s="139">
        <v>-3419</v>
      </c>
      <c r="T47" s="140">
        <v>-9344</v>
      </c>
      <c r="U47" s="139">
        <v>-412</v>
      </c>
      <c r="V47" s="139">
        <v>-717</v>
      </c>
      <c r="W47" s="139">
        <v>-879</v>
      </c>
      <c r="X47" s="139">
        <v>-3877</v>
      </c>
      <c r="Y47" s="140">
        <v>-5885</v>
      </c>
      <c r="Z47" s="319">
        <v>-2016</v>
      </c>
      <c r="AA47" s="319">
        <v>-568</v>
      </c>
      <c r="AB47" s="319" t="s">
        <v>1225</v>
      </c>
      <c r="AC47" s="319" t="s">
        <v>1225</v>
      </c>
      <c r="AD47" s="320">
        <v>-2584</v>
      </c>
    </row>
    <row r="48" spans="2:30" s="18" customFormat="1" ht="12" customHeight="1">
      <c r="B48" s="21" t="s">
        <v>177</v>
      </c>
      <c r="C48" s="21"/>
      <c r="D48" s="877" t="str">
        <f>Footnotes!B20&amp;","&amp;Footnotes!B25</f>
        <v>j,o</v>
      </c>
      <c r="F48" s="137">
        <v>1499</v>
      </c>
      <c r="G48" s="137">
        <v>-312</v>
      </c>
      <c r="H48" s="137">
        <v>1092</v>
      </c>
      <c r="I48" s="137">
        <v>-1552</v>
      </c>
      <c r="J48" s="138">
        <v>727</v>
      </c>
      <c r="K48" s="137">
        <v>-221</v>
      </c>
      <c r="L48" s="137">
        <v>164</v>
      </c>
      <c r="M48" s="137">
        <v>-125</v>
      </c>
      <c r="N48" s="137">
        <v>1154</v>
      </c>
      <c r="O48" s="138">
        <v>972</v>
      </c>
      <c r="P48" s="137">
        <v>132</v>
      </c>
      <c r="Q48" s="137">
        <v>578</v>
      </c>
      <c r="R48" s="137">
        <v>529</v>
      </c>
      <c r="S48" s="137">
        <v>347</v>
      </c>
      <c r="T48" s="138">
        <v>1586</v>
      </c>
      <c r="U48" s="137">
        <v>134</v>
      </c>
      <c r="V48" s="137">
        <v>361</v>
      </c>
      <c r="W48" s="137">
        <v>150</v>
      </c>
      <c r="X48" s="137">
        <v>-416</v>
      </c>
      <c r="Y48" s="138">
        <v>229</v>
      </c>
      <c r="Z48" s="316">
        <v>-506</v>
      </c>
      <c r="AA48" s="316">
        <v>-434</v>
      </c>
      <c r="AB48" s="316" t="s">
        <v>1225</v>
      </c>
      <c r="AC48" s="316" t="s">
        <v>1225</v>
      </c>
      <c r="AD48" s="317">
        <v>-940</v>
      </c>
    </row>
    <row r="49" spans="1:30" s="18" customFormat="1" ht="12" customHeight="1">
      <c r="B49" s="21" t="s">
        <v>178</v>
      </c>
      <c r="C49" s="21"/>
      <c r="D49" s="877" t="str">
        <f>Footnotes!B20</f>
        <v>j</v>
      </c>
      <c r="F49" s="137">
        <v>-28</v>
      </c>
      <c r="G49" s="137">
        <v>-149</v>
      </c>
      <c r="H49" s="137">
        <v>-104</v>
      </c>
      <c r="I49" s="137">
        <v>10</v>
      </c>
      <c r="J49" s="138">
        <v>-271</v>
      </c>
      <c r="K49" s="137">
        <v>16</v>
      </c>
      <c r="L49" s="137">
        <v>-4</v>
      </c>
      <c r="M49" s="137">
        <v>-33</v>
      </c>
      <c r="N49" s="137">
        <v>21</v>
      </c>
      <c r="O49" s="138">
        <v>0</v>
      </c>
      <c r="P49" s="137">
        <v>-23</v>
      </c>
      <c r="Q49" s="137">
        <v>7</v>
      </c>
      <c r="R49" s="137">
        <v>6</v>
      </c>
      <c r="S49" s="137">
        <v>-81</v>
      </c>
      <c r="T49" s="138">
        <v>-91</v>
      </c>
      <c r="U49" s="137">
        <v>5</v>
      </c>
      <c r="V49" s="137">
        <v>39</v>
      </c>
      <c r="W49" s="137">
        <v>-25</v>
      </c>
      <c r="X49" s="137">
        <v>-2</v>
      </c>
      <c r="Y49" s="138">
        <v>17</v>
      </c>
      <c r="Z49" s="316">
        <v>-14</v>
      </c>
      <c r="AA49" s="316">
        <v>-5</v>
      </c>
      <c r="AB49" s="316" t="s">
        <v>1225</v>
      </c>
      <c r="AC49" s="316" t="s">
        <v>1225</v>
      </c>
      <c r="AD49" s="317">
        <f>Z49+AA49</f>
        <v>-19</v>
      </c>
    </row>
    <row r="50" spans="1:30" s="18" customFormat="1" ht="12" customHeight="1">
      <c r="B50" s="21" t="s">
        <v>179</v>
      </c>
      <c r="C50" s="21"/>
      <c r="D50" s="877" t="str">
        <f>Footnotes!B21</f>
        <v>k</v>
      </c>
      <c r="F50" s="939">
        <v>0</v>
      </c>
      <c r="G50" s="939">
        <v>0</v>
      </c>
      <c r="H50" s="939">
        <v>-778</v>
      </c>
      <c r="I50" s="939">
        <v>-1056</v>
      </c>
      <c r="J50" s="666">
        <v>-1834</v>
      </c>
      <c r="K50" s="939">
        <v>0</v>
      </c>
      <c r="L50" s="939">
        <v>232</v>
      </c>
      <c r="M50" s="939">
        <v>0</v>
      </c>
      <c r="N50" s="939">
        <v>0</v>
      </c>
      <c r="O50" s="666">
        <v>232</v>
      </c>
      <c r="P50" s="939">
        <v>0</v>
      </c>
      <c r="Q50" s="939">
        <v>-304</v>
      </c>
      <c r="R50" s="939">
        <v>-44</v>
      </c>
      <c r="S50" s="939">
        <v>32</v>
      </c>
      <c r="T50" s="666">
        <v>-316</v>
      </c>
      <c r="U50" s="939">
        <v>-539</v>
      </c>
      <c r="V50" s="939">
        <v>0</v>
      </c>
      <c r="W50" s="939">
        <v>-233</v>
      </c>
      <c r="X50" s="939">
        <v>-2</v>
      </c>
      <c r="Y50" s="666">
        <v>-774</v>
      </c>
      <c r="Z50" s="667">
        <v>0</v>
      </c>
      <c r="AA50" s="667">
        <v>-97</v>
      </c>
      <c r="AB50" s="667" t="s">
        <v>1225</v>
      </c>
      <c r="AC50" s="667" t="s">
        <v>1225</v>
      </c>
      <c r="AD50" s="668">
        <v>-97</v>
      </c>
    </row>
    <row r="51" spans="1:30" s="18" customFormat="1" ht="12" customHeight="1">
      <c r="B51" s="937" t="s">
        <v>180</v>
      </c>
      <c r="C51" s="937"/>
      <c r="D51" s="1024"/>
      <c r="F51" s="31">
        <v>1471</v>
      </c>
      <c r="G51" s="31">
        <v>-461</v>
      </c>
      <c r="H51" s="31">
        <v>210</v>
      </c>
      <c r="I51" s="31">
        <v>-2598</v>
      </c>
      <c r="J51" s="30">
        <v>-1378</v>
      </c>
      <c r="K51" s="31">
        <v>-205</v>
      </c>
      <c r="L51" s="31">
        <v>392</v>
      </c>
      <c r="M51" s="31">
        <v>-158</v>
      </c>
      <c r="N51" s="31">
        <v>1175</v>
      </c>
      <c r="O51" s="30">
        <v>1204</v>
      </c>
      <c r="P51" s="31">
        <v>109</v>
      </c>
      <c r="Q51" s="31">
        <v>281</v>
      </c>
      <c r="R51" s="31">
        <v>491</v>
      </c>
      <c r="S51" s="31">
        <v>298</v>
      </c>
      <c r="T51" s="30">
        <v>1179</v>
      </c>
      <c r="U51" s="31">
        <v>-400</v>
      </c>
      <c r="V51" s="31">
        <v>400</v>
      </c>
      <c r="W51" s="31">
        <v>-108</v>
      </c>
      <c r="X51" s="31">
        <v>-420</v>
      </c>
      <c r="Y51" s="30">
        <v>-528</v>
      </c>
      <c r="Z51" s="314">
        <v>-520</v>
      </c>
      <c r="AA51" s="314">
        <v>-536</v>
      </c>
      <c r="AB51" s="314" t="s">
        <v>1225</v>
      </c>
      <c r="AC51" s="314" t="s">
        <v>1225</v>
      </c>
      <c r="AD51" s="315">
        <v>-1056</v>
      </c>
    </row>
    <row r="52" spans="1:30" s="18" customFormat="1" ht="12" customHeight="1" thickBot="1">
      <c r="B52" s="80" t="s">
        <v>181</v>
      </c>
      <c r="C52" s="81"/>
      <c r="D52" s="878" t="str">
        <f>Footnotes!B22</f>
        <v>l</v>
      </c>
      <c r="F52" s="81">
        <v>-29293</v>
      </c>
      <c r="G52" s="81">
        <v>-801</v>
      </c>
      <c r="H52" s="81">
        <v>-8127</v>
      </c>
      <c r="I52" s="81">
        <v>7062</v>
      </c>
      <c r="J52" s="141">
        <v>-31159</v>
      </c>
      <c r="K52" s="81">
        <v>3707</v>
      </c>
      <c r="L52" s="81">
        <v>-248</v>
      </c>
      <c r="M52" s="81">
        <v>353</v>
      </c>
      <c r="N52" s="81">
        <v>-1465</v>
      </c>
      <c r="O52" s="141">
        <v>2347</v>
      </c>
      <c r="P52" s="81">
        <v>-1117</v>
      </c>
      <c r="Q52" s="81">
        <v>-2772</v>
      </c>
      <c r="R52" s="81">
        <v>-1155</v>
      </c>
      <c r="S52" s="81">
        <v>-3121</v>
      </c>
      <c r="T52" s="141">
        <v>-8165</v>
      </c>
      <c r="U52" s="81">
        <v>-812</v>
      </c>
      <c r="V52" s="81">
        <v>-317</v>
      </c>
      <c r="W52" s="81">
        <v>-987</v>
      </c>
      <c r="X52" s="81">
        <v>-4297</v>
      </c>
      <c r="Y52" s="141">
        <v>-6413</v>
      </c>
      <c r="Z52" s="81">
        <v>-2536</v>
      </c>
      <c r="AA52" s="81">
        <v>-1104</v>
      </c>
      <c r="AB52" s="81" t="s">
        <v>1225</v>
      </c>
      <c r="AC52" s="81" t="s">
        <v>1225</v>
      </c>
      <c r="AD52" s="141">
        <v>-3640</v>
      </c>
    </row>
    <row r="53" spans="1:30" s="209" customFormat="1" ht="6" customHeight="1">
      <c r="A53" s="1031"/>
      <c r="B53" s="210"/>
      <c r="C53" s="210"/>
      <c r="D53" s="210"/>
      <c r="E53" s="211"/>
      <c r="F53" s="251"/>
      <c r="G53" s="251"/>
      <c r="H53" s="251"/>
      <c r="I53" s="251"/>
      <c r="J53" s="212"/>
      <c r="K53" s="251"/>
      <c r="L53" s="251"/>
      <c r="M53" s="251"/>
      <c r="N53" s="251"/>
      <c r="O53" s="212"/>
      <c r="P53" s="212"/>
      <c r="Q53" s="212"/>
      <c r="R53" s="212"/>
      <c r="S53" s="212"/>
      <c r="T53" s="212"/>
      <c r="U53" s="212"/>
      <c r="V53" s="212"/>
      <c r="W53" s="212"/>
      <c r="X53" s="212"/>
      <c r="Y53" s="212"/>
      <c r="Z53" s="213"/>
      <c r="AA53" s="213"/>
      <c r="AB53" s="213"/>
      <c r="AC53" s="251"/>
      <c r="AD53" s="1031"/>
    </row>
    <row r="54" spans="1:30" s="209" customFormat="1" ht="14.25" customHeight="1">
      <c r="A54" s="1031"/>
      <c r="B54" s="210"/>
      <c r="C54" s="210"/>
      <c r="D54" s="210"/>
      <c r="E54" s="211"/>
      <c r="F54" s="251"/>
      <c r="G54" s="251"/>
      <c r="H54" s="251"/>
      <c r="I54" s="251"/>
      <c r="J54" s="212"/>
      <c r="K54" s="251"/>
      <c r="L54" s="251"/>
      <c r="M54" s="251"/>
      <c r="N54" s="251"/>
      <c r="O54" s="212"/>
      <c r="P54" s="212"/>
      <c r="Q54" s="212"/>
      <c r="R54" s="212"/>
      <c r="S54" s="212"/>
      <c r="T54" s="212"/>
      <c r="U54" s="212"/>
      <c r="V54" s="212"/>
      <c r="W54" s="212"/>
      <c r="X54" s="212"/>
      <c r="Y54" s="212"/>
      <c r="Z54" s="213"/>
      <c r="AA54" s="213"/>
      <c r="AB54" s="213"/>
      <c r="AC54" s="251"/>
      <c r="AD54" s="1031"/>
    </row>
    <row r="55" spans="1:30" s="215" customFormat="1" ht="23.25" customHeight="1">
      <c r="A55" s="214"/>
      <c r="B55" s="214"/>
      <c r="C55" s="1263"/>
      <c r="D55" s="1263"/>
      <c r="E55" s="1263"/>
      <c r="F55" s="1263"/>
      <c r="G55" s="1263"/>
      <c r="H55" s="1263"/>
      <c r="I55" s="1263"/>
      <c r="J55" s="1263"/>
      <c r="K55" s="1263"/>
      <c r="L55" s="1263"/>
      <c r="M55" s="1263"/>
      <c r="N55" s="1263"/>
      <c r="O55" s="1263"/>
      <c r="P55" s="20"/>
      <c r="Q55" s="20"/>
      <c r="R55" s="20"/>
      <c r="S55" s="20"/>
      <c r="T55" s="20"/>
      <c r="U55" s="20"/>
      <c r="V55" s="20"/>
      <c r="W55" s="20"/>
      <c r="X55" s="20"/>
      <c r="Y55" s="20"/>
      <c r="Z55" s="1032"/>
      <c r="AA55" s="1032"/>
      <c r="AB55" s="1032"/>
      <c r="AC55" s="1032"/>
      <c r="AD55" s="1032"/>
    </row>
    <row r="56" spans="1:30" ht="12" customHeight="1">
      <c r="B56" s="214"/>
      <c r="C56" s="720"/>
      <c r="D56" s="720"/>
      <c r="F56" s="270"/>
      <c r="G56" s="270"/>
      <c r="H56" s="270"/>
      <c r="I56" s="270"/>
      <c r="J56" s="270"/>
      <c r="K56" s="270"/>
      <c r="L56" s="270"/>
      <c r="M56" s="270"/>
      <c r="N56" s="270"/>
      <c r="O56" s="270"/>
      <c r="P56" s="270"/>
      <c r="Q56" s="270"/>
      <c r="R56" s="270"/>
      <c r="S56" s="270"/>
      <c r="T56" s="270"/>
      <c r="U56" s="270"/>
      <c r="V56" s="270"/>
      <c r="W56" s="270"/>
      <c r="X56" s="270"/>
      <c r="Y56" s="270"/>
      <c r="Z56" s="270"/>
    </row>
    <row r="57" spans="1:30" ht="21.75" customHeight="1">
      <c r="B57" s="214"/>
      <c r="F57" s="270"/>
      <c r="G57" s="270"/>
      <c r="H57" s="270"/>
      <c r="I57" s="270"/>
      <c r="J57" s="270"/>
      <c r="K57" s="270"/>
      <c r="L57" s="270"/>
      <c r="M57" s="270"/>
      <c r="N57" s="270"/>
      <c r="O57" s="270"/>
      <c r="P57" s="270"/>
      <c r="Q57" s="270"/>
      <c r="R57" s="270"/>
      <c r="S57" s="270"/>
      <c r="T57" s="270"/>
      <c r="U57" s="270"/>
      <c r="V57" s="270"/>
      <c r="W57" s="270"/>
      <c r="X57" s="270"/>
      <c r="Y57" s="270"/>
      <c r="Z57" s="270"/>
    </row>
    <row r="58" spans="1:30" ht="15.75" customHeight="1">
      <c r="B58" s="214"/>
      <c r="F58" s="270"/>
      <c r="G58" s="270"/>
      <c r="H58" s="270"/>
      <c r="I58" s="270"/>
      <c r="J58" s="270"/>
      <c r="K58" s="270"/>
      <c r="L58" s="270"/>
      <c r="M58" s="270"/>
      <c r="N58" s="270"/>
      <c r="O58" s="270"/>
      <c r="P58" s="270"/>
      <c r="Q58" s="270"/>
      <c r="R58" s="270"/>
      <c r="S58" s="270"/>
      <c r="T58" s="270"/>
      <c r="U58" s="270"/>
      <c r="V58" s="270"/>
      <c r="W58" s="270"/>
      <c r="X58" s="270"/>
      <c r="Y58" s="270"/>
      <c r="Z58" s="270"/>
    </row>
    <row r="59" spans="1:30" ht="12" customHeight="1">
      <c r="B59" s="214"/>
      <c r="C59" s="20"/>
      <c r="D59" s="20"/>
      <c r="E59" s="20"/>
      <c r="F59" s="270"/>
      <c r="G59" s="270"/>
      <c r="H59" s="270"/>
      <c r="I59" s="270"/>
      <c r="J59" s="270"/>
      <c r="K59" s="270"/>
      <c r="L59" s="270"/>
      <c r="M59" s="270"/>
      <c r="N59" s="270"/>
      <c r="O59" s="270"/>
      <c r="P59" s="270"/>
      <c r="Q59" s="270"/>
      <c r="R59" s="270"/>
      <c r="S59" s="270"/>
      <c r="T59" s="270"/>
      <c r="U59" s="270"/>
      <c r="V59" s="270"/>
      <c r="W59" s="270"/>
      <c r="X59" s="270"/>
      <c r="Y59" s="270"/>
      <c r="Z59" s="270"/>
    </row>
    <row r="60" spans="1:30" ht="12" customHeight="1">
      <c r="B60" s="214"/>
      <c r="C60" s="1263"/>
      <c r="D60" s="1263"/>
      <c r="E60" s="1263"/>
      <c r="F60" s="270"/>
      <c r="G60" s="270"/>
      <c r="H60" s="270"/>
      <c r="I60" s="270"/>
      <c r="J60" s="270"/>
      <c r="K60" s="270"/>
      <c r="L60" s="270"/>
      <c r="M60" s="270"/>
      <c r="N60" s="270"/>
      <c r="O60" s="270"/>
      <c r="P60" s="270"/>
      <c r="Q60" s="270"/>
      <c r="R60" s="270"/>
      <c r="S60" s="270"/>
      <c r="T60" s="270"/>
      <c r="U60" s="270"/>
      <c r="V60" s="270"/>
      <c r="W60" s="270"/>
      <c r="X60" s="270"/>
      <c r="Y60" s="270"/>
      <c r="Z60" s="270"/>
    </row>
    <row r="61" spans="1:30" ht="12" customHeight="1">
      <c r="B61" s="216"/>
      <c r="C61" s="216"/>
      <c r="D61" s="216"/>
      <c r="F61" s="270"/>
      <c r="G61" s="270"/>
      <c r="H61" s="270"/>
      <c r="I61" s="270"/>
      <c r="J61" s="270"/>
      <c r="K61" s="270"/>
      <c r="L61" s="270"/>
      <c r="M61" s="270"/>
      <c r="N61" s="270"/>
      <c r="O61" s="270"/>
      <c r="P61" s="270"/>
      <c r="Q61" s="270"/>
      <c r="R61" s="270"/>
      <c r="S61" s="270"/>
      <c r="T61" s="270"/>
      <c r="U61" s="270"/>
      <c r="V61" s="270"/>
      <c r="W61" s="270"/>
      <c r="X61" s="270"/>
      <c r="Y61" s="270"/>
      <c r="Z61" s="270"/>
    </row>
    <row r="62" spans="1:30" ht="12" customHeight="1">
      <c r="B62" s="216"/>
      <c r="C62" s="216"/>
      <c r="D62" s="216"/>
      <c r="F62" s="270"/>
      <c r="G62" s="270"/>
      <c r="H62" s="270"/>
      <c r="I62" s="270"/>
      <c r="J62" s="270"/>
      <c r="K62" s="270"/>
      <c r="L62" s="270"/>
      <c r="M62" s="270"/>
      <c r="N62" s="270"/>
      <c r="O62" s="270"/>
      <c r="P62" s="270"/>
      <c r="Q62" s="270"/>
      <c r="R62" s="270"/>
      <c r="S62" s="270"/>
      <c r="T62" s="270"/>
      <c r="U62" s="270"/>
      <c r="V62" s="270"/>
      <c r="W62" s="270"/>
      <c r="X62" s="270"/>
      <c r="Y62" s="270"/>
      <c r="Z62" s="270"/>
    </row>
    <row r="63" spans="1:30" ht="12" customHeight="1">
      <c r="B63" s="216"/>
      <c r="C63" s="216"/>
      <c r="D63" s="216"/>
      <c r="F63" s="270"/>
      <c r="G63" s="270"/>
      <c r="H63" s="270"/>
      <c r="I63" s="270"/>
      <c r="J63" s="270"/>
      <c r="K63" s="270"/>
      <c r="L63" s="270"/>
      <c r="M63" s="270"/>
      <c r="N63" s="270"/>
      <c r="O63" s="270"/>
      <c r="P63" s="270"/>
      <c r="Q63" s="270"/>
      <c r="R63" s="270"/>
      <c r="S63" s="270"/>
      <c r="T63" s="270"/>
      <c r="U63" s="270"/>
      <c r="V63" s="270"/>
      <c r="W63" s="270"/>
      <c r="X63" s="270"/>
      <c r="Y63" s="270"/>
      <c r="Z63" s="270"/>
    </row>
    <row r="64" spans="1:30" ht="12" customHeight="1">
      <c r="B64" s="216"/>
      <c r="C64" s="216"/>
      <c r="D64" s="216"/>
      <c r="F64" s="270"/>
      <c r="G64" s="270"/>
      <c r="H64" s="270"/>
      <c r="I64" s="270"/>
      <c r="J64" s="270"/>
      <c r="K64" s="270"/>
      <c r="L64" s="270"/>
      <c r="M64" s="270"/>
      <c r="N64" s="270"/>
      <c r="O64" s="270"/>
      <c r="P64" s="270"/>
      <c r="Q64" s="270"/>
      <c r="R64" s="270"/>
      <c r="S64" s="270"/>
      <c r="T64" s="270"/>
      <c r="U64" s="270"/>
      <c r="V64" s="270"/>
      <c r="W64" s="270"/>
      <c r="X64" s="270"/>
      <c r="Y64" s="270"/>
      <c r="Z64" s="270"/>
    </row>
    <row r="65" spans="1:30" ht="12" customHeight="1">
      <c r="B65" s="216"/>
      <c r="C65" s="216"/>
      <c r="D65" s="216"/>
      <c r="F65" s="270"/>
      <c r="G65" s="270"/>
      <c r="H65" s="270"/>
      <c r="I65" s="270"/>
      <c r="J65" s="270"/>
      <c r="K65" s="270"/>
      <c r="L65" s="270"/>
      <c r="M65" s="270"/>
      <c r="N65" s="270"/>
      <c r="O65" s="270"/>
      <c r="P65" s="270"/>
      <c r="Q65" s="270"/>
      <c r="R65" s="270"/>
      <c r="S65" s="270"/>
      <c r="T65" s="270"/>
      <c r="U65" s="270"/>
      <c r="V65" s="270"/>
      <c r="W65" s="270"/>
      <c r="X65" s="270"/>
      <c r="Y65" s="270"/>
      <c r="Z65" s="270"/>
    </row>
    <row r="66" spans="1:30" ht="12" customHeight="1">
      <c r="B66" s="216"/>
      <c r="C66" s="216"/>
      <c r="D66" s="216"/>
      <c r="F66" s="270"/>
      <c r="G66" s="270"/>
      <c r="H66" s="270"/>
      <c r="I66" s="270"/>
      <c r="J66" s="270"/>
      <c r="K66" s="270"/>
      <c r="L66" s="270"/>
      <c r="M66" s="270"/>
      <c r="N66" s="270"/>
      <c r="O66" s="270"/>
      <c r="P66" s="270"/>
      <c r="Q66" s="270"/>
      <c r="R66" s="270"/>
      <c r="S66" s="270"/>
      <c r="T66" s="270"/>
      <c r="U66" s="270"/>
      <c r="V66" s="270"/>
      <c r="W66" s="270"/>
      <c r="X66" s="270"/>
      <c r="Y66" s="270"/>
      <c r="Z66" s="270"/>
    </row>
    <row r="67" spans="1:30" ht="12" customHeight="1">
      <c r="B67" s="216"/>
      <c r="C67" s="216"/>
      <c r="D67" s="216"/>
      <c r="F67" s="270"/>
      <c r="G67" s="270"/>
      <c r="H67" s="270"/>
      <c r="I67" s="270"/>
      <c r="J67" s="270"/>
      <c r="K67" s="270"/>
      <c r="L67" s="270"/>
      <c r="M67" s="270"/>
      <c r="N67" s="270"/>
      <c r="O67" s="270"/>
      <c r="P67" s="270"/>
      <c r="Q67" s="270"/>
      <c r="R67" s="270"/>
      <c r="S67" s="270"/>
      <c r="T67" s="270"/>
      <c r="U67" s="270"/>
      <c r="V67" s="270"/>
      <c r="W67" s="270"/>
      <c r="X67" s="270"/>
      <c r="Y67" s="270"/>
      <c r="Z67" s="270"/>
    </row>
    <row r="68" spans="1:30" ht="12" customHeight="1">
      <c r="B68" s="216"/>
      <c r="C68" s="216"/>
      <c r="D68" s="216"/>
      <c r="F68" s="270"/>
      <c r="G68" s="270"/>
      <c r="H68" s="270"/>
      <c r="I68" s="270"/>
      <c r="J68" s="270"/>
      <c r="K68" s="270"/>
      <c r="L68" s="270"/>
      <c r="M68" s="270"/>
      <c r="N68" s="270"/>
      <c r="O68" s="270"/>
      <c r="P68" s="270"/>
      <c r="Q68" s="270"/>
      <c r="R68" s="270"/>
      <c r="S68" s="270"/>
      <c r="T68" s="270"/>
      <c r="U68" s="270"/>
      <c r="V68" s="270"/>
      <c r="W68" s="270"/>
      <c r="X68" s="270"/>
      <c r="Y68" s="270"/>
      <c r="Z68" s="270"/>
    </row>
    <row r="69" spans="1:30" ht="12" customHeight="1">
      <c r="B69" s="216"/>
      <c r="C69" s="216"/>
      <c r="D69" s="216"/>
      <c r="F69" s="270"/>
      <c r="G69" s="270"/>
      <c r="H69" s="270"/>
      <c r="I69" s="270"/>
      <c r="J69" s="270"/>
      <c r="K69" s="270"/>
      <c r="L69" s="270"/>
      <c r="M69" s="270"/>
      <c r="N69" s="270"/>
      <c r="O69" s="270"/>
      <c r="P69" s="270"/>
      <c r="Q69" s="270"/>
      <c r="R69" s="270"/>
      <c r="S69" s="270"/>
      <c r="T69" s="270"/>
      <c r="U69" s="270"/>
      <c r="V69" s="270"/>
      <c r="W69" s="270"/>
      <c r="X69" s="270"/>
      <c r="Y69" s="270"/>
      <c r="Z69" s="270"/>
    </row>
    <row r="70" spans="1:30" s="252" customFormat="1" ht="12" customHeight="1">
      <c r="A70" s="250"/>
      <c r="B70" s="216"/>
      <c r="C70" s="216"/>
      <c r="D70" s="216"/>
      <c r="E70" s="250"/>
      <c r="F70" s="270"/>
      <c r="G70" s="270"/>
      <c r="H70" s="270"/>
      <c r="I70" s="270"/>
      <c r="J70" s="270"/>
      <c r="K70" s="270"/>
      <c r="L70" s="270"/>
      <c r="M70" s="270"/>
      <c r="N70" s="270"/>
      <c r="O70" s="270"/>
      <c r="P70" s="270"/>
      <c r="Q70" s="270"/>
      <c r="R70" s="270"/>
      <c r="S70" s="270"/>
      <c r="T70" s="270"/>
      <c r="U70" s="270"/>
      <c r="V70" s="270"/>
      <c r="W70" s="270"/>
      <c r="X70" s="270"/>
      <c r="Y70" s="270"/>
      <c r="Z70" s="270"/>
      <c r="AC70" s="251"/>
      <c r="AD70" s="250"/>
    </row>
    <row r="71" spans="1:30" s="252" customFormat="1" ht="12" customHeight="1">
      <c r="A71" s="250"/>
      <c r="B71" s="216"/>
      <c r="C71" s="216"/>
      <c r="D71" s="216"/>
      <c r="E71" s="250"/>
      <c r="F71" s="270"/>
      <c r="G71" s="270"/>
      <c r="H71" s="270"/>
      <c r="I71" s="270"/>
      <c r="J71" s="270"/>
      <c r="K71" s="270"/>
      <c r="L71" s="270"/>
      <c r="M71" s="270"/>
      <c r="N71" s="270"/>
      <c r="O71" s="270"/>
      <c r="P71" s="270"/>
      <c r="Q71" s="270"/>
      <c r="R71" s="270"/>
      <c r="S71" s="270"/>
      <c r="T71" s="270"/>
      <c r="U71" s="270"/>
      <c r="V71" s="270"/>
      <c r="W71" s="270"/>
      <c r="X71" s="270"/>
      <c r="Y71" s="270"/>
      <c r="Z71" s="270"/>
      <c r="AC71" s="251"/>
      <c r="AD71" s="250"/>
    </row>
    <row r="72" spans="1:30" s="252" customFormat="1" ht="12" customHeight="1">
      <c r="A72" s="250"/>
      <c r="B72" s="216"/>
      <c r="C72" s="216"/>
      <c r="D72" s="216"/>
      <c r="E72" s="250"/>
      <c r="F72" s="270"/>
      <c r="G72" s="270"/>
      <c r="H72" s="270"/>
      <c r="I72" s="270"/>
      <c r="J72" s="270"/>
      <c r="K72" s="270"/>
      <c r="L72" s="270"/>
      <c r="M72" s="270"/>
      <c r="N72" s="270"/>
      <c r="O72" s="270"/>
      <c r="P72" s="270"/>
      <c r="Q72" s="270"/>
      <c r="R72" s="270"/>
      <c r="S72" s="270"/>
      <c r="T72" s="270"/>
      <c r="U72" s="270"/>
      <c r="V72" s="270"/>
      <c r="W72" s="270"/>
      <c r="X72" s="270"/>
      <c r="Y72" s="270"/>
      <c r="Z72" s="270"/>
      <c r="AC72" s="251"/>
      <c r="AD72" s="250"/>
    </row>
    <row r="73" spans="1:30" s="252" customFormat="1" ht="12" customHeight="1">
      <c r="A73" s="250"/>
      <c r="B73" s="216"/>
      <c r="C73" s="216"/>
      <c r="D73" s="216"/>
      <c r="E73" s="250"/>
      <c r="F73" s="270"/>
      <c r="G73" s="270"/>
      <c r="H73" s="270"/>
      <c r="I73" s="270"/>
      <c r="J73" s="270"/>
      <c r="K73" s="270"/>
      <c r="L73" s="270"/>
      <c r="M73" s="270"/>
      <c r="N73" s="270"/>
      <c r="O73" s="270"/>
      <c r="P73" s="270"/>
      <c r="Q73" s="270"/>
      <c r="R73" s="270"/>
      <c r="S73" s="270"/>
      <c r="T73" s="270"/>
      <c r="U73" s="270"/>
      <c r="V73" s="270"/>
      <c r="W73" s="270"/>
      <c r="X73" s="270"/>
      <c r="Y73" s="270"/>
      <c r="Z73" s="270"/>
      <c r="AC73" s="251"/>
      <c r="AD73" s="250"/>
    </row>
    <row r="74" spans="1:30" s="252" customFormat="1" ht="12" customHeight="1">
      <c r="A74" s="250"/>
      <c r="B74" s="216"/>
      <c r="C74" s="216"/>
      <c r="D74" s="216"/>
      <c r="E74" s="250"/>
      <c r="F74" s="270"/>
      <c r="G74" s="270"/>
      <c r="H74" s="270"/>
      <c r="I74" s="270"/>
      <c r="J74" s="270"/>
      <c r="K74" s="270"/>
      <c r="L74" s="270"/>
      <c r="M74" s="270"/>
      <c r="N74" s="270"/>
      <c r="O74" s="270"/>
      <c r="P74" s="270"/>
      <c r="Q74" s="270"/>
      <c r="R74" s="270"/>
      <c r="S74" s="270"/>
      <c r="T74" s="270"/>
      <c r="U74" s="270"/>
      <c r="V74" s="270"/>
      <c r="W74" s="270"/>
      <c r="X74" s="270"/>
      <c r="Y74" s="270"/>
      <c r="Z74" s="270"/>
      <c r="AC74" s="251"/>
      <c r="AD74" s="250"/>
    </row>
    <row r="75" spans="1:30" s="252" customFormat="1" ht="12" customHeight="1">
      <c r="A75" s="250"/>
      <c r="B75" s="216"/>
      <c r="C75" s="216"/>
      <c r="D75" s="216"/>
      <c r="E75" s="250"/>
      <c r="F75" s="270"/>
      <c r="G75" s="270"/>
      <c r="H75" s="270"/>
      <c r="I75" s="270"/>
      <c r="J75" s="270"/>
      <c r="K75" s="270"/>
      <c r="L75" s="270"/>
      <c r="M75" s="270"/>
      <c r="N75" s="270"/>
      <c r="O75" s="270"/>
      <c r="P75" s="270"/>
      <c r="Q75" s="270"/>
      <c r="R75" s="270"/>
      <c r="S75" s="270"/>
      <c r="T75" s="270"/>
      <c r="U75" s="270"/>
      <c r="V75" s="270"/>
      <c r="W75" s="270"/>
      <c r="X75" s="270"/>
      <c r="Y75" s="270"/>
      <c r="Z75" s="270"/>
      <c r="AC75" s="251"/>
      <c r="AD75" s="250"/>
    </row>
    <row r="76" spans="1:30" s="252" customFormat="1" ht="12" customHeight="1">
      <c r="A76" s="250"/>
      <c r="B76" s="216"/>
      <c r="C76" s="216"/>
      <c r="D76" s="216"/>
      <c r="E76" s="250"/>
      <c r="F76" s="270"/>
      <c r="G76" s="270"/>
      <c r="H76" s="270"/>
      <c r="I76" s="270"/>
      <c r="J76" s="270"/>
      <c r="K76" s="270"/>
      <c r="L76" s="270"/>
      <c r="M76" s="270"/>
      <c r="N76" s="270"/>
      <c r="O76" s="270"/>
      <c r="P76" s="270"/>
      <c r="Q76" s="270"/>
      <c r="R76" s="270"/>
      <c r="S76" s="270"/>
      <c r="T76" s="270"/>
      <c r="U76" s="270"/>
      <c r="V76" s="270"/>
      <c r="W76" s="270"/>
      <c r="X76" s="270"/>
      <c r="Y76" s="270"/>
      <c r="Z76" s="270"/>
      <c r="AC76" s="251"/>
      <c r="AD76" s="250"/>
    </row>
    <row r="77" spans="1:30" s="252" customFormat="1" ht="12" customHeight="1">
      <c r="A77" s="250"/>
      <c r="B77" s="216"/>
      <c r="C77" s="216"/>
      <c r="D77" s="216"/>
      <c r="E77" s="250"/>
      <c r="F77" s="270"/>
      <c r="G77" s="270"/>
      <c r="H77" s="270"/>
      <c r="I77" s="270"/>
      <c r="J77" s="270"/>
      <c r="K77" s="270"/>
      <c r="L77" s="270"/>
      <c r="M77" s="270"/>
      <c r="N77" s="270"/>
      <c r="O77" s="270"/>
      <c r="P77" s="270"/>
      <c r="Q77" s="270"/>
      <c r="R77" s="270"/>
      <c r="S77" s="270"/>
      <c r="T77" s="270"/>
      <c r="U77" s="270"/>
      <c r="V77" s="270"/>
      <c r="W77" s="270"/>
      <c r="X77" s="270"/>
      <c r="Y77" s="270"/>
      <c r="Z77" s="270"/>
      <c r="AC77" s="251"/>
      <c r="AD77" s="250"/>
    </row>
    <row r="78" spans="1:30" s="252" customFormat="1" ht="12" customHeight="1">
      <c r="A78" s="250"/>
      <c r="B78" s="216"/>
      <c r="C78" s="216"/>
      <c r="D78" s="216"/>
      <c r="E78" s="250"/>
      <c r="F78" s="270"/>
      <c r="G78" s="270"/>
      <c r="H78" s="270"/>
      <c r="I78" s="270"/>
      <c r="J78" s="270"/>
      <c r="K78" s="270"/>
      <c r="L78" s="270"/>
      <c r="M78" s="270"/>
      <c r="N78" s="270"/>
      <c r="O78" s="270"/>
      <c r="P78" s="270"/>
      <c r="Q78" s="270"/>
      <c r="R78" s="270"/>
      <c r="S78" s="270"/>
      <c r="T78" s="270"/>
      <c r="U78" s="270"/>
      <c r="V78" s="270"/>
      <c r="W78" s="270"/>
      <c r="X78" s="270"/>
      <c r="Y78" s="270"/>
      <c r="Z78" s="270"/>
      <c r="AC78" s="251"/>
      <c r="AD78" s="250"/>
    </row>
    <row r="79" spans="1:30" s="252" customFormat="1" ht="12" customHeight="1">
      <c r="A79" s="250"/>
      <c r="B79" s="216"/>
      <c r="C79" s="216"/>
      <c r="D79" s="216"/>
      <c r="E79" s="250"/>
      <c r="F79" s="270"/>
      <c r="G79" s="270"/>
      <c r="H79" s="270"/>
      <c r="I79" s="270"/>
      <c r="J79" s="270"/>
      <c r="K79" s="270"/>
      <c r="L79" s="270"/>
      <c r="M79" s="270"/>
      <c r="N79" s="270"/>
      <c r="O79" s="270"/>
      <c r="P79" s="270"/>
      <c r="Q79" s="270"/>
      <c r="R79" s="270"/>
      <c r="S79" s="270"/>
      <c r="T79" s="270"/>
      <c r="U79" s="270"/>
      <c r="V79" s="270"/>
      <c r="W79" s="270"/>
      <c r="X79" s="270"/>
      <c r="Y79" s="270"/>
      <c r="Z79" s="270"/>
      <c r="AC79" s="251"/>
      <c r="AD79" s="250"/>
    </row>
    <row r="80" spans="1:30" s="252" customFormat="1" ht="12" customHeight="1">
      <c r="A80" s="250"/>
      <c r="B80" s="250"/>
      <c r="C80" s="250"/>
      <c r="D80" s="250"/>
      <c r="E80" s="250"/>
      <c r="F80" s="270"/>
      <c r="G80" s="270"/>
      <c r="H80" s="270"/>
      <c r="I80" s="270"/>
      <c r="J80" s="270"/>
      <c r="K80" s="270"/>
      <c r="L80" s="270"/>
      <c r="M80" s="270"/>
      <c r="N80" s="270"/>
      <c r="O80" s="270"/>
      <c r="P80" s="270"/>
      <c r="Q80" s="270"/>
      <c r="R80" s="270"/>
      <c r="S80" s="270"/>
      <c r="T80" s="270"/>
      <c r="U80" s="270"/>
      <c r="V80" s="270"/>
      <c r="W80" s="270"/>
      <c r="X80" s="270"/>
      <c r="Y80" s="270"/>
      <c r="Z80" s="270"/>
      <c r="AC80" s="251"/>
      <c r="AD80" s="250"/>
    </row>
    <row r="81" spans="1:30" s="252" customFormat="1" ht="12" customHeight="1">
      <c r="A81" s="250"/>
      <c r="B81" s="250"/>
      <c r="C81" s="250"/>
      <c r="D81" s="250"/>
      <c r="E81" s="250"/>
      <c r="F81" s="270"/>
      <c r="G81" s="270"/>
      <c r="H81" s="270"/>
      <c r="I81" s="270"/>
      <c r="J81" s="270"/>
      <c r="K81" s="270"/>
      <c r="L81" s="270"/>
      <c r="M81" s="270"/>
      <c r="N81" s="270"/>
      <c r="O81" s="270"/>
      <c r="P81" s="270"/>
      <c r="Q81" s="270"/>
      <c r="R81" s="270"/>
      <c r="S81" s="270"/>
      <c r="T81" s="270"/>
      <c r="U81" s="270"/>
      <c r="V81" s="270"/>
      <c r="W81" s="270"/>
      <c r="X81" s="270"/>
      <c r="Y81" s="270"/>
      <c r="Z81" s="270"/>
      <c r="AC81" s="251"/>
      <c r="AD81" s="250"/>
    </row>
    <row r="82" spans="1:30" s="252" customFormat="1" ht="12" customHeight="1">
      <c r="A82" s="250"/>
      <c r="B82" s="250"/>
      <c r="C82" s="250"/>
      <c r="D82" s="250"/>
      <c r="E82" s="250"/>
      <c r="F82" s="270"/>
      <c r="G82" s="270"/>
      <c r="H82" s="270"/>
      <c r="I82" s="270"/>
      <c r="J82" s="270"/>
      <c r="K82" s="270"/>
      <c r="L82" s="270"/>
      <c r="M82" s="270"/>
      <c r="N82" s="270"/>
      <c r="O82" s="270"/>
      <c r="P82" s="270"/>
      <c r="Q82" s="270"/>
      <c r="R82" s="270"/>
      <c r="S82" s="270"/>
      <c r="T82" s="270"/>
      <c r="U82" s="270"/>
      <c r="V82" s="270"/>
      <c r="W82" s="270"/>
      <c r="X82" s="270"/>
      <c r="Y82" s="270"/>
      <c r="Z82" s="270"/>
      <c r="AC82" s="251"/>
      <c r="AD82" s="250"/>
    </row>
    <row r="83" spans="1:30" s="252" customFormat="1" ht="12" customHeight="1">
      <c r="A83" s="250"/>
      <c r="B83" s="250"/>
      <c r="C83" s="250"/>
      <c r="D83" s="250"/>
      <c r="E83" s="250"/>
      <c r="F83" s="270"/>
      <c r="G83" s="270"/>
      <c r="H83" s="270"/>
      <c r="I83" s="270"/>
      <c r="J83" s="270"/>
      <c r="K83" s="270"/>
      <c r="L83" s="270"/>
      <c r="M83" s="270"/>
      <c r="N83" s="270"/>
      <c r="O83" s="270"/>
      <c r="P83" s="270"/>
      <c r="Q83" s="270"/>
      <c r="R83" s="270"/>
      <c r="S83" s="270"/>
      <c r="T83" s="270"/>
      <c r="U83" s="270"/>
      <c r="V83" s="270"/>
      <c r="W83" s="270"/>
      <c r="X83" s="270"/>
      <c r="Y83" s="270"/>
      <c r="Z83" s="270"/>
      <c r="AC83" s="251"/>
      <c r="AD83" s="250"/>
    </row>
    <row r="84" spans="1:30" s="252" customFormat="1" ht="12" customHeight="1">
      <c r="A84" s="250"/>
      <c r="B84" s="250"/>
      <c r="C84" s="250"/>
      <c r="D84" s="250"/>
      <c r="E84" s="250"/>
      <c r="F84" s="270"/>
      <c r="G84" s="270"/>
      <c r="H84" s="270"/>
      <c r="I84" s="270"/>
      <c r="J84" s="270"/>
      <c r="K84" s="270"/>
      <c r="L84" s="270"/>
      <c r="M84" s="270"/>
      <c r="N84" s="270"/>
      <c r="O84" s="270"/>
      <c r="P84" s="270"/>
      <c r="Q84" s="270"/>
      <c r="R84" s="270"/>
      <c r="S84" s="270"/>
      <c r="T84" s="270"/>
      <c r="U84" s="270"/>
      <c r="V84" s="270"/>
      <c r="W84" s="270"/>
      <c r="X84" s="270"/>
      <c r="Y84" s="270"/>
      <c r="Z84" s="270"/>
      <c r="AC84" s="251"/>
      <c r="AD84" s="250"/>
    </row>
    <row r="85" spans="1:30" s="252" customFormat="1" ht="12" customHeight="1">
      <c r="A85" s="250"/>
      <c r="B85" s="250"/>
      <c r="C85" s="250"/>
      <c r="D85" s="250"/>
      <c r="E85" s="250"/>
      <c r="F85" s="270"/>
      <c r="G85" s="270"/>
      <c r="H85" s="270"/>
      <c r="I85" s="270"/>
      <c r="J85" s="270"/>
      <c r="K85" s="270"/>
      <c r="L85" s="270"/>
      <c r="M85" s="270"/>
      <c r="N85" s="270"/>
      <c r="O85" s="270"/>
      <c r="P85" s="270"/>
      <c r="Q85" s="270"/>
      <c r="R85" s="270"/>
      <c r="S85" s="270"/>
      <c r="T85" s="270"/>
      <c r="U85" s="270"/>
      <c r="V85" s="270"/>
      <c r="W85" s="270"/>
      <c r="X85" s="270"/>
      <c r="Y85" s="270"/>
      <c r="Z85" s="270"/>
      <c r="AC85" s="251"/>
      <c r="AD85" s="250"/>
    </row>
    <row r="86" spans="1:30" s="252" customFormat="1" ht="12" customHeight="1">
      <c r="A86" s="250"/>
      <c r="B86" s="250"/>
      <c r="C86" s="250"/>
      <c r="D86" s="250"/>
      <c r="E86" s="250"/>
      <c r="F86" s="270"/>
      <c r="G86" s="270"/>
      <c r="H86" s="270"/>
      <c r="I86" s="270"/>
      <c r="J86" s="270"/>
      <c r="K86" s="270"/>
      <c r="L86" s="270"/>
      <c r="M86" s="270"/>
      <c r="N86" s="270"/>
      <c r="O86" s="270"/>
      <c r="P86" s="270"/>
      <c r="Q86" s="270"/>
      <c r="R86" s="270"/>
      <c r="S86" s="270"/>
      <c r="T86" s="270"/>
      <c r="U86" s="270"/>
      <c r="V86" s="270"/>
      <c r="W86" s="270"/>
      <c r="X86" s="270"/>
      <c r="Y86" s="270"/>
      <c r="Z86" s="270"/>
      <c r="AC86" s="251"/>
      <c r="AD86" s="250"/>
    </row>
    <row r="87" spans="1:30" s="252" customFormat="1" ht="12" customHeight="1">
      <c r="A87" s="250"/>
      <c r="B87" s="250"/>
      <c r="C87" s="250"/>
      <c r="D87" s="250"/>
      <c r="E87" s="250"/>
      <c r="F87" s="270"/>
      <c r="G87" s="270"/>
      <c r="H87" s="270"/>
      <c r="I87" s="270"/>
      <c r="J87" s="270"/>
      <c r="K87" s="270"/>
      <c r="L87" s="270"/>
      <c r="M87" s="270"/>
      <c r="N87" s="270"/>
      <c r="O87" s="270"/>
      <c r="P87" s="270"/>
      <c r="Q87" s="270"/>
      <c r="R87" s="270"/>
      <c r="S87" s="270"/>
      <c r="T87" s="270"/>
      <c r="U87" s="270"/>
      <c r="V87" s="270"/>
      <c r="W87" s="270"/>
      <c r="X87" s="270"/>
      <c r="Y87" s="270"/>
      <c r="Z87" s="270"/>
      <c r="AC87" s="251"/>
      <c r="AD87" s="250"/>
    </row>
    <row r="88" spans="1:30" s="252" customFormat="1" ht="12" customHeight="1">
      <c r="A88" s="250"/>
      <c r="B88" s="250"/>
      <c r="C88" s="250"/>
      <c r="D88" s="250"/>
      <c r="E88" s="250"/>
      <c r="F88" s="270"/>
      <c r="G88" s="270"/>
      <c r="H88" s="270"/>
      <c r="I88" s="270"/>
      <c r="J88" s="270"/>
      <c r="K88" s="270"/>
      <c r="L88" s="270"/>
      <c r="M88" s="270"/>
      <c r="N88" s="270"/>
      <c r="O88" s="270"/>
      <c r="P88" s="270"/>
      <c r="Q88" s="270"/>
      <c r="R88" s="270"/>
      <c r="S88" s="270"/>
      <c r="T88" s="270"/>
      <c r="U88" s="270"/>
      <c r="V88" s="270"/>
      <c r="W88" s="270"/>
      <c r="X88" s="270"/>
      <c r="Y88" s="270"/>
      <c r="Z88" s="270"/>
      <c r="AC88" s="251"/>
      <c r="AD88" s="250"/>
    </row>
    <row r="89" spans="1:30" s="252" customFormat="1" ht="12" customHeight="1">
      <c r="A89" s="250"/>
      <c r="B89" s="250"/>
      <c r="C89" s="250"/>
      <c r="D89" s="250"/>
      <c r="E89" s="250"/>
      <c r="F89" s="270"/>
      <c r="G89" s="270"/>
      <c r="H89" s="270"/>
      <c r="I89" s="270"/>
      <c r="J89" s="270"/>
      <c r="K89" s="270"/>
      <c r="L89" s="270"/>
      <c r="M89" s="270"/>
      <c r="N89" s="270"/>
      <c r="O89" s="270"/>
      <c r="P89" s="270"/>
      <c r="Q89" s="270"/>
      <c r="R89" s="270"/>
      <c r="S89" s="270"/>
      <c r="T89" s="270"/>
      <c r="U89" s="270"/>
      <c r="V89" s="270"/>
      <c r="W89" s="270"/>
      <c r="X89" s="270"/>
      <c r="Y89" s="270"/>
      <c r="Z89" s="270"/>
      <c r="AC89" s="251"/>
      <c r="AD89" s="250"/>
    </row>
    <row r="90" spans="1:30" s="252" customFormat="1" ht="12" customHeight="1">
      <c r="A90" s="250"/>
      <c r="B90" s="250"/>
      <c r="C90" s="250"/>
      <c r="D90" s="250"/>
      <c r="E90" s="250"/>
      <c r="F90" s="270"/>
      <c r="G90" s="270"/>
      <c r="H90" s="270"/>
      <c r="I90" s="270"/>
      <c r="J90" s="270"/>
      <c r="K90" s="270"/>
      <c r="L90" s="270"/>
      <c r="M90" s="270"/>
      <c r="N90" s="270"/>
      <c r="O90" s="270"/>
      <c r="P90" s="270"/>
      <c r="Q90" s="270"/>
      <c r="R90" s="270"/>
      <c r="S90" s="270"/>
      <c r="T90" s="270"/>
      <c r="U90" s="270"/>
      <c r="V90" s="270"/>
      <c r="W90" s="270"/>
      <c r="X90" s="270"/>
      <c r="Y90" s="270"/>
      <c r="Z90" s="270"/>
      <c r="AC90" s="251"/>
      <c r="AD90" s="250"/>
    </row>
    <row r="91" spans="1:30" s="252" customFormat="1" ht="12" customHeight="1">
      <c r="A91" s="250"/>
      <c r="B91" s="250"/>
      <c r="C91" s="250"/>
      <c r="D91" s="250"/>
      <c r="E91" s="250"/>
      <c r="F91" s="270"/>
      <c r="G91" s="270"/>
      <c r="H91" s="270"/>
      <c r="I91" s="270"/>
      <c r="J91" s="270"/>
      <c r="K91" s="270"/>
      <c r="L91" s="270"/>
      <c r="M91" s="270"/>
      <c r="N91" s="270"/>
      <c r="O91" s="270"/>
      <c r="P91" s="270"/>
      <c r="Q91" s="270"/>
      <c r="R91" s="270"/>
      <c r="S91" s="270"/>
      <c r="T91" s="270"/>
      <c r="U91" s="270"/>
      <c r="V91" s="270"/>
      <c r="W91" s="270"/>
      <c r="X91" s="270"/>
      <c r="Y91" s="270"/>
      <c r="Z91" s="270"/>
      <c r="AC91" s="251"/>
      <c r="AD91" s="250"/>
    </row>
    <row r="92" spans="1:30" s="252" customFormat="1" ht="12" customHeight="1">
      <c r="A92" s="250"/>
      <c r="B92" s="250"/>
      <c r="C92" s="250"/>
      <c r="D92" s="250"/>
      <c r="E92" s="250"/>
      <c r="F92" s="270"/>
      <c r="G92" s="270"/>
      <c r="H92" s="270"/>
      <c r="I92" s="270"/>
      <c r="J92" s="270"/>
      <c r="K92" s="270"/>
      <c r="L92" s="270"/>
      <c r="M92" s="270"/>
      <c r="N92" s="270"/>
      <c r="O92" s="270"/>
      <c r="P92" s="270"/>
      <c r="Q92" s="270"/>
      <c r="R92" s="270"/>
      <c r="S92" s="270"/>
      <c r="T92" s="270"/>
      <c r="U92" s="270"/>
      <c r="V92" s="270"/>
      <c r="W92" s="270"/>
      <c r="X92" s="270"/>
      <c r="Y92" s="270"/>
      <c r="Z92" s="270"/>
      <c r="AC92" s="251"/>
      <c r="AD92" s="250"/>
    </row>
    <row r="93" spans="1:30" s="252" customFormat="1" ht="12" customHeight="1">
      <c r="A93" s="250"/>
      <c r="B93" s="250"/>
      <c r="C93" s="250"/>
      <c r="D93" s="250"/>
      <c r="E93" s="250"/>
      <c r="F93" s="270"/>
      <c r="G93" s="270"/>
      <c r="H93" s="270"/>
      <c r="I93" s="270"/>
      <c r="J93" s="270"/>
      <c r="K93" s="270"/>
      <c r="L93" s="270"/>
      <c r="M93" s="270"/>
      <c r="N93" s="270"/>
      <c r="O93" s="270"/>
      <c r="P93" s="270"/>
      <c r="Q93" s="270"/>
      <c r="R93" s="270"/>
      <c r="S93" s="270"/>
      <c r="T93" s="270"/>
      <c r="U93" s="270"/>
      <c r="V93" s="270"/>
      <c r="W93" s="270"/>
      <c r="X93" s="270"/>
      <c r="Y93" s="270"/>
      <c r="Z93" s="270"/>
      <c r="AC93" s="251"/>
      <c r="AD93" s="250"/>
    </row>
    <row r="94" spans="1:30" s="252" customFormat="1" ht="12" customHeight="1">
      <c r="A94" s="250"/>
      <c r="B94" s="250"/>
      <c r="C94" s="250"/>
      <c r="D94" s="250"/>
      <c r="E94" s="250"/>
      <c r="F94" s="270"/>
      <c r="G94" s="270"/>
      <c r="H94" s="270"/>
      <c r="I94" s="270"/>
      <c r="J94" s="270"/>
      <c r="K94" s="270"/>
      <c r="L94" s="270"/>
      <c r="M94" s="270"/>
      <c r="N94" s="270"/>
      <c r="O94" s="270"/>
      <c r="P94" s="270"/>
      <c r="Q94" s="270"/>
      <c r="R94" s="270"/>
      <c r="S94" s="270"/>
      <c r="T94" s="270"/>
      <c r="U94" s="270"/>
      <c r="V94" s="270"/>
      <c r="W94" s="270"/>
      <c r="X94" s="270"/>
      <c r="Y94" s="270"/>
      <c r="Z94" s="270"/>
      <c r="AC94" s="251"/>
      <c r="AD94" s="250"/>
    </row>
    <row r="95" spans="1:30" s="252" customFormat="1" ht="12" customHeight="1">
      <c r="A95" s="250"/>
      <c r="B95" s="250"/>
      <c r="C95" s="250"/>
      <c r="D95" s="250"/>
      <c r="E95" s="250"/>
      <c r="F95" s="270"/>
      <c r="G95" s="270"/>
      <c r="H95" s="270"/>
      <c r="I95" s="270"/>
      <c r="J95" s="270"/>
      <c r="K95" s="270"/>
      <c r="L95" s="270"/>
      <c r="M95" s="270"/>
      <c r="N95" s="270"/>
      <c r="O95" s="270"/>
      <c r="P95" s="270"/>
      <c r="Q95" s="270"/>
      <c r="R95" s="270"/>
      <c r="S95" s="270"/>
      <c r="T95" s="270"/>
      <c r="U95" s="270"/>
      <c r="V95" s="270"/>
      <c r="W95" s="270"/>
      <c r="X95" s="270"/>
      <c r="Y95" s="270"/>
      <c r="Z95" s="270"/>
      <c r="AC95" s="251"/>
      <c r="AD95" s="250"/>
    </row>
    <row r="96" spans="1:30" s="252" customFormat="1" ht="12" customHeight="1">
      <c r="A96" s="250"/>
      <c r="B96" s="250"/>
      <c r="C96" s="250"/>
      <c r="D96" s="250"/>
      <c r="E96" s="250"/>
      <c r="F96" s="270"/>
      <c r="G96" s="270"/>
      <c r="H96" s="270"/>
      <c r="I96" s="270"/>
      <c r="J96" s="270"/>
      <c r="K96" s="270"/>
      <c r="L96" s="270"/>
      <c r="M96" s="270"/>
      <c r="N96" s="270"/>
      <c r="O96" s="270"/>
      <c r="P96" s="270"/>
      <c r="Q96" s="270"/>
      <c r="R96" s="270"/>
      <c r="S96" s="270"/>
      <c r="T96" s="270"/>
      <c r="U96" s="270"/>
      <c r="V96" s="270"/>
      <c r="W96" s="270"/>
      <c r="X96" s="270"/>
      <c r="Y96" s="270"/>
      <c r="Z96" s="270"/>
      <c r="AC96" s="251"/>
      <c r="AD96" s="250"/>
    </row>
    <row r="97" spans="1:30" s="252" customFormat="1" ht="12" customHeight="1">
      <c r="A97" s="250"/>
      <c r="B97" s="250"/>
      <c r="C97" s="250"/>
      <c r="D97" s="250"/>
      <c r="E97" s="250"/>
      <c r="F97" s="270"/>
      <c r="G97" s="270"/>
      <c r="H97" s="270"/>
      <c r="I97" s="270"/>
      <c r="J97" s="270"/>
      <c r="K97" s="270"/>
      <c r="L97" s="270"/>
      <c r="M97" s="270"/>
      <c r="N97" s="270"/>
      <c r="O97" s="270"/>
      <c r="P97" s="270"/>
      <c r="Q97" s="270"/>
      <c r="R97" s="270"/>
      <c r="S97" s="270"/>
      <c r="T97" s="270"/>
      <c r="U97" s="270"/>
      <c r="V97" s="270"/>
      <c r="W97" s="270"/>
      <c r="X97" s="270"/>
      <c r="Y97" s="270"/>
      <c r="Z97" s="270"/>
      <c r="AC97" s="251"/>
      <c r="AD97" s="250"/>
    </row>
    <row r="98" spans="1:30" s="252" customFormat="1" ht="12" customHeight="1">
      <c r="A98" s="250"/>
      <c r="B98" s="250"/>
      <c r="C98" s="250"/>
      <c r="D98" s="250"/>
      <c r="E98" s="250"/>
      <c r="F98" s="270"/>
      <c r="G98" s="270"/>
      <c r="H98" s="270"/>
      <c r="I98" s="270"/>
      <c r="J98" s="270"/>
      <c r="K98" s="270"/>
      <c r="L98" s="270"/>
      <c r="M98" s="270"/>
      <c r="N98" s="270"/>
      <c r="O98" s="270"/>
      <c r="P98" s="270"/>
      <c r="Q98" s="270"/>
      <c r="R98" s="270"/>
      <c r="S98" s="270"/>
      <c r="T98" s="270"/>
      <c r="U98" s="270"/>
      <c r="V98" s="270"/>
      <c r="W98" s="270"/>
      <c r="X98" s="270"/>
      <c r="Y98" s="270"/>
      <c r="Z98" s="270"/>
      <c r="AC98" s="251"/>
      <c r="AD98" s="250"/>
    </row>
    <row r="99" spans="1:30" s="252" customFormat="1" ht="12" customHeight="1">
      <c r="A99" s="250"/>
      <c r="B99" s="250"/>
      <c r="C99" s="250"/>
      <c r="D99" s="250"/>
      <c r="E99" s="250"/>
      <c r="F99" s="270"/>
      <c r="G99" s="270"/>
      <c r="H99" s="270"/>
      <c r="I99" s="270"/>
      <c r="J99" s="270"/>
      <c r="K99" s="270"/>
      <c r="L99" s="270"/>
      <c r="M99" s="270"/>
      <c r="N99" s="270"/>
      <c r="O99" s="270"/>
      <c r="P99" s="270"/>
      <c r="Q99" s="270"/>
      <c r="R99" s="270"/>
      <c r="S99" s="270"/>
      <c r="T99" s="270"/>
      <c r="U99" s="270"/>
      <c r="V99" s="270"/>
      <c r="W99" s="270"/>
      <c r="X99" s="270"/>
      <c r="Y99" s="270"/>
      <c r="Z99" s="270"/>
      <c r="AC99" s="251"/>
      <c r="AD99" s="250"/>
    </row>
    <row r="100" spans="1:30" s="252" customFormat="1" ht="12" customHeight="1">
      <c r="A100" s="250"/>
      <c r="B100" s="250"/>
      <c r="C100" s="250"/>
      <c r="D100" s="250"/>
      <c r="E100" s="250"/>
      <c r="F100" s="270"/>
      <c r="G100" s="270"/>
      <c r="H100" s="270"/>
      <c r="I100" s="270"/>
      <c r="J100" s="270"/>
      <c r="K100" s="270"/>
      <c r="L100" s="270"/>
      <c r="M100" s="270"/>
      <c r="N100" s="270"/>
      <c r="O100" s="270"/>
      <c r="P100" s="270"/>
      <c r="Q100" s="270"/>
      <c r="R100" s="270"/>
      <c r="S100" s="270"/>
      <c r="T100" s="270"/>
      <c r="U100" s="270"/>
      <c r="V100" s="270"/>
      <c r="W100" s="270"/>
      <c r="X100" s="270"/>
      <c r="Y100" s="270"/>
      <c r="Z100" s="270"/>
      <c r="AC100" s="251"/>
      <c r="AD100" s="250"/>
    </row>
    <row r="101" spans="1:30" s="252" customFormat="1" ht="12" customHeight="1">
      <c r="A101" s="250"/>
      <c r="B101" s="250"/>
      <c r="C101" s="250"/>
      <c r="D101" s="250"/>
      <c r="E101" s="250"/>
      <c r="F101" s="270"/>
      <c r="G101" s="270"/>
      <c r="H101" s="270"/>
      <c r="I101" s="270"/>
      <c r="J101" s="270"/>
      <c r="K101" s="270"/>
      <c r="L101" s="270"/>
      <c r="M101" s="270"/>
      <c r="N101" s="270"/>
      <c r="O101" s="270"/>
      <c r="P101" s="270"/>
      <c r="Q101" s="270"/>
      <c r="R101" s="270"/>
      <c r="S101" s="270"/>
      <c r="T101" s="270"/>
      <c r="U101" s="270"/>
      <c r="V101" s="270"/>
      <c r="W101" s="270"/>
      <c r="X101" s="270"/>
      <c r="Y101" s="270"/>
      <c r="Z101" s="270"/>
      <c r="AC101" s="251"/>
      <c r="AD101" s="250"/>
    </row>
    <row r="102" spans="1:30" s="252" customFormat="1" ht="12" customHeight="1">
      <c r="A102" s="250"/>
      <c r="B102" s="250"/>
      <c r="C102" s="250"/>
      <c r="D102" s="250"/>
      <c r="E102" s="250"/>
      <c r="F102" s="270"/>
      <c r="G102" s="270"/>
      <c r="H102" s="270"/>
      <c r="I102" s="270"/>
      <c r="J102" s="270"/>
      <c r="K102" s="270"/>
      <c r="L102" s="270"/>
      <c r="M102" s="270"/>
      <c r="N102" s="270"/>
      <c r="O102" s="270"/>
      <c r="P102" s="270"/>
      <c r="Q102" s="270"/>
      <c r="R102" s="270"/>
      <c r="S102" s="270"/>
      <c r="T102" s="270"/>
      <c r="U102" s="270"/>
      <c r="V102" s="270"/>
      <c r="W102" s="270"/>
      <c r="X102" s="270"/>
      <c r="Y102" s="270"/>
      <c r="Z102" s="270"/>
      <c r="AC102" s="251"/>
      <c r="AD102" s="250"/>
    </row>
    <row r="103" spans="1:30" s="252" customFormat="1" ht="12" customHeight="1">
      <c r="A103" s="250"/>
      <c r="B103" s="250"/>
      <c r="C103" s="250"/>
      <c r="D103" s="250"/>
      <c r="E103" s="250"/>
      <c r="F103" s="270"/>
      <c r="G103" s="270"/>
      <c r="H103" s="270"/>
      <c r="I103" s="270"/>
      <c r="J103" s="270"/>
      <c r="K103" s="270"/>
      <c r="L103" s="270"/>
      <c r="M103" s="270"/>
      <c r="N103" s="270"/>
      <c r="O103" s="270"/>
      <c r="P103" s="270"/>
      <c r="Q103" s="270"/>
      <c r="R103" s="270"/>
      <c r="S103" s="270"/>
      <c r="T103" s="270"/>
      <c r="U103" s="270"/>
      <c r="V103" s="270"/>
      <c r="W103" s="270"/>
      <c r="X103" s="270"/>
      <c r="Y103" s="270"/>
      <c r="Z103" s="270"/>
      <c r="AC103" s="251"/>
      <c r="AD103" s="250"/>
    </row>
    <row r="104" spans="1:30" s="252" customFormat="1" ht="12" customHeight="1">
      <c r="A104" s="250"/>
      <c r="B104" s="250"/>
      <c r="C104" s="250"/>
      <c r="D104" s="250"/>
      <c r="E104" s="250"/>
      <c r="F104" s="270"/>
      <c r="G104" s="270"/>
      <c r="H104" s="270"/>
      <c r="I104" s="270"/>
      <c r="J104" s="270"/>
      <c r="K104" s="270"/>
      <c r="L104" s="270"/>
      <c r="M104" s="270"/>
      <c r="N104" s="270"/>
      <c r="O104" s="270"/>
      <c r="P104" s="270"/>
      <c r="Q104" s="270"/>
      <c r="R104" s="270"/>
      <c r="S104" s="270"/>
      <c r="T104" s="270"/>
      <c r="U104" s="270"/>
      <c r="V104" s="270"/>
      <c r="W104" s="270"/>
      <c r="X104" s="270"/>
      <c r="Y104" s="270"/>
      <c r="Z104" s="270"/>
      <c r="AC104" s="251"/>
      <c r="AD104" s="250"/>
    </row>
    <row r="105" spans="1:30" s="252" customFormat="1" ht="12" customHeight="1">
      <c r="A105" s="250"/>
      <c r="B105" s="250"/>
      <c r="C105" s="250"/>
      <c r="D105" s="250"/>
      <c r="E105" s="250"/>
      <c r="F105" s="270"/>
      <c r="G105" s="270"/>
      <c r="H105" s="270"/>
      <c r="I105" s="270"/>
      <c r="J105" s="270"/>
      <c r="K105" s="270"/>
      <c r="L105" s="270"/>
      <c r="M105" s="270"/>
      <c r="N105" s="270"/>
      <c r="O105" s="270"/>
      <c r="P105" s="270"/>
      <c r="Q105" s="270"/>
      <c r="R105" s="270"/>
      <c r="S105" s="270"/>
      <c r="T105" s="270"/>
      <c r="U105" s="270"/>
      <c r="V105" s="270"/>
      <c r="W105" s="270"/>
      <c r="X105" s="270"/>
      <c r="Y105" s="270"/>
      <c r="Z105" s="270"/>
      <c r="AC105" s="251"/>
      <c r="AD105" s="250"/>
    </row>
    <row r="106" spans="1:30" s="252" customFormat="1" ht="12" customHeight="1">
      <c r="A106" s="250"/>
      <c r="B106" s="250"/>
      <c r="C106" s="250"/>
      <c r="D106" s="250"/>
      <c r="E106" s="250"/>
      <c r="F106" s="270"/>
      <c r="G106" s="270"/>
      <c r="H106" s="270"/>
      <c r="I106" s="270"/>
      <c r="J106" s="270"/>
      <c r="K106" s="270"/>
      <c r="L106" s="270"/>
      <c r="M106" s="270"/>
      <c r="N106" s="270"/>
      <c r="O106" s="270"/>
      <c r="P106" s="270"/>
      <c r="Q106" s="270"/>
      <c r="R106" s="270"/>
      <c r="S106" s="270"/>
      <c r="T106" s="270"/>
      <c r="U106" s="270"/>
      <c r="V106" s="270"/>
      <c r="W106" s="270"/>
      <c r="X106" s="270"/>
      <c r="Y106" s="270"/>
      <c r="Z106" s="270"/>
      <c r="AC106" s="251"/>
      <c r="AD106" s="250"/>
    </row>
    <row r="107" spans="1:30" s="252" customFormat="1" ht="12" customHeight="1">
      <c r="A107" s="250"/>
      <c r="B107" s="250"/>
      <c r="C107" s="250"/>
      <c r="D107" s="250"/>
      <c r="E107" s="250"/>
      <c r="F107" s="270"/>
      <c r="G107" s="270"/>
      <c r="H107" s="270"/>
      <c r="I107" s="270"/>
      <c r="J107" s="270"/>
      <c r="K107" s="270"/>
      <c r="L107" s="270"/>
      <c r="M107" s="270"/>
      <c r="N107" s="270"/>
      <c r="O107" s="270"/>
      <c r="P107" s="270"/>
      <c r="Q107" s="270"/>
      <c r="R107" s="270"/>
      <c r="S107" s="270"/>
      <c r="T107" s="270"/>
      <c r="U107" s="270"/>
      <c r="V107" s="270"/>
      <c r="W107" s="270"/>
      <c r="X107" s="270"/>
      <c r="Y107" s="270"/>
      <c r="Z107" s="270"/>
      <c r="AC107" s="251"/>
      <c r="AD107" s="250"/>
    </row>
    <row r="108" spans="1:30" s="252" customFormat="1" ht="12" customHeight="1">
      <c r="A108" s="250"/>
      <c r="B108" s="250"/>
      <c r="C108" s="250"/>
      <c r="D108" s="250"/>
      <c r="E108" s="250"/>
      <c r="F108" s="270"/>
      <c r="G108" s="270"/>
      <c r="H108" s="270"/>
      <c r="I108" s="270"/>
      <c r="J108" s="270"/>
      <c r="K108" s="270"/>
      <c r="L108" s="270"/>
      <c r="M108" s="270"/>
      <c r="N108" s="270"/>
      <c r="O108" s="270"/>
      <c r="P108" s="270"/>
      <c r="Q108" s="270"/>
      <c r="R108" s="270"/>
      <c r="S108" s="270"/>
      <c r="T108" s="270"/>
      <c r="U108" s="270"/>
      <c r="V108" s="270"/>
      <c r="W108" s="270"/>
      <c r="X108" s="270"/>
      <c r="Y108" s="270"/>
      <c r="Z108" s="270"/>
      <c r="AC108" s="251"/>
      <c r="AD108" s="250"/>
    </row>
    <row r="109" spans="1:30" s="252" customFormat="1" ht="12" customHeight="1">
      <c r="A109" s="250"/>
      <c r="B109" s="250"/>
      <c r="C109" s="250"/>
      <c r="D109" s="250"/>
      <c r="E109" s="250"/>
      <c r="F109" s="270"/>
      <c r="G109" s="270"/>
      <c r="H109" s="270"/>
      <c r="I109" s="270"/>
      <c r="J109" s="270"/>
      <c r="K109" s="270"/>
      <c r="L109" s="270"/>
      <c r="M109" s="270"/>
      <c r="N109" s="270"/>
      <c r="O109" s="270"/>
      <c r="P109" s="270"/>
      <c r="Q109" s="270"/>
      <c r="R109" s="270"/>
      <c r="S109" s="270"/>
      <c r="T109" s="270"/>
      <c r="U109" s="270"/>
      <c r="V109" s="270"/>
      <c r="W109" s="270"/>
      <c r="X109" s="270"/>
      <c r="Y109" s="270"/>
      <c r="Z109" s="270"/>
      <c r="AC109" s="251"/>
      <c r="AD109" s="250"/>
    </row>
    <row r="110" spans="1:30" s="252" customFormat="1" ht="12" customHeight="1">
      <c r="A110" s="250"/>
      <c r="B110" s="250"/>
      <c r="C110" s="250"/>
      <c r="D110" s="250"/>
      <c r="E110" s="250"/>
      <c r="F110" s="270"/>
      <c r="G110" s="270"/>
      <c r="H110" s="270"/>
      <c r="I110" s="270"/>
      <c r="J110" s="270"/>
      <c r="K110" s="270"/>
      <c r="L110" s="270"/>
      <c r="M110" s="270"/>
      <c r="N110" s="270"/>
      <c r="O110" s="270"/>
      <c r="P110" s="270"/>
      <c r="Q110" s="270"/>
      <c r="R110" s="270"/>
      <c r="S110" s="270"/>
      <c r="T110" s="270"/>
      <c r="U110" s="270"/>
      <c r="V110" s="270"/>
      <c r="W110" s="270"/>
      <c r="X110" s="270"/>
      <c r="Y110" s="270"/>
      <c r="Z110" s="270"/>
      <c r="AC110" s="251"/>
      <c r="AD110" s="250"/>
    </row>
    <row r="111" spans="1:30" s="252" customFormat="1" ht="12" customHeight="1">
      <c r="A111" s="250"/>
      <c r="B111" s="250"/>
      <c r="C111" s="250"/>
      <c r="D111" s="250"/>
      <c r="E111" s="250"/>
      <c r="F111" s="270"/>
      <c r="G111" s="270"/>
      <c r="H111" s="270"/>
      <c r="I111" s="270"/>
      <c r="J111" s="270"/>
      <c r="K111" s="270"/>
      <c r="L111" s="270"/>
      <c r="M111" s="270"/>
      <c r="N111" s="270"/>
      <c r="O111" s="270"/>
      <c r="P111" s="270"/>
      <c r="Q111" s="270"/>
      <c r="R111" s="270"/>
      <c r="S111" s="270"/>
      <c r="T111" s="270"/>
      <c r="U111" s="270"/>
      <c r="V111" s="270"/>
      <c r="W111" s="270"/>
      <c r="X111" s="270"/>
      <c r="Y111" s="270"/>
      <c r="Z111" s="270"/>
      <c r="AC111" s="251"/>
      <c r="AD111" s="250"/>
    </row>
    <row r="112" spans="1:30" s="252" customFormat="1" ht="12" customHeight="1">
      <c r="A112" s="250"/>
      <c r="B112" s="250"/>
      <c r="C112" s="250"/>
      <c r="D112" s="250"/>
      <c r="E112" s="250"/>
      <c r="F112" s="270"/>
      <c r="G112" s="270"/>
      <c r="H112" s="270"/>
      <c r="I112" s="270"/>
      <c r="J112" s="270"/>
      <c r="K112" s="270"/>
      <c r="L112" s="270"/>
      <c r="M112" s="270"/>
      <c r="N112" s="270"/>
      <c r="O112" s="270"/>
      <c r="P112" s="270"/>
      <c r="Q112" s="270"/>
      <c r="R112" s="270"/>
      <c r="S112" s="270"/>
      <c r="T112" s="270"/>
      <c r="U112" s="270"/>
      <c r="V112" s="270"/>
      <c r="W112" s="270"/>
      <c r="X112" s="270"/>
      <c r="Y112" s="270"/>
      <c r="Z112" s="270"/>
      <c r="AC112" s="251"/>
      <c r="AD112" s="250"/>
    </row>
    <row r="113" spans="1:30" s="252" customFormat="1" ht="12" customHeight="1">
      <c r="A113" s="250"/>
      <c r="B113" s="250"/>
      <c r="C113" s="250"/>
      <c r="D113" s="250"/>
      <c r="E113" s="250"/>
      <c r="F113" s="270"/>
      <c r="G113" s="270"/>
      <c r="H113" s="270"/>
      <c r="I113" s="270"/>
      <c r="J113" s="270"/>
      <c r="K113" s="270"/>
      <c r="L113" s="270"/>
      <c r="M113" s="270"/>
      <c r="N113" s="270"/>
      <c r="O113" s="270"/>
      <c r="P113" s="270"/>
      <c r="Q113" s="270"/>
      <c r="R113" s="270"/>
      <c r="S113" s="270"/>
      <c r="T113" s="270"/>
      <c r="U113" s="270"/>
      <c r="V113" s="270"/>
      <c r="W113" s="270"/>
      <c r="X113" s="270"/>
      <c r="Y113" s="270"/>
      <c r="Z113" s="270"/>
      <c r="AC113" s="251"/>
      <c r="AD113" s="250"/>
    </row>
    <row r="114" spans="1:30" s="252" customFormat="1" ht="12" customHeight="1">
      <c r="A114" s="250"/>
      <c r="B114" s="250"/>
      <c r="C114" s="250"/>
      <c r="D114" s="250"/>
      <c r="E114" s="250"/>
      <c r="F114" s="270"/>
      <c r="G114" s="270"/>
      <c r="H114" s="270"/>
      <c r="I114" s="270"/>
      <c r="J114" s="270"/>
      <c r="K114" s="270"/>
      <c r="L114" s="270"/>
      <c r="M114" s="270"/>
      <c r="N114" s="270"/>
      <c r="O114" s="270"/>
      <c r="P114" s="270"/>
      <c r="Q114" s="270"/>
      <c r="R114" s="270"/>
      <c r="S114" s="270"/>
      <c r="T114" s="270"/>
      <c r="U114" s="270"/>
      <c r="V114" s="270"/>
      <c r="W114" s="270"/>
      <c r="X114" s="270"/>
      <c r="Y114" s="270"/>
      <c r="Z114" s="270"/>
      <c r="AC114" s="251"/>
      <c r="AD114" s="250"/>
    </row>
    <row r="115" spans="1:30" s="252" customFormat="1" ht="12" customHeight="1">
      <c r="A115" s="250"/>
      <c r="B115" s="250"/>
      <c r="C115" s="250"/>
      <c r="D115" s="250"/>
      <c r="E115" s="250"/>
      <c r="F115" s="270"/>
      <c r="G115" s="270"/>
      <c r="H115" s="270"/>
      <c r="I115" s="270"/>
      <c r="J115" s="270"/>
      <c r="K115" s="270"/>
      <c r="L115" s="270"/>
      <c r="M115" s="270"/>
      <c r="N115" s="270"/>
      <c r="O115" s="270"/>
      <c r="P115" s="270"/>
      <c r="Q115" s="270"/>
      <c r="R115" s="270"/>
      <c r="S115" s="270"/>
      <c r="T115" s="270"/>
      <c r="U115" s="270"/>
      <c r="V115" s="270"/>
      <c r="W115" s="270"/>
      <c r="X115" s="270"/>
      <c r="Y115" s="270"/>
      <c r="Z115" s="270"/>
      <c r="AC115" s="251"/>
      <c r="AD115" s="250"/>
    </row>
    <row r="116" spans="1:30" s="252" customFormat="1" ht="12" customHeight="1">
      <c r="A116" s="250"/>
      <c r="B116" s="250"/>
      <c r="C116" s="250"/>
      <c r="D116" s="250"/>
      <c r="E116" s="250"/>
      <c r="F116" s="270"/>
      <c r="G116" s="270"/>
      <c r="H116" s="270"/>
      <c r="I116" s="270"/>
      <c r="J116" s="270"/>
      <c r="K116" s="270"/>
      <c r="L116" s="270"/>
      <c r="M116" s="270"/>
      <c r="N116" s="270"/>
      <c r="O116" s="270"/>
      <c r="P116" s="270"/>
      <c r="Q116" s="270"/>
      <c r="R116" s="270"/>
      <c r="S116" s="270"/>
      <c r="T116" s="270"/>
      <c r="U116" s="270"/>
      <c r="V116" s="270"/>
      <c r="W116" s="270"/>
      <c r="X116" s="270"/>
      <c r="Y116" s="270"/>
      <c r="Z116" s="270"/>
      <c r="AC116" s="251"/>
      <c r="AD116" s="250"/>
    </row>
    <row r="117" spans="1:30" s="252" customFormat="1" ht="12" customHeight="1">
      <c r="A117" s="250"/>
      <c r="B117" s="250"/>
      <c r="C117" s="250"/>
      <c r="D117" s="250"/>
      <c r="E117" s="250"/>
      <c r="F117" s="270"/>
      <c r="G117" s="270"/>
      <c r="H117" s="270"/>
      <c r="I117" s="270"/>
      <c r="J117" s="270"/>
      <c r="K117" s="270"/>
      <c r="L117" s="270"/>
      <c r="M117" s="270"/>
      <c r="N117" s="270"/>
      <c r="O117" s="270"/>
      <c r="P117" s="270"/>
      <c r="Q117" s="270"/>
      <c r="R117" s="270"/>
      <c r="S117" s="270"/>
      <c r="T117" s="270"/>
      <c r="U117" s="270"/>
      <c r="V117" s="270"/>
      <c r="W117" s="270"/>
      <c r="X117" s="270"/>
      <c r="Y117" s="270"/>
      <c r="Z117" s="270"/>
      <c r="AC117" s="251"/>
      <c r="AD117" s="250"/>
    </row>
    <row r="118" spans="1:30" s="252" customFormat="1" ht="12" customHeight="1">
      <c r="A118" s="250"/>
      <c r="B118" s="250"/>
      <c r="C118" s="250"/>
      <c r="D118" s="250"/>
      <c r="E118" s="250"/>
      <c r="F118" s="270"/>
      <c r="G118" s="270"/>
      <c r="H118" s="270"/>
      <c r="I118" s="270"/>
      <c r="J118" s="270"/>
      <c r="K118" s="270"/>
      <c r="L118" s="270"/>
      <c r="M118" s="270"/>
      <c r="N118" s="270"/>
      <c r="O118" s="270"/>
      <c r="P118" s="270"/>
      <c r="Q118" s="270"/>
      <c r="R118" s="270"/>
      <c r="S118" s="270"/>
      <c r="T118" s="270"/>
      <c r="U118" s="270"/>
      <c r="V118" s="270"/>
      <c r="W118" s="270"/>
      <c r="X118" s="270"/>
      <c r="Y118" s="270"/>
      <c r="Z118" s="270"/>
      <c r="AC118" s="251"/>
      <c r="AD118" s="250"/>
    </row>
    <row r="119" spans="1:30" s="252" customFormat="1" ht="12" customHeight="1">
      <c r="A119" s="250"/>
      <c r="B119" s="250"/>
      <c r="C119" s="250"/>
      <c r="D119" s="250"/>
      <c r="E119" s="250"/>
      <c r="F119" s="270"/>
      <c r="G119" s="270"/>
      <c r="H119" s="270"/>
      <c r="I119" s="270"/>
      <c r="J119" s="270"/>
      <c r="K119" s="270"/>
      <c r="L119" s="270"/>
      <c r="M119" s="270"/>
      <c r="N119" s="270"/>
      <c r="O119" s="270"/>
      <c r="P119" s="270"/>
      <c r="Q119" s="270"/>
      <c r="R119" s="270"/>
      <c r="S119" s="270"/>
      <c r="T119" s="270"/>
      <c r="U119" s="270"/>
      <c r="V119" s="270"/>
      <c r="W119" s="270"/>
      <c r="X119" s="270"/>
      <c r="Y119" s="270"/>
      <c r="Z119" s="270"/>
      <c r="AC119" s="251"/>
      <c r="AD119" s="250"/>
    </row>
    <row r="120" spans="1:30" s="252" customFormat="1" ht="12" customHeight="1">
      <c r="A120" s="250"/>
      <c r="B120" s="250"/>
      <c r="C120" s="250"/>
      <c r="D120" s="250"/>
      <c r="E120" s="250"/>
      <c r="F120" s="270"/>
      <c r="G120" s="270"/>
      <c r="H120" s="270"/>
      <c r="I120" s="270"/>
      <c r="J120" s="270"/>
      <c r="K120" s="270"/>
      <c r="L120" s="270"/>
      <c r="M120" s="270"/>
      <c r="N120" s="270"/>
      <c r="O120" s="270"/>
      <c r="P120" s="270"/>
      <c r="Q120" s="270"/>
      <c r="R120" s="270"/>
      <c r="S120" s="270"/>
      <c r="T120" s="270"/>
      <c r="U120" s="270"/>
      <c r="V120" s="270"/>
      <c r="W120" s="270"/>
      <c r="X120" s="270"/>
      <c r="Y120" s="270"/>
      <c r="Z120" s="270"/>
      <c r="AC120" s="251"/>
      <c r="AD120" s="250"/>
    </row>
    <row r="121" spans="1:30" s="252" customFormat="1" ht="12" customHeight="1">
      <c r="A121" s="250"/>
      <c r="B121" s="250"/>
      <c r="C121" s="250"/>
      <c r="D121" s="250"/>
      <c r="E121" s="250"/>
      <c r="F121" s="270"/>
      <c r="G121" s="270"/>
      <c r="H121" s="270"/>
      <c r="I121" s="270"/>
      <c r="J121" s="270"/>
      <c r="K121" s="270"/>
      <c r="L121" s="270"/>
      <c r="M121" s="270"/>
      <c r="N121" s="270"/>
      <c r="O121" s="270"/>
      <c r="P121" s="270"/>
      <c r="Q121" s="270"/>
      <c r="R121" s="270"/>
      <c r="S121" s="270"/>
      <c r="T121" s="270"/>
      <c r="U121" s="270"/>
      <c r="V121" s="270"/>
      <c r="W121" s="270"/>
      <c r="X121" s="270"/>
      <c r="Y121" s="270"/>
      <c r="Z121" s="270"/>
      <c r="AC121" s="251"/>
      <c r="AD121" s="250"/>
    </row>
    <row r="122" spans="1:30" s="252" customFormat="1" ht="12" customHeight="1">
      <c r="A122" s="250"/>
      <c r="B122" s="250"/>
      <c r="C122" s="250"/>
      <c r="D122" s="250"/>
      <c r="E122" s="250"/>
      <c r="F122" s="270"/>
      <c r="G122" s="270"/>
      <c r="H122" s="270"/>
      <c r="I122" s="270"/>
      <c r="J122" s="270"/>
      <c r="K122" s="270"/>
      <c r="L122" s="270"/>
      <c r="M122" s="270"/>
      <c r="N122" s="270"/>
      <c r="O122" s="270"/>
      <c r="P122" s="270"/>
      <c r="Q122" s="270"/>
      <c r="R122" s="270"/>
      <c r="S122" s="270"/>
      <c r="T122" s="270"/>
      <c r="U122" s="270"/>
      <c r="V122" s="270"/>
      <c r="W122" s="270"/>
      <c r="X122" s="270"/>
      <c r="Y122" s="270"/>
      <c r="Z122" s="270"/>
      <c r="AC122" s="251"/>
      <c r="AD122" s="250"/>
    </row>
    <row r="123" spans="1:30" s="252" customFormat="1" ht="12" customHeight="1">
      <c r="A123" s="250"/>
      <c r="B123" s="250"/>
      <c r="C123" s="250"/>
      <c r="D123" s="250"/>
      <c r="E123" s="250"/>
      <c r="F123" s="270"/>
      <c r="G123" s="270"/>
      <c r="H123" s="270"/>
      <c r="I123" s="270"/>
      <c r="J123" s="270"/>
      <c r="K123" s="270"/>
      <c r="L123" s="270"/>
      <c r="M123" s="270"/>
      <c r="N123" s="270"/>
      <c r="O123" s="270"/>
      <c r="P123" s="270"/>
      <c r="Q123" s="270"/>
      <c r="R123" s="270"/>
      <c r="S123" s="270"/>
      <c r="T123" s="270"/>
      <c r="U123" s="270"/>
      <c r="V123" s="270"/>
      <c r="W123" s="270"/>
      <c r="X123" s="270"/>
      <c r="Y123" s="270"/>
      <c r="Z123" s="270"/>
      <c r="AC123" s="251"/>
      <c r="AD123" s="250"/>
    </row>
    <row r="124" spans="1:30" s="252" customFormat="1" ht="12" customHeight="1">
      <c r="A124" s="250"/>
      <c r="B124" s="250"/>
      <c r="C124" s="250"/>
      <c r="D124" s="250"/>
      <c r="E124" s="250"/>
      <c r="F124" s="270"/>
      <c r="G124" s="270"/>
      <c r="H124" s="270"/>
      <c r="I124" s="270"/>
      <c r="J124" s="270"/>
      <c r="K124" s="270"/>
      <c r="L124" s="270"/>
      <c r="M124" s="270"/>
      <c r="N124" s="270"/>
      <c r="O124" s="270"/>
      <c r="P124" s="270"/>
      <c r="Q124" s="270"/>
      <c r="R124" s="270"/>
      <c r="S124" s="270"/>
      <c r="T124" s="270"/>
      <c r="U124" s="270"/>
      <c r="V124" s="270"/>
      <c r="W124" s="270"/>
      <c r="X124" s="270"/>
      <c r="Y124" s="270"/>
      <c r="Z124" s="270"/>
      <c r="AC124" s="251"/>
      <c r="AD124" s="250"/>
    </row>
    <row r="125" spans="1:30" s="252" customFormat="1" ht="12" customHeight="1">
      <c r="A125" s="250"/>
      <c r="B125" s="250"/>
      <c r="C125" s="250"/>
      <c r="D125" s="250"/>
      <c r="E125" s="250"/>
      <c r="F125" s="270"/>
      <c r="G125" s="270"/>
      <c r="H125" s="270"/>
      <c r="I125" s="270"/>
      <c r="J125" s="270"/>
      <c r="K125" s="270"/>
      <c r="L125" s="270"/>
      <c r="M125" s="270"/>
      <c r="N125" s="270"/>
      <c r="O125" s="270"/>
      <c r="P125" s="270"/>
      <c r="Q125" s="270"/>
      <c r="R125" s="270"/>
      <c r="S125" s="270"/>
      <c r="T125" s="270"/>
      <c r="U125" s="270"/>
      <c r="V125" s="270"/>
      <c r="W125" s="270"/>
      <c r="X125" s="270"/>
      <c r="Y125" s="270"/>
      <c r="Z125" s="270"/>
      <c r="AC125" s="251"/>
      <c r="AD125" s="250"/>
    </row>
    <row r="126" spans="1:30" s="252" customFormat="1" ht="12" customHeight="1">
      <c r="A126" s="250"/>
      <c r="B126" s="250"/>
      <c r="C126" s="250"/>
      <c r="D126" s="250"/>
      <c r="E126" s="250"/>
      <c r="F126" s="270"/>
      <c r="G126" s="270"/>
      <c r="H126" s="270"/>
      <c r="I126" s="270"/>
      <c r="J126" s="270"/>
      <c r="K126" s="270"/>
      <c r="L126" s="270"/>
      <c r="M126" s="270"/>
      <c r="N126" s="270"/>
      <c r="O126" s="270"/>
      <c r="P126" s="270"/>
      <c r="Q126" s="270"/>
      <c r="R126" s="270"/>
      <c r="S126" s="270"/>
      <c r="T126" s="270"/>
      <c r="U126" s="270"/>
      <c r="V126" s="270"/>
      <c r="W126" s="270"/>
      <c r="X126" s="270"/>
      <c r="Y126" s="270"/>
      <c r="Z126" s="270"/>
      <c r="AC126" s="251"/>
      <c r="AD126" s="250"/>
    </row>
    <row r="127" spans="1:30" s="252" customFormat="1" ht="12" customHeight="1">
      <c r="A127" s="250"/>
      <c r="B127" s="250"/>
      <c r="C127" s="250"/>
      <c r="D127" s="250"/>
      <c r="E127" s="250"/>
      <c r="F127" s="270"/>
      <c r="G127" s="270"/>
      <c r="H127" s="270"/>
      <c r="I127" s="270"/>
      <c r="J127" s="270"/>
      <c r="K127" s="270"/>
      <c r="L127" s="270"/>
      <c r="M127" s="270"/>
      <c r="N127" s="270"/>
      <c r="O127" s="270"/>
      <c r="P127" s="270"/>
      <c r="Q127" s="270"/>
      <c r="R127" s="270"/>
      <c r="S127" s="270"/>
      <c r="T127" s="270"/>
      <c r="U127" s="270"/>
      <c r="V127" s="270"/>
      <c r="W127" s="270"/>
      <c r="X127" s="270"/>
      <c r="Y127" s="270"/>
      <c r="Z127" s="270"/>
      <c r="AC127" s="251"/>
      <c r="AD127" s="250"/>
    </row>
    <row r="128" spans="1:30" s="252" customFormat="1" ht="12" customHeight="1">
      <c r="A128" s="250"/>
      <c r="B128" s="250"/>
      <c r="C128" s="250"/>
      <c r="D128" s="250"/>
      <c r="E128" s="250"/>
      <c r="F128" s="270"/>
      <c r="G128" s="270"/>
      <c r="H128" s="270"/>
      <c r="I128" s="270"/>
      <c r="J128" s="270"/>
      <c r="K128" s="270"/>
      <c r="L128" s="270"/>
      <c r="M128" s="270"/>
      <c r="N128" s="270"/>
      <c r="O128" s="270"/>
      <c r="P128" s="270"/>
      <c r="Q128" s="270"/>
      <c r="R128" s="270"/>
      <c r="S128" s="270"/>
      <c r="T128" s="270"/>
      <c r="U128" s="270"/>
      <c r="V128" s="270"/>
      <c r="W128" s="270"/>
      <c r="X128" s="270"/>
      <c r="Y128" s="270"/>
      <c r="Z128" s="270"/>
      <c r="AC128" s="251"/>
      <c r="AD128" s="250"/>
    </row>
    <row r="129" spans="1:30" s="252" customFormat="1" ht="12" customHeight="1">
      <c r="A129" s="250"/>
      <c r="B129" s="250"/>
      <c r="C129" s="250"/>
      <c r="D129" s="250"/>
      <c r="E129" s="250"/>
      <c r="F129" s="270"/>
      <c r="G129" s="270"/>
      <c r="H129" s="270"/>
      <c r="I129" s="270"/>
      <c r="J129" s="270"/>
      <c r="K129" s="270"/>
      <c r="L129" s="270"/>
      <c r="M129" s="270"/>
      <c r="N129" s="270"/>
      <c r="O129" s="270"/>
      <c r="P129" s="270"/>
      <c r="Q129" s="270"/>
      <c r="R129" s="270"/>
      <c r="S129" s="270"/>
      <c r="T129" s="270"/>
      <c r="U129" s="270"/>
      <c r="V129" s="270"/>
      <c r="W129" s="270"/>
      <c r="X129" s="270"/>
      <c r="Y129" s="270"/>
      <c r="Z129" s="270"/>
      <c r="AC129" s="251"/>
      <c r="AD129" s="250"/>
    </row>
    <row r="130" spans="1:30" s="252" customFormat="1" ht="12" customHeight="1">
      <c r="A130" s="250"/>
      <c r="B130" s="250"/>
      <c r="C130" s="250"/>
      <c r="D130" s="250"/>
      <c r="E130" s="250"/>
      <c r="F130" s="270"/>
      <c r="G130" s="270"/>
      <c r="H130" s="270"/>
      <c r="I130" s="270"/>
      <c r="J130" s="270"/>
      <c r="K130" s="270"/>
      <c r="L130" s="270"/>
      <c r="M130" s="270"/>
      <c r="N130" s="270"/>
      <c r="O130" s="270"/>
      <c r="P130" s="270"/>
      <c r="Q130" s="270"/>
      <c r="R130" s="270"/>
      <c r="S130" s="270"/>
      <c r="T130" s="270"/>
      <c r="U130" s="270"/>
      <c r="V130" s="270"/>
      <c r="W130" s="270"/>
      <c r="X130" s="270"/>
      <c r="Y130" s="270"/>
      <c r="Z130" s="270"/>
      <c r="AC130" s="251"/>
      <c r="AD130" s="250"/>
    </row>
    <row r="131" spans="1:30" s="252" customFormat="1" ht="12" customHeight="1">
      <c r="A131" s="250"/>
      <c r="B131" s="250"/>
      <c r="C131" s="250"/>
      <c r="D131" s="250"/>
      <c r="E131" s="250"/>
      <c r="F131" s="270"/>
      <c r="G131" s="270"/>
      <c r="H131" s="270"/>
      <c r="I131" s="270"/>
      <c r="J131" s="270"/>
      <c r="K131" s="270"/>
      <c r="L131" s="270"/>
      <c r="M131" s="270"/>
      <c r="N131" s="270"/>
      <c r="O131" s="270"/>
      <c r="P131" s="270"/>
      <c r="Q131" s="270"/>
      <c r="R131" s="270"/>
      <c r="S131" s="270"/>
      <c r="T131" s="270"/>
      <c r="U131" s="270"/>
      <c r="V131" s="270"/>
      <c r="W131" s="270"/>
      <c r="X131" s="270"/>
      <c r="Y131" s="270"/>
      <c r="Z131" s="270"/>
      <c r="AC131" s="251"/>
      <c r="AD131" s="250"/>
    </row>
    <row r="132" spans="1:30" s="252" customFormat="1" ht="12" customHeight="1">
      <c r="A132" s="250"/>
      <c r="B132" s="250"/>
      <c r="C132" s="250"/>
      <c r="D132" s="250"/>
      <c r="E132" s="250"/>
      <c r="F132" s="270"/>
      <c r="G132" s="270"/>
      <c r="H132" s="270"/>
      <c r="I132" s="270"/>
      <c r="J132" s="270"/>
      <c r="K132" s="270"/>
      <c r="L132" s="270"/>
      <c r="M132" s="270"/>
      <c r="N132" s="270"/>
      <c r="O132" s="270"/>
      <c r="P132" s="270"/>
      <c r="Q132" s="270"/>
      <c r="R132" s="270"/>
      <c r="S132" s="270"/>
      <c r="T132" s="270"/>
      <c r="U132" s="270"/>
      <c r="V132" s="270"/>
      <c r="W132" s="270"/>
      <c r="X132" s="270"/>
      <c r="Y132" s="270"/>
      <c r="Z132" s="270"/>
      <c r="AC132" s="251"/>
      <c r="AD132" s="250"/>
    </row>
    <row r="133" spans="1:30" s="252" customFormat="1" ht="12" customHeight="1">
      <c r="A133" s="250"/>
      <c r="B133" s="250"/>
      <c r="C133" s="250"/>
      <c r="D133" s="250"/>
      <c r="E133" s="250"/>
      <c r="F133" s="270"/>
      <c r="G133" s="270"/>
      <c r="H133" s="270"/>
      <c r="I133" s="270"/>
      <c r="J133" s="270"/>
      <c r="K133" s="270"/>
      <c r="L133" s="270"/>
      <c r="M133" s="270"/>
      <c r="N133" s="270"/>
      <c r="O133" s="270"/>
      <c r="P133" s="270"/>
      <c r="Q133" s="270"/>
      <c r="R133" s="270"/>
      <c r="S133" s="270"/>
      <c r="T133" s="270"/>
      <c r="U133" s="270"/>
      <c r="V133" s="270"/>
      <c r="W133" s="270"/>
      <c r="X133" s="270"/>
      <c r="Y133" s="270"/>
      <c r="Z133" s="270"/>
      <c r="AC133" s="251"/>
      <c r="AD133" s="250"/>
    </row>
    <row r="134" spans="1:30" s="252" customFormat="1" ht="12" customHeight="1">
      <c r="A134" s="250"/>
      <c r="B134" s="250"/>
      <c r="C134" s="250"/>
      <c r="D134" s="250"/>
      <c r="E134" s="250"/>
      <c r="F134" s="270"/>
      <c r="G134" s="270"/>
      <c r="H134" s="270"/>
      <c r="I134" s="270"/>
      <c r="J134" s="270"/>
      <c r="K134" s="270"/>
      <c r="L134" s="270"/>
      <c r="M134" s="270"/>
      <c r="N134" s="270"/>
      <c r="O134" s="270"/>
      <c r="P134" s="270"/>
      <c r="Q134" s="270"/>
      <c r="R134" s="270"/>
      <c r="S134" s="270"/>
      <c r="T134" s="270"/>
      <c r="U134" s="270"/>
      <c r="V134" s="270"/>
      <c r="W134" s="270"/>
      <c r="X134" s="270"/>
      <c r="Y134" s="270"/>
      <c r="Z134" s="270"/>
      <c r="AC134" s="251"/>
      <c r="AD134" s="250"/>
    </row>
    <row r="135" spans="1:30" s="252" customFormat="1" ht="12" customHeight="1">
      <c r="A135" s="250"/>
      <c r="B135" s="250"/>
      <c r="C135" s="250"/>
      <c r="D135" s="250"/>
      <c r="E135" s="250"/>
      <c r="F135" s="270"/>
      <c r="G135" s="270"/>
      <c r="H135" s="270"/>
      <c r="I135" s="270"/>
      <c r="J135" s="270"/>
      <c r="K135" s="270"/>
      <c r="L135" s="270"/>
      <c r="M135" s="270"/>
      <c r="N135" s="270"/>
      <c r="O135" s="270"/>
      <c r="P135" s="270"/>
      <c r="Q135" s="270"/>
      <c r="R135" s="270"/>
      <c r="S135" s="270"/>
      <c r="T135" s="270"/>
      <c r="U135" s="270"/>
      <c r="V135" s="270"/>
      <c r="W135" s="270"/>
      <c r="X135" s="270"/>
      <c r="Y135" s="270"/>
      <c r="Z135" s="270"/>
      <c r="AC135" s="251"/>
      <c r="AD135" s="250"/>
    </row>
    <row r="136" spans="1:30" s="252" customFormat="1" ht="12" customHeight="1">
      <c r="A136" s="250"/>
      <c r="B136" s="250"/>
      <c r="C136" s="250"/>
      <c r="D136" s="250"/>
      <c r="E136" s="250"/>
      <c r="F136" s="270"/>
      <c r="G136" s="270"/>
      <c r="H136" s="270"/>
      <c r="I136" s="270"/>
      <c r="J136" s="270"/>
      <c r="K136" s="270"/>
      <c r="L136" s="270"/>
      <c r="M136" s="270"/>
      <c r="N136" s="270"/>
      <c r="O136" s="270"/>
      <c r="P136" s="270"/>
      <c r="Q136" s="270"/>
      <c r="R136" s="270"/>
      <c r="S136" s="270"/>
      <c r="T136" s="270"/>
      <c r="U136" s="270"/>
      <c r="V136" s="270"/>
      <c r="W136" s="270"/>
      <c r="X136" s="270"/>
      <c r="Y136" s="270"/>
      <c r="Z136" s="270"/>
      <c r="AC136" s="251"/>
      <c r="AD136" s="250"/>
    </row>
    <row r="137" spans="1:30" s="252" customFormat="1" ht="12" customHeight="1">
      <c r="A137" s="250"/>
      <c r="B137" s="250"/>
      <c r="C137" s="250"/>
      <c r="D137" s="250"/>
      <c r="E137" s="250"/>
      <c r="F137" s="270"/>
      <c r="G137" s="270"/>
      <c r="H137" s="270"/>
      <c r="I137" s="270"/>
      <c r="J137" s="270"/>
      <c r="K137" s="270"/>
      <c r="L137" s="270"/>
      <c r="M137" s="270"/>
      <c r="N137" s="270"/>
      <c r="O137" s="270"/>
      <c r="P137" s="270"/>
      <c r="Q137" s="270"/>
      <c r="R137" s="270"/>
      <c r="S137" s="270"/>
      <c r="T137" s="270"/>
      <c r="U137" s="270"/>
      <c r="V137" s="270"/>
      <c r="W137" s="270"/>
      <c r="X137" s="270"/>
      <c r="Y137" s="270"/>
      <c r="Z137" s="270"/>
      <c r="AC137" s="251"/>
      <c r="AD137" s="250"/>
    </row>
    <row r="138" spans="1:30" s="252" customFormat="1" ht="12" customHeight="1">
      <c r="A138" s="250"/>
      <c r="B138" s="250"/>
      <c r="C138" s="250"/>
      <c r="D138" s="250"/>
      <c r="E138" s="250"/>
      <c r="F138" s="270"/>
      <c r="G138" s="270"/>
      <c r="H138" s="270"/>
      <c r="I138" s="270"/>
      <c r="J138" s="270"/>
      <c r="K138" s="270"/>
      <c r="L138" s="270"/>
      <c r="M138" s="270"/>
      <c r="N138" s="270"/>
      <c r="O138" s="270"/>
      <c r="P138" s="270"/>
      <c r="Q138" s="270"/>
      <c r="R138" s="270"/>
      <c r="S138" s="270"/>
      <c r="T138" s="270"/>
      <c r="U138" s="270"/>
      <c r="V138" s="270"/>
      <c r="W138" s="270"/>
      <c r="X138" s="270"/>
      <c r="Y138" s="270"/>
      <c r="Z138" s="270"/>
      <c r="AC138" s="251"/>
      <c r="AD138" s="250"/>
    </row>
    <row r="139" spans="1:30" s="252" customFormat="1" ht="12" customHeight="1">
      <c r="A139" s="250"/>
      <c r="B139" s="250"/>
      <c r="C139" s="250"/>
      <c r="D139" s="250"/>
      <c r="E139" s="250"/>
      <c r="F139" s="270"/>
      <c r="G139" s="270"/>
      <c r="H139" s="270"/>
      <c r="I139" s="270"/>
      <c r="J139" s="270"/>
      <c r="K139" s="270"/>
      <c r="L139" s="270"/>
      <c r="M139" s="270"/>
      <c r="N139" s="270"/>
      <c r="O139" s="270"/>
      <c r="P139" s="270"/>
      <c r="Q139" s="270"/>
      <c r="R139" s="270"/>
      <c r="S139" s="270"/>
      <c r="T139" s="270"/>
      <c r="U139" s="270"/>
      <c r="V139" s="270"/>
      <c r="W139" s="270"/>
      <c r="X139" s="270"/>
      <c r="Y139" s="270"/>
      <c r="Z139" s="270"/>
      <c r="AC139" s="251"/>
      <c r="AD139" s="250"/>
    </row>
    <row r="140" spans="1:30" s="252" customFormat="1" ht="12" customHeight="1">
      <c r="A140" s="250"/>
      <c r="B140" s="250"/>
      <c r="C140" s="250"/>
      <c r="D140" s="250"/>
      <c r="E140" s="250"/>
      <c r="F140" s="270"/>
      <c r="G140" s="270"/>
      <c r="H140" s="270"/>
      <c r="I140" s="270"/>
      <c r="J140" s="270"/>
      <c r="K140" s="270"/>
      <c r="L140" s="270"/>
      <c r="M140" s="270"/>
      <c r="N140" s="270"/>
      <c r="O140" s="270"/>
      <c r="P140" s="270"/>
      <c r="Q140" s="270"/>
      <c r="R140" s="270"/>
      <c r="S140" s="270"/>
      <c r="T140" s="270"/>
      <c r="U140" s="270"/>
      <c r="V140" s="270"/>
      <c r="W140" s="270"/>
      <c r="X140" s="270"/>
      <c r="Y140" s="270"/>
      <c r="Z140" s="270"/>
      <c r="AC140" s="251"/>
      <c r="AD140" s="250"/>
    </row>
    <row r="141" spans="1:30" s="252" customFormat="1" ht="12" customHeight="1">
      <c r="A141" s="250"/>
      <c r="B141" s="250"/>
      <c r="C141" s="250"/>
      <c r="D141" s="250"/>
      <c r="E141" s="250"/>
      <c r="F141" s="270"/>
      <c r="G141" s="270"/>
      <c r="H141" s="270"/>
      <c r="I141" s="270"/>
      <c r="J141" s="270"/>
      <c r="K141" s="270"/>
      <c r="L141" s="270"/>
      <c r="M141" s="270"/>
      <c r="N141" s="270"/>
      <c r="O141" s="270"/>
      <c r="P141" s="270"/>
      <c r="Q141" s="270"/>
      <c r="R141" s="270"/>
      <c r="S141" s="270"/>
      <c r="T141" s="270"/>
      <c r="U141" s="270"/>
      <c r="V141" s="270"/>
      <c r="W141" s="270"/>
      <c r="X141" s="270"/>
      <c r="Y141" s="270"/>
      <c r="Z141" s="270"/>
      <c r="AC141" s="251"/>
      <c r="AD141" s="250"/>
    </row>
    <row r="142" spans="1:30" s="252" customFormat="1" ht="12" customHeight="1">
      <c r="A142" s="250"/>
      <c r="B142" s="250"/>
      <c r="C142" s="250"/>
      <c r="D142" s="250"/>
      <c r="E142" s="250"/>
      <c r="F142" s="270"/>
      <c r="G142" s="270"/>
      <c r="H142" s="270"/>
      <c r="I142" s="270"/>
      <c r="J142" s="270"/>
      <c r="K142" s="270"/>
      <c r="L142" s="270"/>
      <c r="M142" s="270"/>
      <c r="N142" s="270"/>
      <c r="O142" s="270"/>
      <c r="P142" s="270"/>
      <c r="Q142" s="270"/>
      <c r="R142" s="270"/>
      <c r="S142" s="270"/>
      <c r="T142" s="270"/>
      <c r="U142" s="270"/>
      <c r="V142" s="270"/>
      <c r="W142" s="270"/>
      <c r="X142" s="270"/>
      <c r="Y142" s="270"/>
      <c r="Z142" s="270"/>
      <c r="AC142" s="251"/>
      <c r="AD142" s="250"/>
    </row>
    <row r="143" spans="1:30" s="252" customFormat="1" ht="12" customHeight="1">
      <c r="A143" s="250"/>
      <c r="B143" s="250"/>
      <c r="C143" s="250"/>
      <c r="D143" s="250"/>
      <c r="E143" s="250"/>
      <c r="F143" s="270"/>
      <c r="G143" s="270"/>
      <c r="H143" s="270"/>
      <c r="I143" s="270"/>
      <c r="J143" s="270"/>
      <c r="K143" s="270"/>
      <c r="L143" s="270"/>
      <c r="M143" s="270"/>
      <c r="N143" s="270"/>
      <c r="O143" s="270"/>
      <c r="P143" s="270"/>
      <c r="Q143" s="270"/>
      <c r="R143" s="270"/>
      <c r="S143" s="270"/>
      <c r="T143" s="270"/>
      <c r="U143" s="270"/>
      <c r="V143" s="270"/>
      <c r="W143" s="270"/>
      <c r="X143" s="270"/>
      <c r="Y143" s="270"/>
      <c r="Z143" s="270"/>
      <c r="AC143" s="251"/>
      <c r="AD143" s="250"/>
    </row>
    <row r="144" spans="1:30" s="252" customFormat="1" ht="12" customHeight="1">
      <c r="A144" s="250"/>
      <c r="B144" s="250"/>
      <c r="C144" s="250"/>
      <c r="D144" s="250"/>
      <c r="E144" s="250"/>
      <c r="F144" s="270"/>
      <c r="G144" s="270"/>
      <c r="H144" s="270"/>
      <c r="I144" s="270"/>
      <c r="J144" s="270"/>
      <c r="K144" s="270"/>
      <c r="L144" s="270"/>
      <c r="M144" s="270"/>
      <c r="N144" s="270"/>
      <c r="O144" s="270"/>
      <c r="P144" s="270"/>
      <c r="Q144" s="270"/>
      <c r="R144" s="270"/>
      <c r="S144" s="270"/>
      <c r="T144" s="270"/>
      <c r="U144" s="270"/>
      <c r="V144" s="270"/>
      <c r="W144" s="270"/>
      <c r="X144" s="270"/>
      <c r="Y144" s="270"/>
      <c r="Z144" s="270"/>
      <c r="AC144" s="251"/>
      <c r="AD144" s="250"/>
    </row>
    <row r="145" spans="1:30" s="252" customFormat="1" ht="12" customHeight="1">
      <c r="A145" s="250"/>
      <c r="B145" s="250"/>
      <c r="C145" s="250"/>
      <c r="D145" s="250"/>
      <c r="E145" s="250"/>
      <c r="F145" s="270"/>
      <c r="G145" s="270"/>
      <c r="H145" s="270"/>
      <c r="I145" s="270"/>
      <c r="J145" s="270"/>
      <c r="K145" s="270"/>
      <c r="L145" s="270"/>
      <c r="M145" s="270"/>
      <c r="N145" s="270"/>
      <c r="O145" s="270"/>
      <c r="P145" s="270"/>
      <c r="Q145" s="270"/>
      <c r="R145" s="270"/>
      <c r="S145" s="270"/>
      <c r="T145" s="270"/>
      <c r="U145" s="270"/>
      <c r="V145" s="270"/>
      <c r="W145" s="270"/>
      <c r="X145" s="270"/>
      <c r="Y145" s="270"/>
      <c r="Z145" s="270"/>
      <c r="AC145" s="251"/>
      <c r="AD145" s="250"/>
    </row>
    <row r="146" spans="1:30" s="252" customFormat="1" ht="12" customHeight="1">
      <c r="A146" s="250"/>
      <c r="B146" s="250"/>
      <c r="C146" s="250"/>
      <c r="D146" s="250"/>
      <c r="E146" s="250"/>
      <c r="F146" s="270"/>
      <c r="G146" s="270"/>
      <c r="H146" s="270"/>
      <c r="I146" s="270"/>
      <c r="J146" s="270"/>
      <c r="K146" s="270"/>
      <c r="L146" s="270"/>
      <c r="M146" s="270"/>
      <c r="N146" s="270"/>
      <c r="O146" s="270"/>
      <c r="P146" s="270"/>
      <c r="Q146" s="270"/>
      <c r="R146" s="270"/>
      <c r="S146" s="270"/>
      <c r="T146" s="270"/>
      <c r="U146" s="270"/>
      <c r="V146" s="270"/>
      <c r="W146" s="270"/>
      <c r="X146" s="270"/>
      <c r="Y146" s="270"/>
      <c r="Z146" s="270"/>
      <c r="AC146" s="251"/>
      <c r="AD146" s="250"/>
    </row>
    <row r="147" spans="1:30" s="252" customFormat="1" ht="12" customHeight="1">
      <c r="A147" s="250"/>
      <c r="B147" s="250"/>
      <c r="C147" s="250"/>
      <c r="D147" s="250"/>
      <c r="E147" s="250"/>
      <c r="F147" s="270"/>
      <c r="G147" s="270"/>
      <c r="H147" s="270"/>
      <c r="I147" s="270"/>
      <c r="J147" s="270"/>
      <c r="K147" s="270"/>
      <c r="L147" s="270"/>
      <c r="M147" s="270"/>
      <c r="N147" s="270"/>
      <c r="O147" s="270"/>
      <c r="P147" s="270"/>
      <c r="Q147" s="270"/>
      <c r="R147" s="270"/>
      <c r="S147" s="270"/>
      <c r="T147" s="270"/>
      <c r="U147" s="270"/>
      <c r="V147" s="270"/>
      <c r="W147" s="270"/>
      <c r="X147" s="270"/>
      <c r="Y147" s="270"/>
      <c r="Z147" s="270"/>
      <c r="AC147" s="251"/>
      <c r="AD147" s="250"/>
    </row>
    <row r="148" spans="1:30" s="252" customFormat="1" ht="12" customHeight="1">
      <c r="A148" s="250"/>
      <c r="B148" s="250"/>
      <c r="C148" s="250"/>
      <c r="D148" s="250"/>
      <c r="E148" s="250"/>
      <c r="F148" s="270"/>
      <c r="G148" s="270"/>
      <c r="H148" s="270"/>
      <c r="I148" s="270"/>
      <c r="J148" s="270"/>
      <c r="K148" s="270"/>
      <c r="L148" s="270"/>
      <c r="M148" s="270"/>
      <c r="N148" s="270"/>
      <c r="O148" s="270"/>
      <c r="P148" s="270"/>
      <c r="Q148" s="270"/>
      <c r="R148" s="270"/>
      <c r="S148" s="270"/>
      <c r="T148" s="270"/>
      <c r="U148" s="270"/>
      <c r="V148" s="270"/>
      <c r="W148" s="270"/>
      <c r="X148" s="270"/>
      <c r="Y148" s="270"/>
      <c r="Z148" s="270"/>
      <c r="AC148" s="251"/>
      <c r="AD148" s="250"/>
    </row>
    <row r="149" spans="1:30" s="252" customFormat="1" ht="12" customHeight="1">
      <c r="A149" s="250"/>
      <c r="B149" s="250"/>
      <c r="C149" s="250"/>
      <c r="D149" s="250"/>
      <c r="E149" s="250"/>
      <c r="F149" s="208"/>
      <c r="G149" s="208"/>
      <c r="H149" s="208"/>
      <c r="I149" s="208"/>
      <c r="J149" s="253"/>
      <c r="K149" s="208"/>
      <c r="L149" s="208"/>
      <c r="M149" s="208"/>
      <c r="N149" s="208"/>
      <c r="O149" s="253"/>
      <c r="P149" s="253"/>
      <c r="Q149" s="253"/>
      <c r="R149" s="253"/>
      <c r="S149" s="253"/>
      <c r="T149" s="253"/>
      <c r="U149" s="253"/>
      <c r="V149" s="253"/>
      <c r="W149" s="253"/>
      <c r="X149" s="253"/>
      <c r="Y149" s="253"/>
      <c r="AC149" s="251"/>
      <c r="AD149" s="250"/>
    </row>
    <row r="150" spans="1:30" s="208" customFormat="1" ht="12" customHeight="1">
      <c r="A150" s="250"/>
      <c r="B150" s="250"/>
      <c r="C150" s="250"/>
      <c r="D150" s="250"/>
      <c r="E150" s="250"/>
      <c r="J150" s="253"/>
      <c r="O150" s="253"/>
      <c r="P150" s="253"/>
      <c r="Q150" s="253"/>
      <c r="R150" s="253"/>
      <c r="S150" s="253"/>
      <c r="T150" s="253"/>
      <c r="U150" s="253"/>
      <c r="V150" s="253"/>
      <c r="W150" s="253"/>
      <c r="X150" s="253"/>
      <c r="Y150" s="253"/>
      <c r="Z150" s="252"/>
      <c r="AA150" s="252"/>
      <c r="AB150" s="252"/>
      <c r="AC150" s="251"/>
      <c r="AD150" s="250"/>
    </row>
    <row r="151" spans="1:30" s="208" customFormat="1" ht="12" customHeight="1">
      <c r="A151" s="250"/>
      <c r="B151" s="250"/>
      <c r="C151" s="250"/>
      <c r="D151" s="250"/>
      <c r="E151" s="250"/>
      <c r="J151" s="253"/>
      <c r="O151" s="253"/>
      <c r="P151" s="253"/>
      <c r="Q151" s="253"/>
      <c r="R151" s="253"/>
      <c r="S151" s="253"/>
      <c r="T151" s="253"/>
      <c r="U151" s="253"/>
      <c r="V151" s="253"/>
      <c r="W151" s="253"/>
      <c r="X151" s="253"/>
      <c r="Y151" s="253"/>
      <c r="Z151" s="252"/>
      <c r="AA151" s="252"/>
      <c r="AB151" s="252"/>
      <c r="AC151" s="251"/>
      <c r="AD151" s="250"/>
    </row>
    <row r="152" spans="1:30" s="208" customFormat="1" ht="12" customHeight="1">
      <c r="A152" s="250"/>
      <c r="B152" s="250"/>
      <c r="C152" s="250"/>
      <c r="D152" s="250"/>
      <c r="E152" s="250"/>
      <c r="J152" s="253"/>
      <c r="O152" s="253"/>
      <c r="P152" s="253"/>
      <c r="Q152" s="253"/>
      <c r="R152" s="253"/>
      <c r="S152" s="253"/>
      <c r="T152" s="253"/>
      <c r="U152" s="253"/>
      <c r="V152" s="253"/>
      <c r="W152" s="253"/>
      <c r="X152" s="253"/>
      <c r="Y152" s="253"/>
      <c r="Z152" s="252"/>
      <c r="AA152" s="252"/>
      <c r="AB152" s="252"/>
      <c r="AC152" s="251"/>
      <c r="AD152" s="250"/>
    </row>
    <row r="153" spans="1:30" s="208" customFormat="1" ht="12" customHeight="1">
      <c r="A153" s="250"/>
      <c r="B153" s="250"/>
      <c r="C153" s="250"/>
      <c r="D153" s="250"/>
      <c r="E153" s="250"/>
      <c r="J153" s="253"/>
      <c r="O153" s="253"/>
      <c r="P153" s="253"/>
      <c r="Q153" s="253"/>
      <c r="R153" s="253"/>
      <c r="S153" s="253"/>
      <c r="T153" s="253"/>
      <c r="U153" s="253"/>
      <c r="V153" s="253"/>
      <c r="W153" s="253"/>
      <c r="X153" s="253"/>
      <c r="Y153" s="253"/>
      <c r="Z153" s="252"/>
      <c r="AA153" s="252"/>
      <c r="AB153" s="252"/>
      <c r="AC153" s="251"/>
      <c r="AD153" s="250"/>
    </row>
    <row r="154" spans="1:30" s="208" customFormat="1" ht="12" customHeight="1">
      <c r="A154" s="250"/>
      <c r="B154" s="250"/>
      <c r="C154" s="250"/>
      <c r="D154" s="250"/>
      <c r="E154" s="250"/>
      <c r="J154" s="253"/>
      <c r="O154" s="253"/>
      <c r="P154" s="253"/>
      <c r="Q154" s="253"/>
      <c r="R154" s="253"/>
      <c r="S154" s="253"/>
      <c r="T154" s="253"/>
      <c r="U154" s="253"/>
      <c r="V154" s="253"/>
      <c r="W154" s="253"/>
      <c r="X154" s="253"/>
      <c r="Y154" s="253"/>
      <c r="Z154" s="252"/>
      <c r="AA154" s="252"/>
      <c r="AB154" s="252"/>
      <c r="AC154" s="251"/>
      <c r="AD154" s="250"/>
    </row>
    <row r="155" spans="1:30" s="208" customFormat="1" ht="12" customHeight="1">
      <c r="A155" s="250"/>
      <c r="B155" s="250"/>
      <c r="C155" s="250"/>
      <c r="D155" s="250"/>
      <c r="E155" s="250"/>
      <c r="J155" s="253"/>
      <c r="O155" s="253"/>
      <c r="P155" s="253"/>
      <c r="Q155" s="253"/>
      <c r="R155" s="253"/>
      <c r="S155" s="253"/>
      <c r="T155" s="253"/>
      <c r="U155" s="253"/>
      <c r="V155" s="253"/>
      <c r="W155" s="253"/>
      <c r="X155" s="253"/>
      <c r="Y155" s="253"/>
      <c r="Z155" s="252"/>
      <c r="AA155" s="252"/>
      <c r="AB155" s="252"/>
      <c r="AC155" s="251"/>
      <c r="AD155" s="250"/>
    </row>
    <row r="156" spans="1:30" s="208" customFormat="1" ht="12" customHeight="1">
      <c r="A156" s="250"/>
      <c r="B156" s="250"/>
      <c r="C156" s="250"/>
      <c r="D156" s="250"/>
      <c r="E156" s="250"/>
      <c r="J156" s="253"/>
      <c r="O156" s="253"/>
      <c r="P156" s="253"/>
      <c r="Q156" s="253"/>
      <c r="R156" s="253"/>
      <c r="S156" s="253"/>
      <c r="T156" s="253"/>
      <c r="U156" s="253"/>
      <c r="V156" s="253"/>
      <c r="W156" s="253"/>
      <c r="X156" s="253"/>
      <c r="Y156" s="253"/>
      <c r="Z156" s="252"/>
      <c r="AA156" s="252"/>
      <c r="AB156" s="252"/>
      <c r="AC156" s="251"/>
      <c r="AD156" s="250"/>
    </row>
    <row r="157" spans="1:30" s="208" customFormat="1" ht="12" customHeight="1">
      <c r="A157" s="250"/>
      <c r="B157" s="250"/>
      <c r="C157" s="250"/>
      <c r="D157" s="250"/>
      <c r="E157" s="250"/>
      <c r="J157" s="253"/>
      <c r="O157" s="253"/>
      <c r="P157" s="253"/>
      <c r="Q157" s="253"/>
      <c r="R157" s="253"/>
      <c r="S157" s="253"/>
      <c r="T157" s="253"/>
      <c r="U157" s="253"/>
      <c r="V157" s="253"/>
      <c r="W157" s="253"/>
      <c r="X157" s="253"/>
      <c r="Y157" s="253"/>
      <c r="Z157" s="252"/>
      <c r="AA157" s="252"/>
      <c r="AB157" s="252"/>
      <c r="AC157" s="251"/>
      <c r="AD157" s="250"/>
    </row>
    <row r="158" spans="1:30" s="208" customFormat="1" ht="12" customHeight="1">
      <c r="A158" s="250"/>
      <c r="B158" s="250"/>
      <c r="C158" s="250"/>
      <c r="D158" s="250"/>
      <c r="E158" s="250"/>
      <c r="J158" s="253"/>
      <c r="O158" s="253"/>
      <c r="P158" s="253"/>
      <c r="Q158" s="253"/>
      <c r="R158" s="253"/>
      <c r="S158" s="253"/>
      <c r="T158" s="253"/>
      <c r="U158" s="253"/>
      <c r="V158" s="253"/>
      <c r="W158" s="253"/>
      <c r="X158" s="253"/>
      <c r="Y158" s="253"/>
      <c r="Z158" s="252"/>
      <c r="AA158" s="252"/>
      <c r="AB158" s="252"/>
      <c r="AC158" s="251"/>
      <c r="AD158" s="250"/>
    </row>
    <row r="159" spans="1:30" s="208" customFormat="1" ht="12" customHeight="1">
      <c r="A159" s="250"/>
      <c r="B159" s="250"/>
      <c r="C159" s="250"/>
      <c r="D159" s="250"/>
      <c r="E159" s="250"/>
      <c r="J159" s="253"/>
      <c r="O159" s="253"/>
      <c r="P159" s="253"/>
      <c r="Q159" s="253"/>
      <c r="R159" s="253"/>
      <c r="S159" s="253"/>
      <c r="T159" s="253"/>
      <c r="U159" s="253"/>
      <c r="V159" s="253"/>
      <c r="W159" s="253"/>
      <c r="X159" s="253"/>
      <c r="Y159" s="253"/>
      <c r="Z159" s="252"/>
      <c r="AA159" s="252"/>
      <c r="AB159" s="252"/>
      <c r="AC159" s="251"/>
      <c r="AD159" s="250"/>
    </row>
    <row r="160" spans="1:30" s="208" customFormat="1" ht="12" customHeight="1">
      <c r="A160" s="250"/>
      <c r="B160" s="250"/>
      <c r="C160" s="250"/>
      <c r="D160" s="250"/>
      <c r="E160" s="250"/>
      <c r="J160" s="253"/>
      <c r="O160" s="253"/>
      <c r="P160" s="253"/>
      <c r="Q160" s="253"/>
      <c r="R160" s="253"/>
      <c r="S160" s="253"/>
      <c r="T160" s="253"/>
      <c r="U160" s="253"/>
      <c r="V160" s="253"/>
      <c r="W160" s="253"/>
      <c r="X160" s="253"/>
      <c r="Y160" s="253"/>
      <c r="Z160" s="252"/>
      <c r="AA160" s="252"/>
      <c r="AB160" s="252"/>
      <c r="AC160" s="251"/>
      <c r="AD160" s="250"/>
    </row>
    <row r="161" spans="1:30" s="208" customFormat="1" ht="12" customHeight="1">
      <c r="A161" s="250"/>
      <c r="B161" s="250"/>
      <c r="C161" s="250"/>
      <c r="D161" s="250"/>
      <c r="E161" s="250"/>
      <c r="J161" s="253"/>
      <c r="O161" s="253"/>
      <c r="P161" s="253"/>
      <c r="Q161" s="253"/>
      <c r="R161" s="253"/>
      <c r="S161" s="253"/>
      <c r="T161" s="253"/>
      <c r="U161" s="253"/>
      <c r="V161" s="253"/>
      <c r="W161" s="253"/>
      <c r="X161" s="253"/>
      <c r="Y161" s="253"/>
      <c r="Z161" s="252"/>
      <c r="AA161" s="252"/>
      <c r="AB161" s="252"/>
      <c r="AC161" s="251"/>
      <c r="AD161" s="250"/>
    </row>
    <row r="162" spans="1:30" s="208" customFormat="1" ht="12" customHeight="1">
      <c r="A162" s="250"/>
      <c r="B162" s="250"/>
      <c r="C162" s="250"/>
      <c r="D162" s="250"/>
      <c r="E162" s="250"/>
      <c r="J162" s="253"/>
      <c r="O162" s="253"/>
      <c r="P162" s="253"/>
      <c r="Q162" s="253"/>
      <c r="R162" s="253"/>
      <c r="S162" s="253"/>
      <c r="T162" s="253"/>
      <c r="U162" s="253"/>
      <c r="V162" s="253"/>
      <c r="W162" s="253"/>
      <c r="X162" s="253"/>
      <c r="Y162" s="253"/>
      <c r="Z162" s="252"/>
      <c r="AA162" s="252"/>
      <c r="AB162" s="252"/>
      <c r="AC162" s="251"/>
      <c r="AD162" s="250"/>
    </row>
    <row r="163" spans="1:30" s="208" customFormat="1" ht="12" customHeight="1">
      <c r="A163" s="250"/>
      <c r="B163" s="250"/>
      <c r="C163" s="250"/>
      <c r="D163" s="250"/>
      <c r="E163" s="250"/>
      <c r="J163" s="253"/>
      <c r="O163" s="253"/>
      <c r="P163" s="253"/>
      <c r="Q163" s="253"/>
      <c r="R163" s="253"/>
      <c r="S163" s="253"/>
      <c r="T163" s="253"/>
      <c r="U163" s="253"/>
      <c r="V163" s="253"/>
      <c r="W163" s="253"/>
      <c r="X163" s="253"/>
      <c r="Y163" s="253"/>
      <c r="Z163" s="252"/>
      <c r="AA163" s="252"/>
      <c r="AB163" s="252"/>
      <c r="AC163" s="251"/>
      <c r="AD163" s="250"/>
    </row>
    <row r="164" spans="1:30" s="208" customFormat="1" ht="12" customHeight="1">
      <c r="A164" s="250"/>
      <c r="B164" s="250"/>
      <c r="C164" s="250"/>
      <c r="D164" s="250"/>
      <c r="E164" s="250"/>
      <c r="J164" s="253"/>
      <c r="O164" s="253"/>
      <c r="P164" s="253"/>
      <c r="Q164" s="253"/>
      <c r="R164" s="253"/>
      <c r="S164" s="253"/>
      <c r="T164" s="253"/>
      <c r="U164" s="253"/>
      <c r="V164" s="253"/>
      <c r="W164" s="253"/>
      <c r="X164" s="253"/>
      <c r="Y164" s="253"/>
      <c r="Z164" s="252"/>
      <c r="AA164" s="252"/>
      <c r="AB164" s="252"/>
      <c r="AC164" s="251"/>
      <c r="AD164" s="250"/>
    </row>
    <row r="165" spans="1:30" s="208" customFormat="1" ht="12" customHeight="1">
      <c r="A165" s="250"/>
      <c r="B165" s="250"/>
      <c r="C165" s="250"/>
      <c r="D165" s="250"/>
      <c r="E165" s="250"/>
      <c r="J165" s="253"/>
      <c r="O165" s="253"/>
      <c r="P165" s="253"/>
      <c r="Q165" s="253"/>
      <c r="R165" s="253"/>
      <c r="S165" s="253"/>
      <c r="T165" s="253"/>
      <c r="U165" s="253"/>
      <c r="V165" s="253"/>
      <c r="W165" s="253"/>
      <c r="X165" s="253"/>
      <c r="Y165" s="253"/>
      <c r="Z165" s="252"/>
      <c r="AA165" s="252"/>
      <c r="AB165" s="252"/>
      <c r="AC165" s="251"/>
      <c r="AD165" s="250"/>
    </row>
    <row r="166" spans="1:30" s="208" customFormat="1" ht="12" customHeight="1">
      <c r="A166" s="250"/>
      <c r="B166" s="250"/>
      <c r="C166" s="250"/>
      <c r="D166" s="250"/>
      <c r="E166" s="250"/>
      <c r="J166" s="253"/>
      <c r="O166" s="253"/>
      <c r="P166" s="253"/>
      <c r="Q166" s="253"/>
      <c r="R166" s="253"/>
      <c r="S166" s="253"/>
      <c r="T166" s="253"/>
      <c r="U166" s="253"/>
      <c r="V166" s="253"/>
      <c r="W166" s="253"/>
      <c r="X166" s="253"/>
      <c r="Y166" s="253"/>
      <c r="Z166" s="252"/>
      <c r="AA166" s="252"/>
      <c r="AB166" s="252"/>
      <c r="AC166" s="251"/>
      <c r="AD166" s="250"/>
    </row>
    <row r="167" spans="1:30" s="208" customFormat="1" ht="12" customHeight="1">
      <c r="A167" s="250"/>
      <c r="B167" s="250"/>
      <c r="C167" s="250"/>
      <c r="D167" s="250"/>
      <c r="E167" s="250"/>
      <c r="J167" s="253"/>
      <c r="O167" s="253"/>
      <c r="P167" s="253"/>
      <c r="Q167" s="253"/>
      <c r="R167" s="253"/>
      <c r="S167" s="253"/>
      <c r="T167" s="253"/>
      <c r="U167" s="253"/>
      <c r="V167" s="253"/>
      <c r="W167" s="253"/>
      <c r="X167" s="253"/>
      <c r="Y167" s="253"/>
      <c r="Z167" s="252"/>
      <c r="AA167" s="252"/>
      <c r="AB167" s="252"/>
      <c r="AC167" s="251"/>
      <c r="AD167" s="250"/>
    </row>
    <row r="168" spans="1:30" s="208" customFormat="1" ht="12" customHeight="1">
      <c r="A168" s="250"/>
      <c r="B168" s="250"/>
      <c r="C168" s="250"/>
      <c r="D168" s="250"/>
      <c r="E168" s="250"/>
      <c r="J168" s="253"/>
      <c r="O168" s="253"/>
      <c r="P168" s="253"/>
      <c r="Q168" s="253"/>
      <c r="R168" s="253"/>
      <c r="S168" s="253"/>
      <c r="T168" s="253"/>
      <c r="U168" s="253"/>
      <c r="V168" s="253"/>
      <c r="W168" s="253"/>
      <c r="X168" s="253"/>
      <c r="Y168" s="253"/>
      <c r="Z168" s="252"/>
      <c r="AA168" s="252"/>
      <c r="AB168" s="252"/>
      <c r="AC168" s="251"/>
      <c r="AD168" s="250"/>
    </row>
    <row r="169" spans="1:30" s="208" customFormat="1" ht="12" customHeight="1">
      <c r="A169" s="250"/>
      <c r="B169" s="250"/>
      <c r="C169" s="250"/>
      <c r="D169" s="250"/>
      <c r="E169" s="250"/>
      <c r="J169" s="253"/>
      <c r="O169" s="253"/>
      <c r="P169" s="253"/>
      <c r="Q169" s="253"/>
      <c r="R169" s="253"/>
      <c r="S169" s="253"/>
      <c r="T169" s="253"/>
      <c r="U169" s="253"/>
      <c r="V169" s="253"/>
      <c r="W169" s="253"/>
      <c r="X169" s="253"/>
      <c r="Y169" s="253"/>
      <c r="Z169" s="252"/>
      <c r="AA169" s="252"/>
      <c r="AB169" s="252"/>
      <c r="AC169" s="251"/>
      <c r="AD169" s="250"/>
    </row>
    <row r="170" spans="1:30" s="208" customFormat="1" ht="12" customHeight="1">
      <c r="A170" s="250"/>
      <c r="B170" s="250"/>
      <c r="C170" s="250"/>
      <c r="D170" s="250"/>
      <c r="E170" s="250"/>
      <c r="J170" s="253"/>
      <c r="O170" s="253"/>
      <c r="P170" s="253"/>
      <c r="Q170" s="253"/>
      <c r="R170" s="253"/>
      <c r="S170" s="253"/>
      <c r="T170" s="253"/>
      <c r="U170" s="253"/>
      <c r="V170" s="253"/>
      <c r="W170" s="253"/>
      <c r="X170" s="253"/>
      <c r="Y170" s="253"/>
      <c r="Z170" s="252"/>
      <c r="AA170" s="252"/>
      <c r="AB170" s="252"/>
      <c r="AC170" s="251"/>
      <c r="AD170" s="250"/>
    </row>
    <row r="171" spans="1:30" s="208" customFormat="1" ht="12" customHeight="1">
      <c r="A171" s="250"/>
      <c r="B171" s="250"/>
      <c r="C171" s="250"/>
      <c r="D171" s="250"/>
      <c r="E171" s="250"/>
      <c r="J171" s="253"/>
      <c r="O171" s="253"/>
      <c r="P171" s="253"/>
      <c r="Q171" s="253"/>
      <c r="R171" s="253"/>
      <c r="S171" s="253"/>
      <c r="T171" s="253"/>
      <c r="U171" s="253"/>
      <c r="V171" s="253"/>
      <c r="W171" s="253"/>
      <c r="X171" s="253"/>
      <c r="Y171" s="253"/>
      <c r="Z171" s="252"/>
      <c r="AA171" s="252"/>
      <c r="AB171" s="252"/>
      <c r="AC171" s="251"/>
      <c r="AD171" s="250"/>
    </row>
    <row r="172" spans="1:30" s="208" customFormat="1" ht="12" customHeight="1">
      <c r="A172" s="250"/>
      <c r="B172" s="250"/>
      <c r="C172" s="250"/>
      <c r="D172" s="250"/>
      <c r="E172" s="250"/>
      <c r="J172" s="253"/>
      <c r="O172" s="253"/>
      <c r="P172" s="253"/>
      <c r="Q172" s="253"/>
      <c r="R172" s="253"/>
      <c r="S172" s="253"/>
      <c r="T172" s="253"/>
      <c r="U172" s="253"/>
      <c r="V172" s="253"/>
      <c r="W172" s="253"/>
      <c r="X172" s="253"/>
      <c r="Y172" s="253"/>
      <c r="Z172" s="252"/>
      <c r="AA172" s="252"/>
      <c r="AB172" s="252"/>
      <c r="AC172" s="251"/>
      <c r="AD172" s="250"/>
    </row>
    <row r="173" spans="1:30" s="208" customFormat="1" ht="12" customHeight="1">
      <c r="A173" s="250"/>
      <c r="B173" s="250"/>
      <c r="C173" s="250"/>
      <c r="D173" s="250"/>
      <c r="E173" s="250"/>
      <c r="J173" s="253"/>
      <c r="O173" s="253"/>
      <c r="P173" s="253"/>
      <c r="Q173" s="253"/>
      <c r="R173" s="253"/>
      <c r="S173" s="253"/>
      <c r="T173" s="253"/>
      <c r="U173" s="253"/>
      <c r="V173" s="253"/>
      <c r="W173" s="253"/>
      <c r="X173" s="253"/>
      <c r="Y173" s="253"/>
      <c r="Z173" s="252"/>
      <c r="AA173" s="252"/>
      <c r="AB173" s="252"/>
      <c r="AC173" s="251"/>
      <c r="AD173" s="250"/>
    </row>
    <row r="174" spans="1:30" s="208" customFormat="1" ht="12" customHeight="1">
      <c r="A174" s="250"/>
      <c r="B174" s="250"/>
      <c r="C174" s="250"/>
      <c r="D174" s="250"/>
      <c r="E174" s="250"/>
      <c r="J174" s="253"/>
      <c r="O174" s="253"/>
      <c r="P174" s="253"/>
      <c r="Q174" s="253"/>
      <c r="R174" s="253"/>
      <c r="S174" s="253"/>
      <c r="T174" s="253"/>
      <c r="U174" s="253"/>
      <c r="V174" s="253"/>
      <c r="W174" s="253"/>
      <c r="X174" s="253"/>
      <c r="Y174" s="253"/>
      <c r="Z174" s="252"/>
      <c r="AA174" s="252"/>
      <c r="AB174" s="252"/>
      <c r="AC174" s="251"/>
      <c r="AD174" s="250"/>
    </row>
    <row r="175" spans="1:30" s="208" customFormat="1" ht="12" customHeight="1">
      <c r="A175" s="250"/>
      <c r="B175" s="250"/>
      <c r="C175" s="250"/>
      <c r="D175" s="250"/>
      <c r="E175" s="250"/>
      <c r="J175" s="253"/>
      <c r="O175" s="253"/>
      <c r="P175" s="253"/>
      <c r="Q175" s="253"/>
      <c r="R175" s="253"/>
      <c r="S175" s="253"/>
      <c r="T175" s="253"/>
      <c r="U175" s="253"/>
      <c r="V175" s="253"/>
      <c r="W175" s="253"/>
      <c r="X175" s="253"/>
      <c r="Y175" s="253"/>
      <c r="Z175" s="252"/>
      <c r="AA175" s="252"/>
      <c r="AB175" s="252"/>
      <c r="AC175" s="251"/>
      <c r="AD175" s="250"/>
    </row>
    <row r="176" spans="1:30" s="208" customFormat="1" ht="12" customHeight="1">
      <c r="A176" s="250"/>
      <c r="B176" s="250"/>
      <c r="C176" s="250"/>
      <c r="D176" s="250"/>
      <c r="E176" s="250"/>
      <c r="J176" s="253"/>
      <c r="O176" s="253"/>
      <c r="P176" s="253"/>
      <c r="Q176" s="253"/>
      <c r="R176" s="253"/>
      <c r="S176" s="253"/>
      <c r="T176" s="253"/>
      <c r="U176" s="253"/>
      <c r="V176" s="253"/>
      <c r="W176" s="253"/>
      <c r="X176" s="253"/>
      <c r="Y176" s="253"/>
      <c r="Z176" s="252"/>
      <c r="AA176" s="252"/>
      <c r="AB176" s="252"/>
      <c r="AC176" s="251"/>
      <c r="AD176" s="250"/>
    </row>
    <row r="177" spans="1:30" s="208" customFormat="1" ht="12" customHeight="1">
      <c r="A177" s="250"/>
      <c r="B177" s="250"/>
      <c r="C177" s="250"/>
      <c r="D177" s="250"/>
      <c r="E177" s="250"/>
      <c r="J177" s="253"/>
      <c r="O177" s="253"/>
      <c r="P177" s="253"/>
      <c r="Q177" s="253"/>
      <c r="R177" s="253"/>
      <c r="S177" s="253"/>
      <c r="T177" s="253"/>
      <c r="U177" s="253"/>
      <c r="V177" s="253"/>
      <c r="W177" s="253"/>
      <c r="X177" s="253"/>
      <c r="Y177" s="253"/>
      <c r="Z177" s="252"/>
      <c r="AA177" s="252"/>
      <c r="AB177" s="252"/>
      <c r="AC177" s="251"/>
      <c r="AD177" s="250"/>
    </row>
    <row r="178" spans="1:30" s="208" customFormat="1" ht="12" customHeight="1">
      <c r="A178" s="250"/>
      <c r="B178" s="250"/>
      <c r="C178" s="250"/>
      <c r="D178" s="250"/>
      <c r="E178" s="250"/>
      <c r="J178" s="253"/>
      <c r="O178" s="253"/>
      <c r="P178" s="253"/>
      <c r="Q178" s="253"/>
      <c r="R178" s="253"/>
      <c r="S178" s="253"/>
      <c r="T178" s="253"/>
      <c r="U178" s="253"/>
      <c r="V178" s="253"/>
      <c r="W178" s="253"/>
      <c r="X178" s="253"/>
      <c r="Y178" s="253"/>
      <c r="Z178" s="252"/>
      <c r="AA178" s="252"/>
      <c r="AB178" s="252"/>
      <c r="AC178" s="251"/>
      <c r="AD178" s="250"/>
    </row>
    <row r="179" spans="1:30" s="208" customFormat="1" ht="12" customHeight="1">
      <c r="A179" s="250"/>
      <c r="B179" s="250"/>
      <c r="C179" s="250"/>
      <c r="D179" s="250"/>
      <c r="E179" s="250"/>
      <c r="J179" s="253"/>
      <c r="O179" s="253"/>
      <c r="P179" s="253"/>
      <c r="Q179" s="253"/>
      <c r="R179" s="253"/>
      <c r="S179" s="253"/>
      <c r="T179" s="253"/>
      <c r="U179" s="253"/>
      <c r="V179" s="253"/>
      <c r="W179" s="253"/>
      <c r="X179" s="253"/>
      <c r="Y179" s="253"/>
      <c r="Z179" s="252"/>
      <c r="AA179" s="252"/>
      <c r="AB179" s="252"/>
      <c r="AC179" s="251"/>
      <c r="AD179" s="250"/>
    </row>
    <row r="180" spans="1:30" s="208" customFormat="1" ht="12" customHeight="1">
      <c r="A180" s="250"/>
      <c r="B180" s="250"/>
      <c r="C180" s="250"/>
      <c r="D180" s="250"/>
      <c r="E180" s="250"/>
      <c r="J180" s="253"/>
      <c r="O180" s="253"/>
      <c r="P180" s="253"/>
      <c r="Q180" s="253"/>
      <c r="R180" s="253"/>
      <c r="S180" s="253"/>
      <c r="T180" s="253"/>
      <c r="U180" s="253"/>
      <c r="V180" s="253"/>
      <c r="W180" s="253"/>
      <c r="X180" s="253"/>
      <c r="Y180" s="253"/>
      <c r="Z180" s="252"/>
      <c r="AA180" s="252"/>
      <c r="AB180" s="252"/>
      <c r="AC180" s="251"/>
      <c r="AD180" s="250"/>
    </row>
    <row r="181" spans="1:30" s="208" customFormat="1" ht="12" customHeight="1">
      <c r="A181" s="250"/>
      <c r="B181" s="250"/>
      <c r="C181" s="250"/>
      <c r="D181" s="250"/>
      <c r="E181" s="250"/>
      <c r="J181" s="253"/>
      <c r="O181" s="253"/>
      <c r="P181" s="253"/>
      <c r="Q181" s="253"/>
      <c r="R181" s="253"/>
      <c r="S181" s="253"/>
      <c r="T181" s="253"/>
      <c r="U181" s="253"/>
      <c r="V181" s="253"/>
      <c r="W181" s="253"/>
      <c r="X181" s="253"/>
      <c r="Y181" s="253"/>
      <c r="Z181" s="252"/>
      <c r="AA181" s="252"/>
      <c r="AB181" s="252"/>
      <c r="AC181" s="251"/>
      <c r="AD181" s="250"/>
    </row>
    <row r="182" spans="1:30" s="208" customFormat="1" ht="12" customHeight="1">
      <c r="A182" s="250"/>
      <c r="B182" s="250"/>
      <c r="C182" s="250"/>
      <c r="D182" s="250"/>
      <c r="E182" s="250"/>
      <c r="J182" s="253"/>
      <c r="O182" s="253"/>
      <c r="P182" s="253"/>
      <c r="Q182" s="253"/>
      <c r="R182" s="253"/>
      <c r="S182" s="253"/>
      <c r="T182" s="253"/>
      <c r="U182" s="253"/>
      <c r="V182" s="253"/>
      <c r="W182" s="253"/>
      <c r="X182" s="253"/>
      <c r="Y182" s="253"/>
      <c r="Z182" s="252"/>
      <c r="AA182" s="252"/>
      <c r="AB182" s="252"/>
      <c r="AC182" s="251"/>
      <c r="AD182" s="250"/>
    </row>
    <row r="183" spans="1:30" s="208" customFormat="1" ht="12" customHeight="1">
      <c r="A183" s="250"/>
      <c r="B183" s="250"/>
      <c r="C183" s="250"/>
      <c r="D183" s="250"/>
      <c r="E183" s="250"/>
      <c r="J183" s="253"/>
      <c r="O183" s="253"/>
      <c r="P183" s="253"/>
      <c r="Q183" s="253"/>
      <c r="R183" s="253"/>
      <c r="S183" s="253"/>
      <c r="T183" s="253"/>
      <c r="U183" s="253"/>
      <c r="V183" s="253"/>
      <c r="W183" s="253"/>
      <c r="X183" s="253"/>
      <c r="Y183" s="253"/>
      <c r="Z183" s="252"/>
      <c r="AA183" s="252"/>
      <c r="AB183" s="252"/>
      <c r="AC183" s="251"/>
      <c r="AD183" s="250"/>
    </row>
    <row r="184" spans="1:30" s="208" customFormat="1" ht="12" customHeight="1">
      <c r="A184" s="250"/>
      <c r="B184" s="250"/>
      <c r="C184" s="250"/>
      <c r="D184" s="250"/>
      <c r="E184" s="250"/>
      <c r="J184" s="253"/>
      <c r="O184" s="253"/>
      <c r="P184" s="253"/>
      <c r="Q184" s="253"/>
      <c r="R184" s="253"/>
      <c r="S184" s="253"/>
      <c r="T184" s="253"/>
      <c r="U184" s="253"/>
      <c r="V184" s="253"/>
      <c r="W184" s="253"/>
      <c r="X184" s="253"/>
      <c r="Y184" s="253"/>
      <c r="Z184" s="252"/>
      <c r="AA184" s="252"/>
      <c r="AB184" s="252"/>
      <c r="AC184" s="251"/>
      <c r="AD184" s="250"/>
    </row>
    <row r="185" spans="1:30" s="208" customFormat="1" ht="12" customHeight="1">
      <c r="A185" s="250"/>
      <c r="B185" s="250"/>
      <c r="C185" s="250"/>
      <c r="D185" s="250"/>
      <c r="E185" s="250"/>
      <c r="J185" s="253"/>
      <c r="O185" s="253"/>
      <c r="P185" s="253"/>
      <c r="Q185" s="253"/>
      <c r="R185" s="253"/>
      <c r="S185" s="253"/>
      <c r="T185" s="253"/>
      <c r="U185" s="253"/>
      <c r="V185" s="253"/>
      <c r="W185" s="253"/>
      <c r="X185" s="253"/>
      <c r="Y185" s="253"/>
      <c r="Z185" s="252"/>
      <c r="AA185" s="252"/>
      <c r="AB185" s="252"/>
      <c r="AC185" s="251"/>
      <c r="AD185" s="250"/>
    </row>
    <row r="186" spans="1:30" s="208" customFormat="1" ht="12" customHeight="1">
      <c r="A186" s="250"/>
      <c r="B186" s="250"/>
      <c r="C186" s="250"/>
      <c r="D186" s="250"/>
      <c r="E186" s="250"/>
      <c r="J186" s="253"/>
      <c r="O186" s="253"/>
      <c r="P186" s="253"/>
      <c r="Q186" s="253"/>
      <c r="R186" s="253"/>
      <c r="S186" s="253"/>
      <c r="T186" s="253"/>
      <c r="U186" s="253"/>
      <c r="V186" s="253"/>
      <c r="W186" s="253"/>
      <c r="X186" s="253"/>
      <c r="Y186" s="253"/>
      <c r="Z186" s="252"/>
      <c r="AA186" s="252"/>
      <c r="AB186" s="252"/>
      <c r="AC186" s="251"/>
      <c r="AD186" s="250"/>
    </row>
    <row r="187" spans="1:30" s="208" customFormat="1" ht="12" customHeight="1">
      <c r="A187" s="250"/>
      <c r="B187" s="250"/>
      <c r="C187" s="250"/>
      <c r="D187" s="250"/>
      <c r="E187" s="250"/>
      <c r="J187" s="253"/>
      <c r="O187" s="253"/>
      <c r="P187" s="253"/>
      <c r="Q187" s="253"/>
      <c r="R187" s="253"/>
      <c r="S187" s="253"/>
      <c r="T187" s="253"/>
      <c r="U187" s="253"/>
      <c r="V187" s="253"/>
      <c r="W187" s="253"/>
      <c r="X187" s="253"/>
      <c r="Y187" s="253"/>
      <c r="Z187" s="252"/>
      <c r="AA187" s="252"/>
      <c r="AB187" s="252"/>
      <c r="AC187" s="251"/>
      <c r="AD187" s="250"/>
    </row>
    <row r="188" spans="1:30" s="208" customFormat="1" ht="12" customHeight="1">
      <c r="A188" s="250"/>
      <c r="B188" s="250"/>
      <c r="C188" s="250"/>
      <c r="D188" s="250"/>
      <c r="E188" s="250"/>
      <c r="J188" s="253"/>
      <c r="O188" s="253"/>
      <c r="P188" s="253"/>
      <c r="Q188" s="253"/>
      <c r="R188" s="253"/>
      <c r="S188" s="253"/>
      <c r="T188" s="253"/>
      <c r="U188" s="253"/>
      <c r="V188" s="253"/>
      <c r="W188" s="253"/>
      <c r="X188" s="253"/>
      <c r="Y188" s="253"/>
      <c r="Z188" s="252"/>
      <c r="AA188" s="252"/>
      <c r="AB188" s="252"/>
      <c r="AC188" s="251"/>
      <c r="AD188" s="250"/>
    </row>
    <row r="189" spans="1:30" s="208" customFormat="1" ht="12" customHeight="1">
      <c r="A189" s="250"/>
      <c r="B189" s="250"/>
      <c r="C189" s="250"/>
      <c r="D189" s="250"/>
      <c r="E189" s="250"/>
      <c r="J189" s="253"/>
      <c r="O189" s="253"/>
      <c r="P189" s="253"/>
      <c r="Q189" s="253"/>
      <c r="R189" s="253"/>
      <c r="S189" s="253"/>
      <c r="T189" s="253"/>
      <c r="U189" s="253"/>
      <c r="V189" s="253"/>
      <c r="W189" s="253"/>
      <c r="X189" s="253"/>
      <c r="Y189" s="253"/>
      <c r="Z189" s="252"/>
      <c r="AA189" s="252"/>
      <c r="AB189" s="252"/>
      <c r="AC189" s="251"/>
      <c r="AD189" s="250"/>
    </row>
    <row r="190" spans="1:30" s="208" customFormat="1" ht="12" customHeight="1">
      <c r="A190" s="250"/>
      <c r="B190" s="250"/>
      <c r="C190" s="250"/>
      <c r="D190" s="250"/>
      <c r="E190" s="250"/>
      <c r="J190" s="253"/>
      <c r="O190" s="253"/>
      <c r="P190" s="253"/>
      <c r="Q190" s="253"/>
      <c r="R190" s="253"/>
      <c r="S190" s="253"/>
      <c r="T190" s="253"/>
      <c r="U190" s="253"/>
      <c r="V190" s="253"/>
      <c r="W190" s="253"/>
      <c r="X190" s="253"/>
      <c r="Y190" s="253"/>
      <c r="Z190" s="252"/>
      <c r="AA190" s="252"/>
      <c r="AB190" s="252"/>
      <c r="AC190" s="251"/>
      <c r="AD190" s="250"/>
    </row>
    <row r="191" spans="1:30" s="208" customFormat="1" ht="12" customHeight="1">
      <c r="A191" s="250"/>
      <c r="B191" s="250"/>
      <c r="C191" s="250"/>
      <c r="D191" s="250"/>
      <c r="E191" s="250"/>
      <c r="J191" s="253"/>
      <c r="O191" s="253"/>
      <c r="P191" s="253"/>
      <c r="Q191" s="253"/>
      <c r="R191" s="253"/>
      <c r="S191" s="253"/>
      <c r="T191" s="253"/>
      <c r="U191" s="253"/>
      <c r="V191" s="253"/>
      <c r="W191" s="253"/>
      <c r="X191" s="253"/>
      <c r="Y191" s="253"/>
      <c r="Z191" s="252"/>
      <c r="AA191" s="252"/>
      <c r="AB191" s="252"/>
      <c r="AC191" s="251"/>
      <c r="AD191" s="250"/>
    </row>
    <row r="192" spans="1:30" s="208" customFormat="1" ht="12" customHeight="1">
      <c r="A192" s="250"/>
      <c r="B192" s="250"/>
      <c r="C192" s="250"/>
      <c r="D192" s="250"/>
      <c r="E192" s="250"/>
      <c r="J192" s="253"/>
      <c r="O192" s="253"/>
      <c r="P192" s="253"/>
      <c r="Q192" s="253"/>
      <c r="R192" s="253"/>
      <c r="S192" s="253"/>
      <c r="T192" s="253"/>
      <c r="U192" s="253"/>
      <c r="V192" s="253"/>
      <c r="W192" s="253"/>
      <c r="X192" s="253"/>
      <c r="Y192" s="253"/>
      <c r="Z192" s="252"/>
      <c r="AA192" s="252"/>
      <c r="AB192" s="252"/>
      <c r="AC192" s="251"/>
      <c r="AD192" s="250"/>
    </row>
    <row r="193" spans="1:30" s="208" customFormat="1" ht="12" customHeight="1">
      <c r="A193" s="250"/>
      <c r="B193" s="250"/>
      <c r="C193" s="250"/>
      <c r="D193" s="250"/>
      <c r="E193" s="250"/>
      <c r="J193" s="253"/>
      <c r="O193" s="253"/>
      <c r="P193" s="253"/>
      <c r="Q193" s="253"/>
      <c r="R193" s="253"/>
      <c r="S193" s="253"/>
      <c r="T193" s="253"/>
      <c r="U193" s="253"/>
      <c r="V193" s="253"/>
      <c r="W193" s="253"/>
      <c r="X193" s="253"/>
      <c r="Y193" s="253"/>
      <c r="Z193" s="252"/>
      <c r="AA193" s="252"/>
      <c r="AB193" s="252"/>
      <c r="AC193" s="251"/>
      <c r="AD193" s="250"/>
    </row>
    <row r="194" spans="1:30" s="208" customFormat="1" ht="12" customHeight="1">
      <c r="A194" s="250"/>
      <c r="B194" s="250"/>
      <c r="C194" s="250"/>
      <c r="D194" s="250"/>
      <c r="E194" s="250"/>
      <c r="J194" s="253"/>
      <c r="O194" s="253"/>
      <c r="P194" s="253"/>
      <c r="Q194" s="253"/>
      <c r="R194" s="253"/>
      <c r="S194" s="253"/>
      <c r="T194" s="253"/>
      <c r="U194" s="253"/>
      <c r="V194" s="253"/>
      <c r="W194" s="253"/>
      <c r="X194" s="253"/>
      <c r="Y194" s="253"/>
      <c r="Z194" s="252"/>
      <c r="AA194" s="252"/>
      <c r="AB194" s="252"/>
      <c r="AC194" s="251"/>
      <c r="AD194" s="250"/>
    </row>
    <row r="195" spans="1:30" s="208" customFormat="1" ht="12" customHeight="1">
      <c r="A195" s="250"/>
      <c r="B195" s="250"/>
      <c r="C195" s="250"/>
      <c r="D195" s="250"/>
      <c r="E195" s="250"/>
      <c r="J195" s="253"/>
      <c r="O195" s="253"/>
      <c r="P195" s="253"/>
      <c r="Q195" s="253"/>
      <c r="R195" s="253"/>
      <c r="S195" s="253"/>
      <c r="T195" s="253"/>
      <c r="U195" s="253"/>
      <c r="V195" s="253"/>
      <c r="W195" s="253"/>
      <c r="X195" s="253"/>
      <c r="Y195" s="253"/>
      <c r="Z195" s="252"/>
      <c r="AA195" s="252"/>
      <c r="AB195" s="252"/>
      <c r="AC195" s="251"/>
      <c r="AD195" s="250"/>
    </row>
    <row r="196" spans="1:30" s="208" customFormat="1" ht="12" customHeight="1">
      <c r="A196" s="250"/>
      <c r="B196" s="250"/>
      <c r="C196" s="250"/>
      <c r="D196" s="250"/>
      <c r="E196" s="250"/>
      <c r="J196" s="253"/>
      <c r="O196" s="253"/>
      <c r="P196" s="253"/>
      <c r="Q196" s="253"/>
      <c r="R196" s="253"/>
      <c r="S196" s="253"/>
      <c r="T196" s="253"/>
      <c r="U196" s="253"/>
      <c r="V196" s="253"/>
      <c r="W196" s="253"/>
      <c r="X196" s="253"/>
      <c r="Y196" s="253"/>
      <c r="Z196" s="252"/>
      <c r="AA196" s="252"/>
      <c r="AB196" s="252"/>
      <c r="AC196" s="251"/>
      <c r="AD196" s="250"/>
    </row>
    <row r="197" spans="1:30" s="208" customFormat="1" ht="12" customHeight="1">
      <c r="A197" s="250"/>
      <c r="B197" s="250"/>
      <c r="C197" s="250"/>
      <c r="D197" s="250"/>
      <c r="E197" s="250"/>
      <c r="J197" s="253"/>
      <c r="O197" s="253"/>
      <c r="P197" s="253"/>
      <c r="Q197" s="253"/>
      <c r="R197" s="253"/>
      <c r="S197" s="253"/>
      <c r="T197" s="253"/>
      <c r="U197" s="253"/>
      <c r="V197" s="253"/>
      <c r="W197" s="253"/>
      <c r="X197" s="253"/>
      <c r="Y197" s="253"/>
      <c r="Z197" s="252"/>
      <c r="AA197" s="252"/>
      <c r="AB197" s="252"/>
      <c r="AC197" s="251"/>
      <c r="AD197" s="250"/>
    </row>
    <row r="198" spans="1:30" s="208" customFormat="1" ht="12" customHeight="1">
      <c r="A198" s="250"/>
      <c r="B198" s="250"/>
      <c r="C198" s="250"/>
      <c r="D198" s="250"/>
      <c r="E198" s="250"/>
      <c r="J198" s="253"/>
      <c r="O198" s="253"/>
      <c r="P198" s="253"/>
      <c r="Q198" s="253"/>
      <c r="R198" s="253"/>
      <c r="S198" s="253"/>
      <c r="T198" s="253"/>
      <c r="U198" s="253"/>
      <c r="V198" s="253"/>
      <c r="W198" s="253"/>
      <c r="X198" s="253"/>
      <c r="Y198" s="253"/>
      <c r="Z198" s="252"/>
      <c r="AA198" s="252"/>
      <c r="AB198" s="252"/>
      <c r="AC198" s="251"/>
      <c r="AD198" s="250"/>
    </row>
    <row r="199" spans="1:30" s="208" customFormat="1" ht="12" customHeight="1">
      <c r="A199" s="250"/>
      <c r="B199" s="250"/>
      <c r="C199" s="250"/>
      <c r="D199" s="250"/>
      <c r="E199" s="250"/>
      <c r="J199" s="253"/>
      <c r="O199" s="253"/>
      <c r="P199" s="253"/>
      <c r="Q199" s="253"/>
      <c r="R199" s="253"/>
      <c r="S199" s="253"/>
      <c r="T199" s="253"/>
      <c r="U199" s="253"/>
      <c r="V199" s="253"/>
      <c r="W199" s="253"/>
      <c r="X199" s="253"/>
      <c r="Y199" s="253"/>
      <c r="Z199" s="252"/>
      <c r="AA199" s="252"/>
      <c r="AB199" s="252"/>
      <c r="AC199" s="251"/>
      <c r="AD199" s="250"/>
    </row>
    <row r="200" spans="1:30" s="208" customFormat="1" ht="12" customHeight="1">
      <c r="A200" s="250"/>
      <c r="B200" s="250"/>
      <c r="C200" s="250"/>
      <c r="D200" s="250"/>
      <c r="E200" s="250"/>
      <c r="J200" s="253"/>
      <c r="O200" s="253"/>
      <c r="P200" s="253"/>
      <c r="Q200" s="253"/>
      <c r="R200" s="253"/>
      <c r="S200" s="253"/>
      <c r="T200" s="253"/>
      <c r="U200" s="253"/>
      <c r="V200" s="253"/>
      <c r="W200" s="253"/>
      <c r="X200" s="253"/>
      <c r="Y200" s="253"/>
      <c r="Z200" s="252"/>
      <c r="AA200" s="252"/>
      <c r="AB200" s="252"/>
      <c r="AC200" s="251"/>
      <c r="AD200" s="250"/>
    </row>
    <row r="201" spans="1:30" s="208" customFormat="1" ht="12" customHeight="1">
      <c r="A201" s="250"/>
      <c r="B201" s="250"/>
      <c r="C201" s="250"/>
      <c r="D201" s="250"/>
      <c r="E201" s="250"/>
      <c r="J201" s="253"/>
      <c r="O201" s="253"/>
      <c r="P201" s="253"/>
      <c r="Q201" s="253"/>
      <c r="R201" s="253"/>
      <c r="S201" s="253"/>
      <c r="T201" s="253"/>
      <c r="U201" s="253"/>
      <c r="V201" s="253"/>
      <c r="W201" s="253"/>
      <c r="X201" s="253"/>
      <c r="Y201" s="253"/>
      <c r="Z201" s="252"/>
      <c r="AA201" s="252"/>
      <c r="AB201" s="252"/>
      <c r="AC201" s="251"/>
      <c r="AD201" s="250"/>
    </row>
    <row r="202" spans="1:30" s="208" customFormat="1" ht="12" customHeight="1">
      <c r="A202" s="250"/>
      <c r="B202" s="250"/>
      <c r="C202" s="250"/>
      <c r="D202" s="250"/>
      <c r="E202" s="250"/>
      <c r="J202" s="253"/>
      <c r="O202" s="253"/>
      <c r="P202" s="253"/>
      <c r="Q202" s="253"/>
      <c r="R202" s="253"/>
      <c r="S202" s="253"/>
      <c r="T202" s="253"/>
      <c r="U202" s="253"/>
      <c r="V202" s="253"/>
      <c r="W202" s="253"/>
      <c r="X202" s="253"/>
      <c r="Y202" s="253"/>
      <c r="Z202" s="252"/>
      <c r="AA202" s="252"/>
      <c r="AB202" s="252"/>
      <c r="AC202" s="251"/>
      <c r="AD202" s="250"/>
    </row>
    <row r="203" spans="1:30" s="208" customFormat="1" ht="12" customHeight="1">
      <c r="A203" s="250"/>
      <c r="B203" s="250"/>
      <c r="C203" s="250"/>
      <c r="D203" s="250"/>
      <c r="E203" s="250"/>
      <c r="J203" s="253"/>
      <c r="O203" s="253"/>
      <c r="P203" s="253"/>
      <c r="Q203" s="253"/>
      <c r="R203" s="253"/>
      <c r="S203" s="253"/>
      <c r="T203" s="253"/>
      <c r="U203" s="253"/>
      <c r="V203" s="253"/>
      <c r="W203" s="253"/>
      <c r="X203" s="253"/>
      <c r="Y203" s="253"/>
      <c r="Z203" s="252"/>
      <c r="AA203" s="252"/>
      <c r="AB203" s="252"/>
      <c r="AC203" s="251"/>
      <c r="AD203" s="250"/>
    </row>
    <row r="204" spans="1:30" s="208" customFormat="1" ht="12" customHeight="1">
      <c r="A204" s="250"/>
      <c r="B204" s="250"/>
      <c r="C204" s="250"/>
      <c r="D204" s="250"/>
      <c r="E204" s="250"/>
      <c r="J204" s="253"/>
      <c r="O204" s="253"/>
      <c r="P204" s="253"/>
      <c r="Q204" s="253"/>
      <c r="R204" s="253"/>
      <c r="S204" s="253"/>
      <c r="T204" s="253"/>
      <c r="U204" s="253"/>
      <c r="V204" s="253"/>
      <c r="W204" s="253"/>
      <c r="X204" s="253"/>
      <c r="Y204" s="253"/>
      <c r="Z204" s="252"/>
      <c r="AA204" s="252"/>
      <c r="AB204" s="252"/>
      <c r="AC204" s="251"/>
      <c r="AD204" s="250"/>
    </row>
    <row r="205" spans="1:30" s="208" customFormat="1" ht="12" customHeight="1">
      <c r="A205" s="250"/>
      <c r="B205" s="250"/>
      <c r="C205" s="250"/>
      <c r="D205" s="250"/>
      <c r="E205" s="250"/>
      <c r="J205" s="253"/>
      <c r="O205" s="253"/>
      <c r="P205" s="253"/>
      <c r="Q205" s="253"/>
      <c r="R205" s="253"/>
      <c r="S205" s="253"/>
      <c r="T205" s="253"/>
      <c r="U205" s="253"/>
      <c r="V205" s="253"/>
      <c r="W205" s="253"/>
      <c r="X205" s="253"/>
      <c r="Y205" s="253"/>
      <c r="Z205" s="252"/>
      <c r="AA205" s="252"/>
      <c r="AB205" s="252"/>
      <c r="AC205" s="251"/>
      <c r="AD205" s="250"/>
    </row>
    <row r="206" spans="1:30" s="208" customFormat="1" ht="12" customHeight="1">
      <c r="A206" s="250"/>
      <c r="B206" s="250"/>
      <c r="C206" s="250"/>
      <c r="D206" s="250"/>
      <c r="E206" s="250"/>
      <c r="J206" s="253"/>
      <c r="O206" s="253"/>
      <c r="P206" s="253"/>
      <c r="Q206" s="253"/>
      <c r="R206" s="253"/>
      <c r="S206" s="253"/>
      <c r="T206" s="253"/>
      <c r="U206" s="253"/>
      <c r="V206" s="253"/>
      <c r="W206" s="253"/>
      <c r="X206" s="253"/>
      <c r="Y206" s="253"/>
      <c r="Z206" s="252"/>
      <c r="AA206" s="252"/>
      <c r="AB206" s="252"/>
      <c r="AC206" s="251"/>
      <c r="AD206" s="250"/>
    </row>
    <row r="207" spans="1:30" s="208" customFormat="1" ht="12" customHeight="1">
      <c r="A207" s="250"/>
      <c r="B207" s="250"/>
      <c r="C207" s="250"/>
      <c r="D207" s="250"/>
      <c r="E207" s="250"/>
      <c r="J207" s="253"/>
      <c r="O207" s="253"/>
      <c r="P207" s="253"/>
      <c r="Q207" s="253"/>
      <c r="R207" s="253"/>
      <c r="S207" s="253"/>
      <c r="T207" s="253"/>
      <c r="U207" s="253"/>
      <c r="V207" s="253"/>
      <c r="W207" s="253"/>
      <c r="X207" s="253"/>
      <c r="Y207" s="253"/>
      <c r="Z207" s="252"/>
      <c r="AA207" s="252"/>
      <c r="AB207" s="252"/>
      <c r="AC207" s="251"/>
      <c r="AD207" s="250"/>
    </row>
    <row r="208" spans="1:30" s="208" customFormat="1" ht="12" customHeight="1">
      <c r="A208" s="250"/>
      <c r="B208" s="250"/>
      <c r="C208" s="250"/>
      <c r="D208" s="250"/>
      <c r="E208" s="250"/>
      <c r="J208" s="253"/>
      <c r="O208" s="253"/>
      <c r="P208" s="253"/>
      <c r="Q208" s="253"/>
      <c r="R208" s="253"/>
      <c r="S208" s="253"/>
      <c r="T208" s="253"/>
      <c r="U208" s="253"/>
      <c r="V208" s="253"/>
      <c r="W208" s="253"/>
      <c r="X208" s="253"/>
      <c r="Y208" s="253"/>
      <c r="Z208" s="252"/>
      <c r="AA208" s="252"/>
      <c r="AB208" s="252"/>
      <c r="AC208" s="251"/>
      <c r="AD208" s="250"/>
    </row>
    <row r="209" spans="1:30" s="208" customFormat="1" ht="12" customHeight="1">
      <c r="A209" s="250"/>
      <c r="B209" s="250"/>
      <c r="C209" s="250"/>
      <c r="D209" s="250"/>
      <c r="E209" s="250"/>
      <c r="J209" s="253"/>
      <c r="O209" s="253"/>
      <c r="P209" s="253"/>
      <c r="Q209" s="253"/>
      <c r="R209" s="253"/>
      <c r="S209" s="253"/>
      <c r="T209" s="253"/>
      <c r="U209" s="253"/>
      <c r="V209" s="253"/>
      <c r="W209" s="253"/>
      <c r="X209" s="253"/>
      <c r="Y209" s="253"/>
      <c r="Z209" s="252"/>
      <c r="AA209" s="252"/>
      <c r="AB209" s="252"/>
      <c r="AC209" s="251"/>
      <c r="AD209" s="250"/>
    </row>
    <row r="210" spans="1:30" s="208" customFormat="1" ht="12" customHeight="1">
      <c r="A210" s="250"/>
      <c r="B210" s="250"/>
      <c r="C210" s="250"/>
      <c r="D210" s="250"/>
      <c r="E210" s="250"/>
      <c r="J210" s="253"/>
      <c r="O210" s="253"/>
      <c r="P210" s="253"/>
      <c r="Q210" s="253"/>
      <c r="R210" s="253"/>
      <c r="S210" s="253"/>
      <c r="T210" s="253"/>
      <c r="U210" s="253"/>
      <c r="V210" s="253"/>
      <c r="W210" s="253"/>
      <c r="X210" s="253"/>
      <c r="Y210" s="253"/>
      <c r="Z210" s="252"/>
      <c r="AA210" s="252"/>
      <c r="AB210" s="252"/>
      <c r="AC210" s="251"/>
      <c r="AD210" s="250"/>
    </row>
    <row r="211" spans="1:30" s="208" customFormat="1" ht="12" customHeight="1">
      <c r="A211" s="250"/>
      <c r="B211" s="250"/>
      <c r="C211" s="250"/>
      <c r="D211" s="250"/>
      <c r="E211" s="250"/>
      <c r="J211" s="253"/>
      <c r="O211" s="253"/>
      <c r="P211" s="253"/>
      <c r="Q211" s="253"/>
      <c r="R211" s="253"/>
      <c r="S211" s="253"/>
      <c r="T211" s="253"/>
      <c r="U211" s="253"/>
      <c r="V211" s="253"/>
      <c r="W211" s="253"/>
      <c r="X211" s="253"/>
      <c r="Y211" s="253"/>
      <c r="Z211" s="252"/>
      <c r="AA211" s="252"/>
      <c r="AB211" s="252"/>
      <c r="AC211" s="251"/>
      <c r="AD211" s="250"/>
    </row>
    <row r="212" spans="1:30" s="208" customFormat="1" ht="12" customHeight="1">
      <c r="A212" s="250"/>
      <c r="B212" s="250"/>
      <c r="C212" s="250"/>
      <c r="D212" s="250"/>
      <c r="E212" s="250"/>
      <c r="J212" s="253"/>
      <c r="O212" s="253"/>
      <c r="P212" s="253"/>
      <c r="Q212" s="253"/>
      <c r="R212" s="253"/>
      <c r="S212" s="253"/>
      <c r="T212" s="253"/>
      <c r="U212" s="253"/>
      <c r="V212" s="253"/>
      <c r="W212" s="253"/>
      <c r="X212" s="253"/>
      <c r="Y212" s="253"/>
      <c r="Z212" s="252"/>
      <c r="AA212" s="252"/>
      <c r="AB212" s="252"/>
      <c r="AC212" s="251"/>
      <c r="AD212" s="250"/>
    </row>
    <row r="213" spans="1:30" s="208" customFormat="1" ht="12" customHeight="1">
      <c r="A213" s="250"/>
      <c r="B213" s="250"/>
      <c r="C213" s="250"/>
      <c r="D213" s="250"/>
      <c r="E213" s="250"/>
      <c r="J213" s="253"/>
      <c r="O213" s="253"/>
      <c r="P213" s="253"/>
      <c r="Q213" s="253"/>
      <c r="R213" s="253"/>
      <c r="S213" s="253"/>
      <c r="T213" s="253"/>
      <c r="U213" s="253"/>
      <c r="V213" s="253"/>
      <c r="W213" s="253"/>
      <c r="X213" s="253"/>
      <c r="Y213" s="253"/>
      <c r="Z213" s="252"/>
      <c r="AA213" s="252"/>
      <c r="AB213" s="252"/>
      <c r="AC213" s="251"/>
      <c r="AD213" s="250"/>
    </row>
    <row r="214" spans="1:30" s="208" customFormat="1" ht="12" customHeight="1">
      <c r="A214" s="250"/>
      <c r="B214" s="250"/>
      <c r="C214" s="250"/>
      <c r="D214" s="250"/>
      <c r="E214" s="250"/>
      <c r="J214" s="253"/>
      <c r="O214" s="253"/>
      <c r="P214" s="253"/>
      <c r="Q214" s="253"/>
      <c r="R214" s="253"/>
      <c r="S214" s="253"/>
      <c r="T214" s="253"/>
      <c r="U214" s="253"/>
      <c r="V214" s="253"/>
      <c r="W214" s="253"/>
      <c r="X214" s="253"/>
      <c r="Y214" s="253"/>
      <c r="Z214" s="252"/>
      <c r="AA214" s="252"/>
      <c r="AB214" s="252"/>
      <c r="AC214" s="251"/>
      <c r="AD214" s="250"/>
    </row>
    <row r="215" spans="1:30" s="208" customFormat="1" ht="12" customHeight="1">
      <c r="A215" s="250"/>
      <c r="B215" s="250"/>
      <c r="C215" s="250"/>
      <c r="D215" s="250"/>
      <c r="E215" s="250"/>
      <c r="J215" s="253"/>
      <c r="O215" s="253"/>
      <c r="P215" s="253"/>
      <c r="Q215" s="253"/>
      <c r="R215" s="253"/>
      <c r="S215" s="253"/>
      <c r="T215" s="253"/>
      <c r="U215" s="253"/>
      <c r="V215" s="253"/>
      <c r="W215" s="253"/>
      <c r="X215" s="253"/>
      <c r="Y215" s="253"/>
      <c r="Z215" s="252"/>
      <c r="AA215" s="252"/>
      <c r="AB215" s="252"/>
      <c r="AC215" s="251"/>
      <c r="AD215" s="250"/>
    </row>
    <row r="216" spans="1:30" s="208" customFormat="1" ht="12" customHeight="1">
      <c r="A216" s="250"/>
      <c r="B216" s="250"/>
      <c r="C216" s="250"/>
      <c r="D216" s="250"/>
      <c r="E216" s="250"/>
      <c r="J216" s="253"/>
      <c r="O216" s="253"/>
      <c r="P216" s="253"/>
      <c r="Q216" s="253"/>
      <c r="R216" s="253"/>
      <c r="S216" s="253"/>
      <c r="T216" s="253"/>
      <c r="U216" s="253"/>
      <c r="V216" s="253"/>
      <c r="W216" s="253"/>
      <c r="X216" s="253"/>
      <c r="Y216" s="253"/>
      <c r="Z216" s="252"/>
      <c r="AA216" s="252"/>
      <c r="AB216" s="252"/>
      <c r="AC216" s="251"/>
      <c r="AD216" s="250"/>
    </row>
    <row r="217" spans="1:30" s="208" customFormat="1" ht="12" customHeight="1">
      <c r="A217" s="250"/>
      <c r="B217" s="250"/>
      <c r="C217" s="250"/>
      <c r="D217" s="250"/>
      <c r="E217" s="250"/>
      <c r="J217" s="253"/>
      <c r="O217" s="253"/>
      <c r="P217" s="253"/>
      <c r="Q217" s="253"/>
      <c r="R217" s="253"/>
      <c r="S217" s="253"/>
      <c r="T217" s="253"/>
      <c r="U217" s="253"/>
      <c r="V217" s="253"/>
      <c r="W217" s="253"/>
      <c r="X217" s="253"/>
      <c r="Y217" s="253"/>
      <c r="Z217" s="252"/>
      <c r="AA217" s="252"/>
      <c r="AB217" s="252"/>
      <c r="AC217" s="251"/>
      <c r="AD217" s="250"/>
    </row>
    <row r="218" spans="1:30" s="208" customFormat="1" ht="12" customHeight="1">
      <c r="A218" s="250"/>
      <c r="B218" s="250"/>
      <c r="C218" s="250"/>
      <c r="D218" s="250"/>
      <c r="E218" s="250"/>
      <c r="J218" s="253"/>
      <c r="O218" s="253"/>
      <c r="P218" s="253"/>
      <c r="Q218" s="253"/>
      <c r="R218" s="253"/>
      <c r="S218" s="253"/>
      <c r="T218" s="253"/>
      <c r="U218" s="253"/>
      <c r="V218" s="253"/>
      <c r="W218" s="253"/>
      <c r="X218" s="253"/>
      <c r="Y218" s="253"/>
      <c r="Z218" s="252"/>
      <c r="AA218" s="252"/>
      <c r="AB218" s="252"/>
      <c r="AC218" s="251"/>
      <c r="AD218" s="250"/>
    </row>
    <row r="219" spans="1:30" s="208" customFormat="1" ht="12" customHeight="1">
      <c r="A219" s="250"/>
      <c r="B219" s="250"/>
      <c r="C219" s="250"/>
      <c r="D219" s="250"/>
      <c r="E219" s="250"/>
      <c r="J219" s="253"/>
      <c r="O219" s="253"/>
      <c r="P219" s="253"/>
      <c r="Q219" s="253"/>
      <c r="R219" s="253"/>
      <c r="S219" s="253"/>
      <c r="T219" s="253"/>
      <c r="U219" s="253"/>
      <c r="V219" s="253"/>
      <c r="W219" s="253"/>
      <c r="X219" s="253"/>
      <c r="Y219" s="253"/>
      <c r="Z219" s="252"/>
      <c r="AA219" s="252"/>
      <c r="AB219" s="252"/>
      <c r="AC219" s="251"/>
      <c r="AD219" s="250"/>
    </row>
    <row r="220" spans="1:30" s="208" customFormat="1" ht="12" customHeight="1">
      <c r="A220" s="250"/>
      <c r="B220" s="250"/>
      <c r="C220" s="250"/>
      <c r="D220" s="250"/>
      <c r="E220" s="250"/>
      <c r="J220" s="253"/>
      <c r="O220" s="253"/>
      <c r="P220" s="253"/>
      <c r="Q220" s="253"/>
      <c r="R220" s="253"/>
      <c r="S220" s="253"/>
      <c r="T220" s="253"/>
      <c r="U220" s="253"/>
      <c r="V220" s="253"/>
      <c r="W220" s="253"/>
      <c r="X220" s="253"/>
      <c r="Y220" s="253"/>
      <c r="Z220" s="252"/>
      <c r="AA220" s="252"/>
      <c r="AB220" s="252"/>
      <c r="AC220" s="251"/>
      <c r="AD220" s="250"/>
    </row>
    <row r="221" spans="1:30" s="208" customFormat="1" ht="12" customHeight="1">
      <c r="A221" s="250"/>
      <c r="B221" s="250"/>
      <c r="C221" s="250"/>
      <c r="D221" s="250"/>
      <c r="E221" s="250"/>
      <c r="J221" s="253"/>
      <c r="O221" s="253"/>
      <c r="P221" s="253"/>
      <c r="Q221" s="253"/>
      <c r="R221" s="253"/>
      <c r="S221" s="253"/>
      <c r="T221" s="253"/>
      <c r="U221" s="253"/>
      <c r="V221" s="253"/>
      <c r="W221" s="253"/>
      <c r="X221" s="253"/>
      <c r="Y221" s="253"/>
      <c r="Z221" s="252"/>
      <c r="AA221" s="252"/>
      <c r="AB221" s="252"/>
      <c r="AC221" s="251"/>
      <c r="AD221" s="250"/>
    </row>
    <row r="222" spans="1:30" s="208" customFormat="1" ht="12" customHeight="1">
      <c r="A222" s="250"/>
      <c r="B222" s="250"/>
      <c r="C222" s="250"/>
      <c r="D222" s="250"/>
      <c r="E222" s="250"/>
      <c r="J222" s="253"/>
      <c r="O222" s="253"/>
      <c r="P222" s="253"/>
      <c r="Q222" s="253"/>
      <c r="R222" s="253"/>
      <c r="S222" s="253"/>
      <c r="T222" s="253"/>
      <c r="U222" s="253"/>
      <c r="V222" s="253"/>
      <c r="W222" s="253"/>
      <c r="X222" s="253"/>
      <c r="Y222" s="253"/>
      <c r="Z222" s="252"/>
      <c r="AA222" s="252"/>
      <c r="AB222" s="252"/>
      <c r="AC222" s="251"/>
      <c r="AD222" s="250"/>
    </row>
    <row r="223" spans="1:30" s="208" customFormat="1" ht="12" customHeight="1">
      <c r="A223" s="250"/>
      <c r="B223" s="250"/>
      <c r="C223" s="250"/>
      <c r="D223" s="250"/>
      <c r="E223" s="250"/>
      <c r="J223" s="253"/>
      <c r="O223" s="253"/>
      <c r="P223" s="253"/>
      <c r="Q223" s="253"/>
      <c r="R223" s="253"/>
      <c r="S223" s="253"/>
      <c r="T223" s="253"/>
      <c r="U223" s="253"/>
      <c r="V223" s="253"/>
      <c r="W223" s="253"/>
      <c r="X223" s="253"/>
      <c r="Y223" s="253"/>
      <c r="Z223" s="252"/>
      <c r="AA223" s="252"/>
      <c r="AB223" s="252"/>
      <c r="AC223" s="251"/>
      <c r="AD223" s="250"/>
    </row>
    <row r="224" spans="1:30" s="208" customFormat="1" ht="12" customHeight="1">
      <c r="A224" s="250"/>
      <c r="B224" s="250"/>
      <c r="C224" s="250"/>
      <c r="D224" s="250"/>
      <c r="E224" s="250"/>
      <c r="J224" s="253"/>
      <c r="O224" s="253"/>
      <c r="P224" s="253"/>
      <c r="Q224" s="253"/>
      <c r="R224" s="253"/>
      <c r="S224" s="253"/>
      <c r="T224" s="253"/>
      <c r="U224" s="253"/>
      <c r="V224" s="253"/>
      <c r="W224" s="253"/>
      <c r="X224" s="253"/>
      <c r="Y224" s="253"/>
      <c r="Z224" s="252"/>
      <c r="AA224" s="252"/>
      <c r="AB224" s="252"/>
      <c r="AC224" s="251"/>
      <c r="AD224" s="250"/>
    </row>
    <row r="225" spans="1:30" s="208" customFormat="1" ht="12" customHeight="1">
      <c r="A225" s="250"/>
      <c r="B225" s="250"/>
      <c r="C225" s="250"/>
      <c r="D225" s="250"/>
      <c r="E225" s="250"/>
      <c r="J225" s="253"/>
      <c r="O225" s="253"/>
      <c r="P225" s="253"/>
      <c r="Q225" s="253"/>
      <c r="R225" s="253"/>
      <c r="S225" s="253"/>
      <c r="T225" s="253"/>
      <c r="U225" s="253"/>
      <c r="V225" s="253"/>
      <c r="W225" s="253"/>
      <c r="X225" s="253"/>
      <c r="Y225" s="253"/>
      <c r="Z225" s="252"/>
      <c r="AA225" s="252"/>
      <c r="AB225" s="252"/>
      <c r="AC225" s="251"/>
      <c r="AD225" s="250"/>
    </row>
    <row r="226" spans="1:30" s="208" customFormat="1" ht="12" customHeight="1">
      <c r="A226" s="250"/>
      <c r="B226" s="250"/>
      <c r="C226" s="250"/>
      <c r="D226" s="250"/>
      <c r="E226" s="250"/>
      <c r="J226" s="253"/>
      <c r="O226" s="253"/>
      <c r="P226" s="253"/>
      <c r="Q226" s="253"/>
      <c r="R226" s="253"/>
      <c r="S226" s="253"/>
      <c r="T226" s="253"/>
      <c r="U226" s="253"/>
      <c r="V226" s="253"/>
      <c r="W226" s="253"/>
      <c r="X226" s="253"/>
      <c r="Y226" s="253"/>
      <c r="Z226" s="252"/>
      <c r="AA226" s="252"/>
      <c r="AB226" s="252"/>
      <c r="AC226" s="251"/>
      <c r="AD226" s="250"/>
    </row>
    <row r="227" spans="1:30" s="208" customFormat="1" ht="12" customHeight="1">
      <c r="A227" s="250"/>
      <c r="B227" s="250"/>
      <c r="C227" s="250"/>
      <c r="D227" s="250"/>
      <c r="E227" s="250"/>
      <c r="J227" s="253"/>
      <c r="O227" s="253"/>
      <c r="P227" s="253"/>
      <c r="Q227" s="253"/>
      <c r="R227" s="253"/>
      <c r="S227" s="253"/>
      <c r="T227" s="253"/>
      <c r="U227" s="253"/>
      <c r="V227" s="253"/>
      <c r="W227" s="253"/>
      <c r="X227" s="253"/>
      <c r="Y227" s="253"/>
      <c r="Z227" s="252"/>
      <c r="AA227" s="252"/>
      <c r="AB227" s="252"/>
      <c r="AC227" s="251"/>
      <c r="AD227" s="250"/>
    </row>
    <row r="228" spans="1:30" s="208" customFormat="1" ht="12" customHeight="1">
      <c r="A228" s="250"/>
      <c r="B228" s="250"/>
      <c r="C228" s="250"/>
      <c r="D228" s="250"/>
      <c r="E228" s="250"/>
      <c r="J228" s="253"/>
      <c r="O228" s="253"/>
      <c r="P228" s="253"/>
      <c r="Q228" s="253"/>
      <c r="R228" s="253"/>
      <c r="S228" s="253"/>
      <c r="T228" s="253"/>
      <c r="U228" s="253"/>
      <c r="V228" s="253"/>
      <c r="W228" s="253"/>
      <c r="X228" s="253"/>
      <c r="Y228" s="253"/>
      <c r="Z228" s="252"/>
      <c r="AA228" s="252"/>
      <c r="AB228" s="252"/>
      <c r="AC228" s="251"/>
      <c r="AD228" s="250"/>
    </row>
    <row r="229" spans="1:30" s="208" customFormat="1" ht="12" customHeight="1">
      <c r="A229" s="250"/>
      <c r="B229" s="250"/>
      <c r="C229" s="250"/>
      <c r="D229" s="250"/>
      <c r="E229" s="250"/>
      <c r="J229" s="253"/>
      <c r="O229" s="253"/>
      <c r="P229" s="253"/>
      <c r="Q229" s="253"/>
      <c r="R229" s="253"/>
      <c r="S229" s="253"/>
      <c r="T229" s="253"/>
      <c r="U229" s="253"/>
      <c r="V229" s="253"/>
      <c r="W229" s="253"/>
      <c r="X229" s="253"/>
      <c r="Y229" s="253"/>
      <c r="Z229" s="252"/>
      <c r="AA229" s="252"/>
      <c r="AB229" s="252"/>
      <c r="AC229" s="251"/>
      <c r="AD229" s="250"/>
    </row>
    <row r="230" spans="1:30" s="208" customFormat="1" ht="12" customHeight="1">
      <c r="A230" s="250"/>
      <c r="B230" s="250"/>
      <c r="C230" s="250"/>
      <c r="D230" s="250"/>
      <c r="E230" s="250"/>
      <c r="J230" s="253"/>
      <c r="O230" s="253"/>
      <c r="P230" s="253"/>
      <c r="Q230" s="253"/>
      <c r="R230" s="253"/>
      <c r="S230" s="253"/>
      <c r="T230" s="253"/>
      <c r="U230" s="253"/>
      <c r="V230" s="253"/>
      <c r="W230" s="253"/>
      <c r="X230" s="253"/>
      <c r="Y230" s="253"/>
      <c r="Z230" s="252"/>
      <c r="AA230" s="252"/>
      <c r="AB230" s="252"/>
      <c r="AC230" s="251"/>
      <c r="AD230" s="250"/>
    </row>
    <row r="231" spans="1:30" s="208" customFormat="1" ht="12" customHeight="1">
      <c r="A231" s="250"/>
      <c r="B231" s="250"/>
      <c r="C231" s="250"/>
      <c r="D231" s="250"/>
      <c r="E231" s="250"/>
      <c r="J231" s="253"/>
      <c r="O231" s="253"/>
      <c r="P231" s="253"/>
      <c r="Q231" s="253"/>
      <c r="R231" s="253"/>
      <c r="S231" s="253"/>
      <c r="T231" s="253"/>
      <c r="U231" s="253"/>
      <c r="V231" s="253"/>
      <c r="W231" s="253"/>
      <c r="X231" s="253"/>
      <c r="Y231" s="253"/>
      <c r="Z231" s="252"/>
      <c r="AA231" s="252"/>
      <c r="AB231" s="252"/>
      <c r="AC231" s="251"/>
      <c r="AD231" s="250"/>
    </row>
    <row r="232" spans="1:30" s="208" customFormat="1" ht="12" customHeight="1">
      <c r="A232" s="250"/>
      <c r="B232" s="250"/>
      <c r="C232" s="250"/>
      <c r="D232" s="250"/>
      <c r="E232" s="250"/>
      <c r="J232" s="253"/>
      <c r="O232" s="253"/>
      <c r="P232" s="253"/>
      <c r="Q232" s="253"/>
      <c r="R232" s="253"/>
      <c r="S232" s="253"/>
      <c r="T232" s="253"/>
      <c r="U232" s="253"/>
      <c r="V232" s="253"/>
      <c r="W232" s="253"/>
      <c r="X232" s="253"/>
      <c r="Y232" s="253"/>
      <c r="Z232" s="252"/>
      <c r="AA232" s="252"/>
      <c r="AB232" s="252"/>
      <c r="AC232" s="251"/>
      <c r="AD232" s="250"/>
    </row>
    <row r="233" spans="1:30" s="208" customFormat="1" ht="12" customHeight="1">
      <c r="A233" s="250"/>
      <c r="B233" s="250"/>
      <c r="C233" s="250"/>
      <c r="D233" s="250"/>
      <c r="E233" s="250"/>
      <c r="J233" s="253"/>
      <c r="O233" s="253"/>
      <c r="P233" s="253"/>
      <c r="Q233" s="253"/>
      <c r="R233" s="253"/>
      <c r="S233" s="253"/>
      <c r="T233" s="253"/>
      <c r="U233" s="253"/>
      <c r="V233" s="253"/>
      <c r="W233" s="253"/>
      <c r="X233" s="253"/>
      <c r="Y233" s="253"/>
      <c r="Z233" s="252"/>
      <c r="AA233" s="252"/>
      <c r="AB233" s="252"/>
      <c r="AC233" s="251"/>
      <c r="AD233" s="250"/>
    </row>
    <row r="234" spans="1:30" s="208" customFormat="1" ht="12" customHeight="1">
      <c r="A234" s="250"/>
      <c r="B234" s="250"/>
      <c r="C234" s="250"/>
      <c r="D234" s="250"/>
      <c r="E234" s="250"/>
      <c r="J234" s="253"/>
      <c r="O234" s="253"/>
      <c r="P234" s="253"/>
      <c r="Q234" s="253"/>
      <c r="R234" s="253"/>
      <c r="S234" s="253"/>
      <c r="T234" s="253"/>
      <c r="U234" s="253"/>
      <c r="V234" s="253"/>
      <c r="W234" s="253"/>
      <c r="X234" s="253"/>
      <c r="Y234" s="253"/>
      <c r="Z234" s="252"/>
      <c r="AA234" s="252"/>
      <c r="AB234" s="252"/>
      <c r="AC234" s="251"/>
      <c r="AD234" s="250"/>
    </row>
    <row r="235" spans="1:30" s="208" customFormat="1" ht="12" customHeight="1">
      <c r="A235" s="250"/>
      <c r="B235" s="250"/>
      <c r="C235" s="250"/>
      <c r="D235" s="250"/>
      <c r="E235" s="250"/>
      <c r="J235" s="253"/>
      <c r="O235" s="253"/>
      <c r="P235" s="253"/>
      <c r="Q235" s="253"/>
      <c r="R235" s="253"/>
      <c r="S235" s="253"/>
      <c r="T235" s="253"/>
      <c r="U235" s="253"/>
      <c r="V235" s="253"/>
      <c r="W235" s="253"/>
      <c r="X235" s="253"/>
      <c r="Y235" s="253"/>
      <c r="Z235" s="252"/>
      <c r="AA235" s="252"/>
      <c r="AB235" s="252"/>
      <c r="AC235" s="251"/>
      <c r="AD235" s="250"/>
    </row>
    <row r="236" spans="1:30" s="208" customFormat="1" ht="12" customHeight="1">
      <c r="A236" s="250"/>
      <c r="B236" s="250"/>
      <c r="C236" s="250"/>
      <c r="D236" s="250"/>
      <c r="E236" s="250"/>
      <c r="J236" s="253"/>
      <c r="O236" s="253"/>
      <c r="P236" s="253"/>
      <c r="Q236" s="253"/>
      <c r="R236" s="253"/>
      <c r="S236" s="253"/>
      <c r="T236" s="253"/>
      <c r="U236" s="253"/>
      <c r="V236" s="253"/>
      <c r="W236" s="253"/>
      <c r="X236" s="253"/>
      <c r="Y236" s="253"/>
      <c r="Z236" s="252"/>
      <c r="AA236" s="252"/>
      <c r="AB236" s="252"/>
      <c r="AC236" s="251"/>
      <c r="AD236" s="250"/>
    </row>
    <row r="237" spans="1:30" s="208" customFormat="1" ht="12" customHeight="1">
      <c r="A237" s="250"/>
      <c r="B237" s="250"/>
      <c r="C237" s="250"/>
      <c r="D237" s="250"/>
      <c r="E237" s="250"/>
      <c r="J237" s="253"/>
      <c r="O237" s="253"/>
      <c r="P237" s="253"/>
      <c r="Q237" s="253"/>
      <c r="R237" s="253"/>
      <c r="S237" s="253"/>
      <c r="T237" s="253"/>
      <c r="U237" s="253"/>
      <c r="V237" s="253"/>
      <c r="W237" s="253"/>
      <c r="X237" s="253"/>
      <c r="Y237" s="253"/>
      <c r="Z237" s="252"/>
      <c r="AA237" s="252"/>
      <c r="AB237" s="252"/>
      <c r="AC237" s="251"/>
      <c r="AD237" s="250"/>
    </row>
    <row r="238" spans="1:30" s="208" customFormat="1" ht="12" customHeight="1">
      <c r="A238" s="250"/>
      <c r="B238" s="250"/>
      <c r="C238" s="250"/>
      <c r="D238" s="250"/>
      <c r="E238" s="250"/>
      <c r="J238" s="253"/>
      <c r="O238" s="253"/>
      <c r="P238" s="253"/>
      <c r="Q238" s="253"/>
      <c r="R238" s="253"/>
      <c r="S238" s="253"/>
      <c r="T238" s="253"/>
      <c r="U238" s="253"/>
      <c r="V238" s="253"/>
      <c r="W238" s="253"/>
      <c r="X238" s="253"/>
      <c r="Y238" s="253"/>
      <c r="Z238" s="252"/>
      <c r="AA238" s="252"/>
      <c r="AB238" s="252"/>
      <c r="AC238" s="251"/>
      <c r="AD238" s="250"/>
    </row>
    <row r="239" spans="1:30" s="208" customFormat="1" ht="12" customHeight="1">
      <c r="A239" s="250"/>
      <c r="B239" s="250"/>
      <c r="C239" s="250"/>
      <c r="D239" s="250"/>
      <c r="E239" s="250"/>
      <c r="J239" s="253"/>
      <c r="O239" s="253"/>
      <c r="P239" s="253"/>
      <c r="Q239" s="253"/>
      <c r="R239" s="253"/>
      <c r="S239" s="253"/>
      <c r="T239" s="253"/>
      <c r="U239" s="253"/>
      <c r="V239" s="253"/>
      <c r="W239" s="253"/>
      <c r="X239" s="253"/>
      <c r="Y239" s="253"/>
      <c r="Z239" s="252"/>
      <c r="AA239" s="252"/>
      <c r="AB239" s="252"/>
      <c r="AC239" s="251"/>
      <c r="AD239" s="250"/>
    </row>
    <row r="240" spans="1:30" s="208" customFormat="1" ht="12" customHeight="1">
      <c r="A240" s="250"/>
      <c r="B240" s="250"/>
      <c r="C240" s="250"/>
      <c r="D240" s="250"/>
      <c r="E240" s="250"/>
      <c r="J240" s="253"/>
      <c r="O240" s="253"/>
      <c r="P240" s="253"/>
      <c r="Q240" s="253"/>
      <c r="R240" s="253"/>
      <c r="S240" s="253"/>
      <c r="T240" s="253"/>
      <c r="U240" s="253"/>
      <c r="V240" s="253"/>
      <c r="W240" s="253"/>
      <c r="X240" s="253"/>
      <c r="Y240" s="253"/>
      <c r="Z240" s="252"/>
      <c r="AA240" s="252"/>
      <c r="AB240" s="252"/>
      <c r="AC240" s="251"/>
      <c r="AD240" s="250"/>
    </row>
    <row r="241" spans="1:30" s="208" customFormat="1" ht="12" customHeight="1">
      <c r="A241" s="250"/>
      <c r="B241" s="250"/>
      <c r="C241" s="250"/>
      <c r="D241" s="250"/>
      <c r="E241" s="250"/>
      <c r="J241" s="253"/>
      <c r="O241" s="253"/>
      <c r="P241" s="253"/>
      <c r="Q241" s="253"/>
      <c r="R241" s="253"/>
      <c r="S241" s="253"/>
      <c r="T241" s="253"/>
      <c r="U241" s="253"/>
      <c r="V241" s="253"/>
      <c r="W241" s="253"/>
      <c r="X241" s="253"/>
      <c r="Y241" s="253"/>
      <c r="Z241" s="252"/>
      <c r="AA241" s="252"/>
      <c r="AB241" s="252"/>
      <c r="AC241" s="251"/>
      <c r="AD241" s="250"/>
    </row>
    <row r="242" spans="1:30" s="208" customFormat="1" ht="12" customHeight="1">
      <c r="A242" s="250"/>
      <c r="B242" s="250"/>
      <c r="C242" s="250"/>
      <c r="D242" s="250"/>
      <c r="E242" s="250"/>
      <c r="J242" s="253"/>
      <c r="O242" s="253"/>
      <c r="P242" s="253"/>
      <c r="Q242" s="253"/>
      <c r="R242" s="253"/>
      <c r="S242" s="253"/>
      <c r="T242" s="253"/>
      <c r="U242" s="253"/>
      <c r="V242" s="253"/>
      <c r="W242" s="253"/>
      <c r="X242" s="253"/>
      <c r="Y242" s="253"/>
      <c r="Z242" s="252"/>
      <c r="AA242" s="252"/>
      <c r="AB242" s="252"/>
      <c r="AC242" s="251"/>
      <c r="AD242" s="250"/>
    </row>
    <row r="243" spans="1:30" s="208" customFormat="1" ht="12" customHeight="1">
      <c r="A243" s="250"/>
      <c r="B243" s="250"/>
      <c r="C243" s="250"/>
      <c r="D243" s="250"/>
      <c r="E243" s="250"/>
      <c r="J243" s="253"/>
      <c r="O243" s="253"/>
      <c r="P243" s="253"/>
      <c r="Q243" s="253"/>
      <c r="R243" s="253"/>
      <c r="S243" s="253"/>
      <c r="T243" s="253"/>
      <c r="U243" s="253"/>
      <c r="V243" s="253"/>
      <c r="W243" s="253"/>
      <c r="X243" s="253"/>
      <c r="Y243" s="253"/>
      <c r="Z243" s="252"/>
      <c r="AA243" s="252"/>
      <c r="AB243" s="252"/>
      <c r="AC243" s="251"/>
      <c r="AD243" s="250"/>
    </row>
    <row r="244" spans="1:30" s="208" customFormat="1" ht="12" customHeight="1">
      <c r="A244" s="250"/>
      <c r="B244" s="250"/>
      <c r="C244" s="250"/>
      <c r="D244" s="250"/>
      <c r="E244" s="250"/>
      <c r="J244" s="253"/>
      <c r="O244" s="253"/>
      <c r="P244" s="253"/>
      <c r="Q244" s="253"/>
      <c r="R244" s="253"/>
      <c r="S244" s="253"/>
      <c r="T244" s="253"/>
      <c r="U244" s="253"/>
      <c r="V244" s="253"/>
      <c r="W244" s="253"/>
      <c r="X244" s="253"/>
      <c r="Y244" s="253"/>
      <c r="Z244" s="252"/>
      <c r="AA244" s="252"/>
      <c r="AB244" s="252"/>
      <c r="AC244" s="251"/>
      <c r="AD244" s="250"/>
    </row>
    <row r="245" spans="1:30" s="208" customFormat="1" ht="12" customHeight="1">
      <c r="A245" s="250"/>
      <c r="B245" s="250"/>
      <c r="C245" s="250"/>
      <c r="D245" s="250"/>
      <c r="E245" s="250"/>
      <c r="J245" s="253"/>
      <c r="O245" s="253"/>
      <c r="P245" s="253"/>
      <c r="Q245" s="253"/>
      <c r="R245" s="253"/>
      <c r="S245" s="253"/>
      <c r="T245" s="253"/>
      <c r="U245" s="253"/>
      <c r="V245" s="253"/>
      <c r="W245" s="253"/>
      <c r="X245" s="253"/>
      <c r="Y245" s="253"/>
      <c r="Z245" s="252"/>
      <c r="AA245" s="252"/>
      <c r="AB245" s="252"/>
      <c r="AC245" s="251"/>
      <c r="AD245" s="250"/>
    </row>
    <row r="246" spans="1:30" s="208" customFormat="1" ht="12" customHeight="1">
      <c r="A246" s="250"/>
      <c r="B246" s="250"/>
      <c r="C246" s="250"/>
      <c r="D246" s="250"/>
      <c r="E246" s="250"/>
      <c r="J246" s="253"/>
      <c r="O246" s="253"/>
      <c r="P246" s="253"/>
      <c r="Q246" s="253"/>
      <c r="R246" s="253"/>
      <c r="S246" s="253"/>
      <c r="T246" s="253"/>
      <c r="U246" s="253"/>
      <c r="V246" s="253"/>
      <c r="W246" s="253"/>
      <c r="X246" s="253"/>
      <c r="Y246" s="253"/>
      <c r="Z246" s="252"/>
      <c r="AA246" s="252"/>
      <c r="AB246" s="252"/>
      <c r="AC246" s="251"/>
      <c r="AD246" s="250"/>
    </row>
    <row r="247" spans="1:30" s="208" customFormat="1" ht="12" customHeight="1">
      <c r="A247" s="250"/>
      <c r="B247" s="250"/>
      <c r="C247" s="250"/>
      <c r="D247" s="250"/>
      <c r="E247" s="250"/>
      <c r="J247" s="253"/>
      <c r="O247" s="253"/>
      <c r="P247" s="253"/>
      <c r="Q247" s="253"/>
      <c r="R247" s="253"/>
      <c r="S247" s="253"/>
      <c r="T247" s="253"/>
      <c r="U247" s="253"/>
      <c r="V247" s="253"/>
      <c r="W247" s="253"/>
      <c r="X247" s="253"/>
      <c r="Y247" s="253"/>
      <c r="Z247" s="252"/>
      <c r="AA247" s="252"/>
      <c r="AB247" s="252"/>
      <c r="AC247" s="251"/>
      <c r="AD247" s="250"/>
    </row>
    <row r="248" spans="1:30" s="208" customFormat="1" ht="12" customHeight="1">
      <c r="A248" s="250"/>
      <c r="B248" s="250"/>
      <c r="C248" s="250"/>
      <c r="D248" s="250"/>
      <c r="E248" s="250"/>
      <c r="J248" s="253"/>
      <c r="O248" s="253"/>
      <c r="P248" s="253"/>
      <c r="Q248" s="253"/>
      <c r="R248" s="253"/>
      <c r="S248" s="253"/>
      <c r="T248" s="253"/>
      <c r="U248" s="253"/>
      <c r="V248" s="253"/>
      <c r="W248" s="253"/>
      <c r="X248" s="253"/>
      <c r="Y248" s="253"/>
      <c r="Z248" s="252"/>
      <c r="AA248" s="252"/>
      <c r="AB248" s="252"/>
      <c r="AC248" s="251"/>
      <c r="AD248" s="250"/>
    </row>
    <row r="249" spans="1:30" s="208" customFormat="1" ht="12" customHeight="1">
      <c r="A249" s="250"/>
      <c r="B249" s="250"/>
      <c r="C249" s="250"/>
      <c r="D249" s="250"/>
      <c r="E249" s="250"/>
      <c r="J249" s="253"/>
      <c r="O249" s="253"/>
      <c r="P249" s="253"/>
      <c r="Q249" s="253"/>
      <c r="R249" s="253"/>
      <c r="S249" s="253"/>
      <c r="T249" s="253"/>
      <c r="U249" s="253"/>
      <c r="V249" s="253"/>
      <c r="W249" s="253"/>
      <c r="X249" s="253"/>
      <c r="Y249" s="253"/>
      <c r="Z249" s="252"/>
      <c r="AA249" s="252"/>
      <c r="AB249" s="252"/>
      <c r="AC249" s="251"/>
      <c r="AD249" s="250"/>
    </row>
    <row r="250" spans="1:30" s="208" customFormat="1" ht="12" customHeight="1">
      <c r="A250" s="250"/>
      <c r="B250" s="250"/>
      <c r="C250" s="250"/>
      <c r="D250" s="250"/>
      <c r="E250" s="250"/>
      <c r="J250" s="253"/>
      <c r="O250" s="253"/>
      <c r="P250" s="253"/>
      <c r="Q250" s="253"/>
      <c r="R250" s="253"/>
      <c r="S250" s="253"/>
      <c r="T250" s="253"/>
      <c r="U250" s="253"/>
      <c r="V250" s="253"/>
      <c r="W250" s="253"/>
      <c r="X250" s="253"/>
      <c r="Y250" s="253"/>
      <c r="Z250" s="252"/>
      <c r="AA250" s="252"/>
      <c r="AB250" s="252"/>
      <c r="AC250" s="251"/>
      <c r="AD250" s="250"/>
    </row>
    <row r="251" spans="1:30" s="208" customFormat="1" ht="12" customHeight="1">
      <c r="A251" s="250"/>
      <c r="B251" s="250"/>
      <c r="C251" s="250"/>
      <c r="D251" s="250"/>
      <c r="E251" s="250"/>
      <c r="J251" s="253"/>
      <c r="O251" s="253"/>
      <c r="P251" s="253"/>
      <c r="Q251" s="253"/>
      <c r="R251" s="253"/>
      <c r="S251" s="253"/>
      <c r="T251" s="253"/>
      <c r="U251" s="253"/>
      <c r="V251" s="253"/>
      <c r="W251" s="253"/>
      <c r="X251" s="253"/>
      <c r="Y251" s="253"/>
      <c r="Z251" s="252"/>
      <c r="AA251" s="252"/>
      <c r="AB251" s="252"/>
      <c r="AC251" s="251"/>
      <c r="AD251" s="250"/>
    </row>
    <row r="252" spans="1:30" s="208" customFormat="1" ht="12" customHeight="1">
      <c r="A252" s="250"/>
      <c r="B252" s="250"/>
      <c r="C252" s="250"/>
      <c r="D252" s="250"/>
      <c r="E252" s="250"/>
      <c r="J252" s="253"/>
      <c r="O252" s="253"/>
      <c r="P252" s="253"/>
      <c r="Q252" s="253"/>
      <c r="R252" s="253"/>
      <c r="S252" s="253"/>
      <c r="T252" s="253"/>
      <c r="U252" s="253"/>
      <c r="V252" s="253"/>
      <c r="W252" s="253"/>
      <c r="X252" s="253"/>
      <c r="Y252" s="253"/>
      <c r="Z252" s="252"/>
      <c r="AA252" s="252"/>
      <c r="AB252" s="252"/>
      <c r="AC252" s="251"/>
      <c r="AD252" s="250"/>
    </row>
    <row r="253" spans="1:30" s="208" customFormat="1" ht="12" customHeight="1">
      <c r="A253" s="250"/>
      <c r="B253" s="250"/>
      <c r="C253" s="250"/>
      <c r="D253" s="250"/>
      <c r="E253" s="250"/>
      <c r="J253" s="253"/>
      <c r="O253" s="253"/>
      <c r="P253" s="253"/>
      <c r="Q253" s="253"/>
      <c r="R253" s="253"/>
      <c r="S253" s="253"/>
      <c r="T253" s="253"/>
      <c r="U253" s="253"/>
      <c r="V253" s="253"/>
      <c r="W253" s="253"/>
      <c r="X253" s="253"/>
      <c r="Y253" s="253"/>
      <c r="Z253" s="252"/>
      <c r="AA253" s="252"/>
      <c r="AB253" s="252"/>
      <c r="AC253" s="251"/>
      <c r="AD253" s="250"/>
    </row>
    <row r="254" spans="1:30" s="208" customFormat="1" ht="12" customHeight="1">
      <c r="A254" s="250"/>
      <c r="B254" s="250"/>
      <c r="C254" s="250"/>
      <c r="D254" s="250"/>
      <c r="E254" s="250"/>
      <c r="J254" s="253"/>
      <c r="O254" s="253"/>
      <c r="P254" s="253"/>
      <c r="Q254" s="253"/>
      <c r="R254" s="253"/>
      <c r="S254" s="253"/>
      <c r="T254" s="253"/>
      <c r="U254" s="253"/>
      <c r="V254" s="253"/>
      <c r="W254" s="253"/>
      <c r="X254" s="253"/>
      <c r="Y254" s="253"/>
      <c r="Z254" s="252"/>
      <c r="AA254" s="252"/>
      <c r="AB254" s="252"/>
      <c r="AC254" s="251"/>
      <c r="AD254" s="250"/>
    </row>
    <row r="255" spans="1:30" s="208" customFormat="1" ht="12" customHeight="1">
      <c r="A255" s="250"/>
      <c r="B255" s="250"/>
      <c r="C255" s="250"/>
      <c r="D255" s="250"/>
      <c r="E255" s="250"/>
      <c r="J255" s="253"/>
      <c r="O255" s="253"/>
      <c r="P255" s="253"/>
      <c r="Q255" s="253"/>
      <c r="R255" s="253"/>
      <c r="S255" s="253"/>
      <c r="T255" s="253"/>
      <c r="U255" s="253"/>
      <c r="V255" s="253"/>
      <c r="W255" s="253"/>
      <c r="X255" s="253"/>
      <c r="Y255" s="253"/>
      <c r="Z255" s="252"/>
      <c r="AA255" s="252"/>
      <c r="AB255" s="252"/>
      <c r="AC255" s="251"/>
      <c r="AD255" s="250"/>
    </row>
    <row r="256" spans="1:30" s="208" customFormat="1" ht="12" customHeight="1">
      <c r="A256" s="250"/>
      <c r="B256" s="250"/>
      <c r="C256" s="250"/>
      <c r="D256" s="250"/>
      <c r="E256" s="250"/>
      <c r="J256" s="253"/>
      <c r="O256" s="253"/>
      <c r="P256" s="253"/>
      <c r="Q256" s="253"/>
      <c r="R256" s="253"/>
      <c r="S256" s="253"/>
      <c r="T256" s="253"/>
      <c r="U256" s="253"/>
      <c r="V256" s="253"/>
      <c r="W256" s="253"/>
      <c r="X256" s="253"/>
      <c r="Y256" s="253"/>
      <c r="Z256" s="252"/>
      <c r="AA256" s="252"/>
      <c r="AB256" s="252"/>
      <c r="AC256" s="251"/>
      <c r="AD256" s="250"/>
    </row>
    <row r="257" spans="1:30" s="208" customFormat="1" ht="12" customHeight="1">
      <c r="A257" s="250"/>
      <c r="B257" s="250"/>
      <c r="C257" s="250"/>
      <c r="D257" s="250"/>
      <c r="E257" s="250"/>
      <c r="J257" s="253"/>
      <c r="O257" s="253"/>
      <c r="P257" s="253"/>
      <c r="Q257" s="253"/>
      <c r="R257" s="253"/>
      <c r="S257" s="253"/>
      <c r="T257" s="253"/>
      <c r="U257" s="253"/>
      <c r="V257" s="253"/>
      <c r="W257" s="253"/>
      <c r="X257" s="253"/>
      <c r="Y257" s="253"/>
      <c r="Z257" s="252"/>
      <c r="AA257" s="252"/>
      <c r="AB257" s="252"/>
      <c r="AC257" s="251"/>
      <c r="AD257" s="250"/>
    </row>
    <row r="258" spans="1:30" s="208" customFormat="1" ht="12" customHeight="1">
      <c r="A258" s="250"/>
      <c r="B258" s="250"/>
      <c r="C258" s="250"/>
      <c r="D258" s="250"/>
      <c r="E258" s="250"/>
      <c r="J258" s="253"/>
      <c r="O258" s="253"/>
      <c r="P258" s="253"/>
      <c r="Q258" s="253"/>
      <c r="R258" s="253"/>
      <c r="S258" s="253"/>
      <c r="T258" s="253"/>
      <c r="U258" s="253"/>
      <c r="V258" s="253"/>
      <c r="W258" s="253"/>
      <c r="X258" s="253"/>
      <c r="Y258" s="253"/>
      <c r="Z258" s="252"/>
      <c r="AA258" s="252"/>
      <c r="AB258" s="252"/>
      <c r="AC258" s="251"/>
      <c r="AD258" s="250"/>
    </row>
    <row r="259" spans="1:30" s="208" customFormat="1" ht="12" customHeight="1">
      <c r="A259" s="250"/>
      <c r="B259" s="250"/>
      <c r="C259" s="250"/>
      <c r="D259" s="250"/>
      <c r="E259" s="250"/>
      <c r="J259" s="253"/>
      <c r="O259" s="253"/>
      <c r="P259" s="253"/>
      <c r="Q259" s="253"/>
      <c r="R259" s="253"/>
      <c r="S259" s="253"/>
      <c r="T259" s="253"/>
      <c r="U259" s="253"/>
      <c r="V259" s="253"/>
      <c r="W259" s="253"/>
      <c r="X259" s="253"/>
      <c r="Y259" s="253"/>
      <c r="Z259" s="252"/>
      <c r="AA259" s="252"/>
      <c r="AB259" s="252"/>
      <c r="AC259" s="251"/>
      <c r="AD259" s="250"/>
    </row>
    <row r="260" spans="1:30" s="208" customFormat="1" ht="12" customHeight="1">
      <c r="A260" s="250"/>
      <c r="B260" s="250"/>
      <c r="C260" s="250"/>
      <c r="D260" s="250"/>
      <c r="E260" s="250"/>
      <c r="J260" s="253"/>
      <c r="O260" s="253"/>
      <c r="P260" s="253"/>
      <c r="Q260" s="253"/>
      <c r="R260" s="253"/>
      <c r="S260" s="253"/>
      <c r="T260" s="253"/>
      <c r="U260" s="253"/>
      <c r="V260" s="253"/>
      <c r="W260" s="253"/>
      <c r="X260" s="253"/>
      <c r="Y260" s="253"/>
      <c r="Z260" s="252"/>
      <c r="AA260" s="252"/>
      <c r="AB260" s="252"/>
      <c r="AC260" s="251"/>
      <c r="AD260" s="250"/>
    </row>
    <row r="261" spans="1:30" s="208" customFormat="1" ht="12" customHeight="1">
      <c r="A261" s="250"/>
      <c r="B261" s="250"/>
      <c r="C261" s="250"/>
      <c r="D261" s="250"/>
      <c r="E261" s="250"/>
      <c r="J261" s="253"/>
      <c r="O261" s="253"/>
      <c r="P261" s="253"/>
      <c r="Q261" s="253"/>
      <c r="R261" s="253"/>
      <c r="S261" s="253"/>
      <c r="T261" s="253"/>
      <c r="U261" s="253"/>
      <c r="V261" s="253"/>
      <c r="W261" s="253"/>
      <c r="X261" s="253"/>
      <c r="Y261" s="253"/>
      <c r="Z261" s="252"/>
      <c r="AA261" s="252"/>
      <c r="AB261" s="252"/>
      <c r="AC261" s="251"/>
      <c r="AD261" s="250"/>
    </row>
    <row r="262" spans="1:30" s="208" customFormat="1" ht="12" customHeight="1">
      <c r="A262" s="250"/>
      <c r="B262" s="250"/>
      <c r="C262" s="250"/>
      <c r="D262" s="250"/>
      <c r="E262" s="250"/>
      <c r="J262" s="253"/>
      <c r="O262" s="253"/>
      <c r="P262" s="253"/>
      <c r="Q262" s="253"/>
      <c r="R262" s="253"/>
      <c r="S262" s="253"/>
      <c r="T262" s="253"/>
      <c r="U262" s="253"/>
      <c r="V262" s="253"/>
      <c r="W262" s="253"/>
      <c r="X262" s="253"/>
      <c r="Y262" s="253"/>
      <c r="Z262" s="252"/>
      <c r="AA262" s="252"/>
      <c r="AB262" s="252"/>
      <c r="AC262" s="251"/>
      <c r="AD262" s="250"/>
    </row>
    <row r="263" spans="1:30" s="208" customFormat="1" ht="12" customHeight="1">
      <c r="A263" s="250"/>
      <c r="B263" s="250"/>
      <c r="C263" s="250"/>
      <c r="D263" s="250"/>
      <c r="E263" s="250"/>
      <c r="J263" s="253"/>
      <c r="O263" s="253"/>
      <c r="P263" s="253"/>
      <c r="Q263" s="253"/>
      <c r="R263" s="253"/>
      <c r="S263" s="253"/>
      <c r="T263" s="253"/>
      <c r="U263" s="253"/>
      <c r="V263" s="253"/>
      <c r="W263" s="253"/>
      <c r="X263" s="253"/>
      <c r="Y263" s="253"/>
      <c r="Z263" s="252"/>
      <c r="AA263" s="252"/>
      <c r="AB263" s="252"/>
      <c r="AC263" s="251"/>
      <c r="AD263" s="250"/>
    </row>
    <row r="264" spans="1:30" s="208" customFormat="1" ht="12" customHeight="1">
      <c r="A264" s="250"/>
      <c r="B264" s="250"/>
      <c r="C264" s="250"/>
      <c r="D264" s="250"/>
      <c r="E264" s="250"/>
      <c r="J264" s="253"/>
      <c r="O264" s="253"/>
      <c r="P264" s="253"/>
      <c r="Q264" s="253"/>
      <c r="R264" s="253"/>
      <c r="S264" s="253"/>
      <c r="T264" s="253"/>
      <c r="U264" s="253"/>
      <c r="V264" s="253"/>
      <c r="W264" s="253"/>
      <c r="X264" s="253"/>
      <c r="Y264" s="253"/>
      <c r="Z264" s="252"/>
      <c r="AA264" s="252"/>
      <c r="AB264" s="252"/>
      <c r="AC264" s="251"/>
      <c r="AD264" s="250"/>
    </row>
    <row r="265" spans="1:30" s="208" customFormat="1" ht="12" customHeight="1">
      <c r="A265" s="250"/>
      <c r="B265" s="250"/>
      <c r="C265" s="250"/>
      <c r="D265" s="250"/>
      <c r="E265" s="250"/>
      <c r="J265" s="253"/>
      <c r="O265" s="253"/>
      <c r="P265" s="253"/>
      <c r="Q265" s="253"/>
      <c r="R265" s="253"/>
      <c r="S265" s="253"/>
      <c r="T265" s="253"/>
      <c r="U265" s="253"/>
      <c r="V265" s="253"/>
      <c r="W265" s="253"/>
      <c r="X265" s="253"/>
      <c r="Y265" s="253"/>
      <c r="Z265" s="252"/>
      <c r="AA265" s="252"/>
      <c r="AB265" s="252"/>
      <c r="AC265" s="251"/>
      <c r="AD265" s="250"/>
    </row>
    <row r="266" spans="1:30" s="208" customFormat="1" ht="12" customHeight="1">
      <c r="A266" s="250"/>
      <c r="B266" s="250"/>
      <c r="C266" s="250"/>
      <c r="D266" s="250"/>
      <c r="E266" s="250"/>
      <c r="J266" s="253"/>
      <c r="O266" s="253"/>
      <c r="P266" s="253"/>
      <c r="Q266" s="253"/>
      <c r="R266" s="253"/>
      <c r="S266" s="253"/>
      <c r="T266" s="253"/>
      <c r="U266" s="253"/>
      <c r="V266" s="253"/>
      <c r="W266" s="253"/>
      <c r="X266" s="253"/>
      <c r="Y266" s="253"/>
      <c r="Z266" s="252"/>
      <c r="AA266" s="252"/>
      <c r="AB266" s="252"/>
      <c r="AC266" s="251"/>
      <c r="AD266" s="250"/>
    </row>
    <row r="267" spans="1:30" s="208" customFormat="1" ht="12" customHeight="1">
      <c r="A267" s="250"/>
      <c r="B267" s="250"/>
      <c r="C267" s="250"/>
      <c r="D267" s="250"/>
      <c r="E267" s="250"/>
      <c r="J267" s="253"/>
      <c r="O267" s="253"/>
      <c r="P267" s="253"/>
      <c r="Q267" s="253"/>
      <c r="R267" s="253"/>
      <c r="S267" s="253"/>
      <c r="T267" s="253"/>
      <c r="U267" s="253"/>
      <c r="V267" s="253"/>
      <c r="W267" s="253"/>
      <c r="X267" s="253"/>
      <c r="Y267" s="253"/>
      <c r="Z267" s="252"/>
      <c r="AA267" s="252"/>
      <c r="AB267" s="252"/>
      <c r="AC267" s="251"/>
      <c r="AD267" s="250"/>
    </row>
    <row r="268" spans="1:30" s="208" customFormat="1" ht="12" customHeight="1">
      <c r="A268" s="250"/>
      <c r="B268" s="250"/>
      <c r="C268" s="250"/>
      <c r="D268" s="250"/>
      <c r="E268" s="250"/>
      <c r="J268" s="253"/>
      <c r="O268" s="253"/>
      <c r="P268" s="253"/>
      <c r="Q268" s="253"/>
      <c r="R268" s="253"/>
      <c r="S268" s="253"/>
      <c r="T268" s="253"/>
      <c r="U268" s="253"/>
      <c r="V268" s="253"/>
      <c r="W268" s="253"/>
      <c r="X268" s="253"/>
      <c r="Y268" s="253"/>
      <c r="Z268" s="252"/>
      <c r="AA268" s="252"/>
      <c r="AB268" s="252"/>
      <c r="AC268" s="251"/>
      <c r="AD268" s="250"/>
    </row>
    <row r="269" spans="1:30" s="208" customFormat="1" ht="12" customHeight="1">
      <c r="A269" s="250"/>
      <c r="B269" s="250"/>
      <c r="C269" s="250"/>
      <c r="D269" s="250"/>
      <c r="E269" s="250"/>
      <c r="J269" s="253"/>
      <c r="O269" s="253"/>
      <c r="P269" s="253"/>
      <c r="Q269" s="253"/>
      <c r="R269" s="253"/>
      <c r="S269" s="253"/>
      <c r="T269" s="253"/>
      <c r="U269" s="253"/>
      <c r="V269" s="253"/>
      <c r="W269" s="253"/>
      <c r="X269" s="253"/>
      <c r="Y269" s="253"/>
      <c r="Z269" s="252"/>
      <c r="AA269" s="252"/>
      <c r="AB269" s="252"/>
      <c r="AC269" s="251"/>
      <c r="AD269" s="250"/>
    </row>
    <row r="270" spans="1:30" s="208" customFormat="1" ht="12" customHeight="1">
      <c r="A270" s="250"/>
      <c r="B270" s="250"/>
      <c r="C270" s="250"/>
      <c r="D270" s="250"/>
      <c r="E270" s="250"/>
      <c r="J270" s="253"/>
      <c r="O270" s="253"/>
      <c r="P270" s="253"/>
      <c r="Q270" s="253"/>
      <c r="R270" s="253"/>
      <c r="S270" s="253"/>
      <c r="T270" s="253"/>
      <c r="U270" s="253"/>
      <c r="V270" s="253"/>
      <c r="W270" s="253"/>
      <c r="X270" s="253"/>
      <c r="Y270" s="253"/>
      <c r="Z270" s="252"/>
      <c r="AA270" s="252"/>
      <c r="AB270" s="252"/>
      <c r="AC270" s="251"/>
      <c r="AD270" s="250"/>
    </row>
    <row r="271" spans="1:30" s="208" customFormat="1" ht="12" customHeight="1">
      <c r="A271" s="250"/>
      <c r="B271" s="250"/>
      <c r="C271" s="250"/>
      <c r="D271" s="250"/>
      <c r="E271" s="250"/>
      <c r="J271" s="253"/>
      <c r="O271" s="253"/>
      <c r="P271" s="253"/>
      <c r="Q271" s="253"/>
      <c r="R271" s="253"/>
      <c r="S271" s="253"/>
      <c r="T271" s="253"/>
      <c r="U271" s="253"/>
      <c r="V271" s="253"/>
      <c r="W271" s="253"/>
      <c r="X271" s="253"/>
      <c r="Y271" s="253"/>
      <c r="Z271" s="252"/>
      <c r="AA271" s="252"/>
      <c r="AB271" s="252"/>
      <c r="AC271" s="251"/>
      <c r="AD271" s="250"/>
    </row>
    <row r="272" spans="1:30" s="208" customFormat="1" ht="12" customHeight="1">
      <c r="A272" s="250"/>
      <c r="B272" s="250"/>
      <c r="C272" s="250"/>
      <c r="D272" s="250"/>
      <c r="E272" s="250"/>
      <c r="J272" s="253"/>
      <c r="O272" s="253"/>
      <c r="P272" s="253"/>
      <c r="Q272" s="253"/>
      <c r="R272" s="253"/>
      <c r="S272" s="253"/>
      <c r="T272" s="253"/>
      <c r="U272" s="253"/>
      <c r="V272" s="253"/>
      <c r="W272" s="253"/>
      <c r="X272" s="253"/>
      <c r="Y272" s="253"/>
      <c r="Z272" s="252"/>
      <c r="AA272" s="252"/>
      <c r="AB272" s="252"/>
      <c r="AC272" s="251"/>
      <c r="AD272" s="250"/>
    </row>
    <row r="273" spans="1:30" s="208" customFormat="1" ht="12" customHeight="1">
      <c r="A273" s="250"/>
      <c r="B273" s="250"/>
      <c r="C273" s="250"/>
      <c r="D273" s="250"/>
      <c r="E273" s="250"/>
      <c r="J273" s="253"/>
      <c r="O273" s="253"/>
      <c r="P273" s="253"/>
      <c r="Q273" s="253"/>
      <c r="R273" s="253"/>
      <c r="S273" s="253"/>
      <c r="T273" s="253"/>
      <c r="U273" s="253"/>
      <c r="V273" s="253"/>
      <c r="W273" s="253"/>
      <c r="X273" s="253"/>
      <c r="Y273" s="253"/>
      <c r="Z273" s="252"/>
      <c r="AA273" s="252"/>
      <c r="AB273" s="252"/>
      <c r="AC273" s="251"/>
      <c r="AD273" s="250"/>
    </row>
    <row r="274" spans="1:30" s="208" customFormat="1" ht="12" customHeight="1">
      <c r="A274" s="250"/>
      <c r="B274" s="250"/>
      <c r="C274" s="250"/>
      <c r="D274" s="250"/>
      <c r="E274" s="250"/>
      <c r="J274" s="253"/>
      <c r="O274" s="253"/>
      <c r="P274" s="253"/>
      <c r="Q274" s="253"/>
      <c r="R274" s="253"/>
      <c r="S274" s="253"/>
      <c r="T274" s="253"/>
      <c r="U274" s="253"/>
      <c r="V274" s="253"/>
      <c r="W274" s="253"/>
      <c r="X274" s="253"/>
      <c r="Y274" s="253"/>
      <c r="Z274" s="252"/>
      <c r="AA274" s="252"/>
      <c r="AB274" s="252"/>
      <c r="AC274" s="251"/>
      <c r="AD274" s="250"/>
    </row>
    <row r="275" spans="1:30" s="208" customFormat="1" ht="12" customHeight="1">
      <c r="A275" s="250"/>
      <c r="B275" s="250"/>
      <c r="C275" s="250"/>
      <c r="D275" s="250"/>
      <c r="E275" s="250"/>
      <c r="J275" s="253"/>
      <c r="O275" s="253"/>
      <c r="P275" s="253"/>
      <c r="Q275" s="253"/>
      <c r="R275" s="253"/>
      <c r="S275" s="253"/>
      <c r="T275" s="253"/>
      <c r="U275" s="253"/>
      <c r="V275" s="253"/>
      <c r="W275" s="253"/>
      <c r="X275" s="253"/>
      <c r="Y275" s="253"/>
      <c r="Z275" s="252"/>
      <c r="AA275" s="252"/>
      <c r="AB275" s="252"/>
      <c r="AC275" s="251"/>
      <c r="AD275" s="250"/>
    </row>
    <row r="276" spans="1:30" s="208" customFormat="1" ht="12" customHeight="1">
      <c r="A276" s="250"/>
      <c r="B276" s="250"/>
      <c r="C276" s="250"/>
      <c r="D276" s="250"/>
      <c r="E276" s="250"/>
      <c r="J276" s="253"/>
      <c r="O276" s="253"/>
      <c r="P276" s="253"/>
      <c r="Q276" s="253"/>
      <c r="R276" s="253"/>
      <c r="S276" s="253"/>
      <c r="T276" s="253"/>
      <c r="U276" s="253"/>
      <c r="V276" s="253"/>
      <c r="W276" s="253"/>
      <c r="X276" s="253"/>
      <c r="Y276" s="253"/>
      <c r="Z276" s="252"/>
      <c r="AA276" s="252"/>
      <c r="AB276" s="252"/>
      <c r="AC276" s="251"/>
      <c r="AD276" s="250"/>
    </row>
    <row r="277" spans="1:30" s="208" customFormat="1" ht="12" customHeight="1">
      <c r="A277" s="250"/>
      <c r="B277" s="250"/>
      <c r="C277" s="250"/>
      <c r="D277" s="250"/>
      <c r="E277" s="250"/>
      <c r="J277" s="253"/>
      <c r="O277" s="253"/>
      <c r="P277" s="253"/>
      <c r="Q277" s="253"/>
      <c r="R277" s="253"/>
      <c r="S277" s="253"/>
      <c r="T277" s="253"/>
      <c r="U277" s="253"/>
      <c r="V277" s="253"/>
      <c r="W277" s="253"/>
      <c r="X277" s="253"/>
      <c r="Y277" s="253"/>
      <c r="Z277" s="252"/>
      <c r="AA277" s="252"/>
      <c r="AB277" s="252"/>
      <c r="AC277" s="251"/>
      <c r="AD277" s="250"/>
    </row>
    <row r="278" spans="1:30" s="208" customFormat="1" ht="12" customHeight="1">
      <c r="A278" s="250"/>
      <c r="B278" s="250"/>
      <c r="C278" s="250"/>
      <c r="D278" s="250"/>
      <c r="E278" s="250"/>
      <c r="J278" s="253"/>
      <c r="O278" s="253"/>
      <c r="P278" s="253"/>
      <c r="Q278" s="253"/>
      <c r="R278" s="253"/>
      <c r="S278" s="253"/>
      <c r="T278" s="253"/>
      <c r="U278" s="253"/>
      <c r="V278" s="253"/>
      <c r="W278" s="253"/>
      <c r="X278" s="253"/>
      <c r="Y278" s="253"/>
      <c r="Z278" s="252"/>
      <c r="AA278" s="252"/>
      <c r="AB278" s="252"/>
      <c r="AC278" s="251"/>
      <c r="AD278" s="250"/>
    </row>
    <row r="279" spans="1:30" s="208" customFormat="1" ht="12" customHeight="1">
      <c r="A279" s="250"/>
      <c r="B279" s="250"/>
      <c r="C279" s="250"/>
      <c r="D279" s="250"/>
      <c r="E279" s="250"/>
      <c r="J279" s="253"/>
      <c r="O279" s="253"/>
      <c r="P279" s="253"/>
      <c r="Q279" s="253"/>
      <c r="R279" s="253"/>
      <c r="S279" s="253"/>
      <c r="T279" s="253"/>
      <c r="U279" s="253"/>
      <c r="V279" s="253"/>
      <c r="W279" s="253"/>
      <c r="X279" s="253"/>
      <c r="Y279" s="253"/>
      <c r="Z279" s="252"/>
      <c r="AA279" s="252"/>
      <c r="AB279" s="252"/>
      <c r="AC279" s="251"/>
      <c r="AD279" s="250"/>
    </row>
    <row r="280" spans="1:30" s="208" customFormat="1" ht="12" customHeight="1">
      <c r="A280" s="250"/>
      <c r="B280" s="250"/>
      <c r="C280" s="250"/>
      <c r="D280" s="250"/>
      <c r="E280" s="250"/>
      <c r="J280" s="253"/>
      <c r="O280" s="253"/>
      <c r="P280" s="253"/>
      <c r="Q280" s="253"/>
      <c r="R280" s="253"/>
      <c r="S280" s="253"/>
      <c r="T280" s="253"/>
      <c r="U280" s="253"/>
      <c r="V280" s="253"/>
      <c r="W280" s="253"/>
      <c r="X280" s="253"/>
      <c r="Y280" s="253"/>
      <c r="Z280" s="252"/>
      <c r="AA280" s="252"/>
      <c r="AB280" s="252"/>
      <c r="AC280" s="251"/>
      <c r="AD280" s="250"/>
    </row>
    <row r="281" spans="1:30" s="208" customFormat="1" ht="12" customHeight="1">
      <c r="A281" s="250"/>
      <c r="B281" s="250"/>
      <c r="C281" s="250"/>
      <c r="D281" s="250"/>
      <c r="E281" s="250"/>
      <c r="J281" s="253"/>
      <c r="O281" s="253"/>
      <c r="P281" s="253"/>
      <c r="Q281" s="253"/>
      <c r="R281" s="253"/>
      <c r="S281" s="253"/>
      <c r="T281" s="253"/>
      <c r="U281" s="253"/>
      <c r="V281" s="253"/>
      <c r="W281" s="253"/>
      <c r="X281" s="253"/>
      <c r="Y281" s="253"/>
      <c r="Z281" s="252"/>
      <c r="AA281" s="252"/>
      <c r="AB281" s="252"/>
      <c r="AC281" s="251"/>
      <c r="AD281" s="250"/>
    </row>
    <row r="282" spans="1:30" s="208" customFormat="1" ht="12" customHeight="1">
      <c r="A282" s="250"/>
      <c r="B282" s="250"/>
      <c r="C282" s="250"/>
      <c r="D282" s="250"/>
      <c r="E282" s="250"/>
      <c r="J282" s="253"/>
      <c r="O282" s="253"/>
      <c r="P282" s="253"/>
      <c r="Q282" s="253"/>
      <c r="R282" s="253"/>
      <c r="S282" s="253"/>
      <c r="T282" s="253"/>
      <c r="U282" s="253"/>
      <c r="V282" s="253"/>
      <c r="W282" s="253"/>
      <c r="X282" s="253"/>
      <c r="Y282" s="253"/>
      <c r="Z282" s="252"/>
      <c r="AA282" s="252"/>
      <c r="AB282" s="252"/>
      <c r="AC282" s="251"/>
      <c r="AD282" s="250"/>
    </row>
    <row r="283" spans="1:30" s="208" customFormat="1" ht="12" customHeight="1">
      <c r="A283" s="250"/>
      <c r="B283" s="250"/>
      <c r="C283" s="250"/>
      <c r="D283" s="250"/>
      <c r="E283" s="250"/>
      <c r="J283" s="253"/>
      <c r="O283" s="253"/>
      <c r="P283" s="253"/>
      <c r="Q283" s="253"/>
      <c r="R283" s="253"/>
      <c r="S283" s="253"/>
      <c r="T283" s="253"/>
      <c r="U283" s="253"/>
      <c r="V283" s="253"/>
      <c r="W283" s="253"/>
      <c r="X283" s="253"/>
      <c r="Y283" s="253"/>
      <c r="Z283" s="252"/>
      <c r="AA283" s="252"/>
      <c r="AB283" s="252"/>
      <c r="AC283" s="251"/>
      <c r="AD283" s="250"/>
    </row>
    <row r="284" spans="1:30" s="208" customFormat="1" ht="12" customHeight="1">
      <c r="A284" s="250"/>
      <c r="B284" s="250"/>
      <c r="C284" s="250"/>
      <c r="D284" s="250"/>
      <c r="E284" s="250"/>
      <c r="J284" s="253"/>
      <c r="O284" s="253"/>
      <c r="P284" s="253"/>
      <c r="Q284" s="253"/>
      <c r="R284" s="253"/>
      <c r="S284" s="253"/>
      <c r="T284" s="253"/>
      <c r="U284" s="253"/>
      <c r="V284" s="253"/>
      <c r="W284" s="253"/>
      <c r="X284" s="253"/>
      <c r="Y284" s="253"/>
      <c r="Z284" s="252"/>
      <c r="AA284" s="252"/>
      <c r="AB284" s="252"/>
      <c r="AC284" s="251"/>
      <c r="AD284" s="250"/>
    </row>
    <row r="285" spans="1:30" s="208" customFormat="1" ht="12" customHeight="1">
      <c r="A285" s="250"/>
      <c r="B285" s="250"/>
      <c r="C285" s="250"/>
      <c r="D285" s="250"/>
      <c r="E285" s="250"/>
      <c r="J285" s="253"/>
      <c r="O285" s="253"/>
      <c r="P285" s="253"/>
      <c r="Q285" s="253"/>
      <c r="R285" s="253"/>
      <c r="S285" s="253"/>
      <c r="T285" s="253"/>
      <c r="U285" s="253"/>
      <c r="V285" s="253"/>
      <c r="W285" s="253"/>
      <c r="X285" s="253"/>
      <c r="Y285" s="253"/>
      <c r="Z285" s="252"/>
      <c r="AA285" s="252"/>
      <c r="AB285" s="252"/>
      <c r="AC285" s="251"/>
      <c r="AD285" s="250"/>
    </row>
    <row r="286" spans="1:30" s="208" customFormat="1" ht="12" customHeight="1">
      <c r="A286" s="250"/>
      <c r="B286" s="250"/>
      <c r="C286" s="250"/>
      <c r="D286" s="250"/>
      <c r="E286" s="250"/>
      <c r="J286" s="253"/>
      <c r="O286" s="253"/>
      <c r="P286" s="253"/>
      <c r="Q286" s="253"/>
      <c r="R286" s="253"/>
      <c r="S286" s="253"/>
      <c r="T286" s="253"/>
      <c r="U286" s="253"/>
      <c r="V286" s="253"/>
      <c r="W286" s="253"/>
      <c r="X286" s="253"/>
      <c r="Y286" s="253"/>
      <c r="Z286" s="252"/>
      <c r="AA286" s="252"/>
      <c r="AB286" s="252"/>
      <c r="AC286" s="251"/>
      <c r="AD286" s="250"/>
    </row>
    <row r="287" spans="1:30" s="208" customFormat="1" ht="12" customHeight="1">
      <c r="A287" s="250"/>
      <c r="B287" s="250"/>
      <c r="C287" s="250"/>
      <c r="D287" s="250"/>
      <c r="E287" s="250"/>
      <c r="J287" s="253"/>
      <c r="O287" s="253"/>
      <c r="P287" s="253"/>
      <c r="Q287" s="253"/>
      <c r="R287" s="253"/>
      <c r="S287" s="253"/>
      <c r="T287" s="253"/>
      <c r="U287" s="253"/>
      <c r="V287" s="253"/>
      <c r="W287" s="253"/>
      <c r="X287" s="253"/>
      <c r="Y287" s="253"/>
      <c r="Z287" s="252"/>
      <c r="AA287" s="252"/>
      <c r="AB287" s="252"/>
      <c r="AC287" s="251"/>
      <c r="AD287" s="250"/>
    </row>
    <row r="288" spans="1:30" s="208" customFormat="1" ht="12" customHeight="1">
      <c r="A288" s="250"/>
      <c r="B288" s="250"/>
      <c r="C288" s="250"/>
      <c r="D288" s="250"/>
      <c r="E288" s="250"/>
      <c r="J288" s="253"/>
      <c r="O288" s="253"/>
      <c r="P288" s="253"/>
      <c r="Q288" s="253"/>
      <c r="R288" s="253"/>
      <c r="S288" s="253"/>
      <c r="T288" s="253"/>
      <c r="U288" s="253"/>
      <c r="V288" s="253"/>
      <c r="W288" s="253"/>
      <c r="X288" s="253"/>
      <c r="Y288" s="253"/>
      <c r="Z288" s="252"/>
      <c r="AA288" s="252"/>
      <c r="AB288" s="252"/>
      <c r="AC288" s="251"/>
      <c r="AD288" s="250"/>
    </row>
    <row r="289" spans="1:30" s="208" customFormat="1" ht="12" customHeight="1">
      <c r="A289" s="250"/>
      <c r="B289" s="250"/>
      <c r="C289" s="250"/>
      <c r="D289" s="250"/>
      <c r="E289" s="250"/>
      <c r="J289" s="253"/>
      <c r="O289" s="253"/>
      <c r="P289" s="253"/>
      <c r="Q289" s="253"/>
      <c r="R289" s="253"/>
      <c r="S289" s="253"/>
      <c r="T289" s="253"/>
      <c r="U289" s="253"/>
      <c r="V289" s="253"/>
      <c r="W289" s="253"/>
      <c r="X289" s="253"/>
      <c r="Y289" s="253"/>
      <c r="Z289" s="252"/>
      <c r="AA289" s="252"/>
      <c r="AB289" s="252"/>
      <c r="AC289" s="251"/>
      <c r="AD289" s="250"/>
    </row>
    <row r="290" spans="1:30" s="208" customFormat="1" ht="12" customHeight="1">
      <c r="A290" s="250"/>
      <c r="B290" s="250"/>
      <c r="C290" s="250"/>
      <c r="D290" s="250"/>
      <c r="E290" s="250"/>
      <c r="J290" s="253"/>
      <c r="O290" s="253"/>
      <c r="P290" s="253"/>
      <c r="Q290" s="253"/>
      <c r="R290" s="253"/>
      <c r="S290" s="253"/>
      <c r="T290" s="253"/>
      <c r="U290" s="253"/>
      <c r="V290" s="253"/>
      <c r="W290" s="253"/>
      <c r="X290" s="253"/>
      <c r="Y290" s="253"/>
      <c r="Z290" s="252"/>
      <c r="AA290" s="252"/>
      <c r="AB290" s="252"/>
      <c r="AC290" s="251"/>
      <c r="AD290" s="250"/>
    </row>
    <row r="291" spans="1:30" s="208" customFormat="1" ht="12" customHeight="1">
      <c r="A291" s="250"/>
      <c r="B291" s="250"/>
      <c r="C291" s="250"/>
      <c r="D291" s="250"/>
      <c r="E291" s="250"/>
      <c r="J291" s="253"/>
      <c r="O291" s="253"/>
      <c r="P291" s="253"/>
      <c r="Q291" s="253"/>
      <c r="R291" s="253"/>
      <c r="S291" s="253"/>
      <c r="T291" s="253"/>
      <c r="U291" s="253"/>
      <c r="V291" s="253"/>
      <c r="W291" s="253"/>
      <c r="X291" s="253"/>
      <c r="Y291" s="253"/>
      <c r="Z291" s="252"/>
      <c r="AA291" s="252"/>
      <c r="AB291" s="252"/>
      <c r="AC291" s="251"/>
      <c r="AD291" s="250"/>
    </row>
    <row r="292" spans="1:30" s="208" customFormat="1" ht="12" customHeight="1">
      <c r="A292" s="250"/>
      <c r="B292" s="250"/>
      <c r="C292" s="250"/>
      <c r="D292" s="250"/>
      <c r="E292" s="250"/>
      <c r="J292" s="253"/>
      <c r="O292" s="253"/>
      <c r="P292" s="253"/>
      <c r="Q292" s="253"/>
      <c r="R292" s="253"/>
      <c r="S292" s="253"/>
      <c r="T292" s="253"/>
      <c r="U292" s="253"/>
      <c r="V292" s="253"/>
      <c r="W292" s="253"/>
      <c r="X292" s="253"/>
      <c r="Y292" s="253"/>
      <c r="Z292" s="252"/>
      <c r="AA292" s="252"/>
      <c r="AB292" s="252"/>
      <c r="AC292" s="251"/>
      <c r="AD292" s="250"/>
    </row>
    <row r="293" spans="1:30" s="208" customFormat="1" ht="12" customHeight="1">
      <c r="A293" s="250"/>
      <c r="B293" s="250"/>
      <c r="C293" s="250"/>
      <c r="D293" s="250"/>
      <c r="E293" s="250"/>
      <c r="J293" s="253"/>
      <c r="O293" s="253"/>
      <c r="P293" s="253"/>
      <c r="Q293" s="253"/>
      <c r="R293" s="253"/>
      <c r="S293" s="253"/>
      <c r="T293" s="253"/>
      <c r="U293" s="253"/>
      <c r="V293" s="253"/>
      <c r="W293" s="253"/>
      <c r="X293" s="253"/>
      <c r="Y293" s="253"/>
      <c r="Z293" s="252"/>
      <c r="AA293" s="252"/>
      <c r="AB293" s="252"/>
      <c r="AC293" s="251"/>
      <c r="AD293" s="250"/>
    </row>
    <row r="294" spans="1:30" s="208" customFormat="1" ht="12" customHeight="1">
      <c r="A294" s="250"/>
      <c r="B294" s="250"/>
      <c r="C294" s="250"/>
      <c r="D294" s="250"/>
      <c r="E294" s="250"/>
      <c r="J294" s="253"/>
      <c r="O294" s="253"/>
      <c r="P294" s="253"/>
      <c r="Q294" s="253"/>
      <c r="R294" s="253"/>
      <c r="S294" s="253"/>
      <c r="T294" s="253"/>
      <c r="U294" s="253"/>
      <c r="V294" s="253"/>
      <c r="W294" s="253"/>
      <c r="X294" s="253"/>
      <c r="Y294" s="253"/>
      <c r="Z294" s="252"/>
      <c r="AA294" s="252"/>
      <c r="AB294" s="252"/>
      <c r="AC294" s="251"/>
      <c r="AD294" s="250"/>
    </row>
    <row r="295" spans="1:30" s="208" customFormat="1" ht="12" customHeight="1">
      <c r="A295" s="250"/>
      <c r="B295" s="250"/>
      <c r="C295" s="250"/>
      <c r="D295" s="250"/>
      <c r="E295" s="250"/>
      <c r="J295" s="253"/>
      <c r="O295" s="253"/>
      <c r="P295" s="253"/>
      <c r="Q295" s="253"/>
      <c r="R295" s="253"/>
      <c r="S295" s="253"/>
      <c r="T295" s="253"/>
      <c r="U295" s="253"/>
      <c r="V295" s="253"/>
      <c r="W295" s="253"/>
      <c r="X295" s="253"/>
      <c r="Y295" s="253"/>
      <c r="Z295" s="252"/>
      <c r="AA295" s="252"/>
      <c r="AB295" s="252"/>
      <c r="AC295" s="251"/>
      <c r="AD295" s="250"/>
    </row>
    <row r="296" spans="1:30" s="208" customFormat="1" ht="12" customHeight="1">
      <c r="A296" s="250"/>
      <c r="B296" s="250"/>
      <c r="C296" s="250"/>
      <c r="D296" s="250"/>
      <c r="E296" s="250"/>
      <c r="J296" s="253"/>
      <c r="O296" s="253"/>
      <c r="P296" s="253"/>
      <c r="Q296" s="253"/>
      <c r="R296" s="253"/>
      <c r="S296" s="253"/>
      <c r="T296" s="253"/>
      <c r="U296" s="253"/>
      <c r="V296" s="253"/>
      <c r="W296" s="253"/>
      <c r="X296" s="253"/>
      <c r="Y296" s="253"/>
      <c r="Z296" s="252"/>
      <c r="AA296" s="252"/>
      <c r="AB296" s="252"/>
      <c r="AC296" s="251"/>
      <c r="AD296" s="250"/>
    </row>
    <row r="297" spans="1:30" s="208" customFormat="1" ht="12" customHeight="1">
      <c r="A297" s="250"/>
      <c r="B297" s="250"/>
      <c r="C297" s="250"/>
      <c r="D297" s="250"/>
      <c r="E297" s="250"/>
      <c r="J297" s="253"/>
      <c r="O297" s="253"/>
      <c r="P297" s="253"/>
      <c r="Q297" s="253"/>
      <c r="R297" s="253"/>
      <c r="S297" s="253"/>
      <c r="T297" s="253"/>
      <c r="U297" s="253"/>
      <c r="V297" s="253"/>
      <c r="W297" s="253"/>
      <c r="X297" s="253"/>
      <c r="Y297" s="253"/>
      <c r="Z297" s="252"/>
      <c r="AA297" s="252"/>
      <c r="AB297" s="252"/>
      <c r="AC297" s="251"/>
      <c r="AD297" s="250"/>
    </row>
    <row r="298" spans="1:30" s="208" customFormat="1" ht="12" customHeight="1">
      <c r="A298" s="250"/>
      <c r="B298" s="250"/>
      <c r="C298" s="250"/>
      <c r="D298" s="250"/>
      <c r="E298" s="250"/>
      <c r="J298" s="253"/>
      <c r="O298" s="253"/>
      <c r="P298" s="253"/>
      <c r="Q298" s="253"/>
      <c r="R298" s="253"/>
      <c r="S298" s="253"/>
      <c r="T298" s="253"/>
      <c r="U298" s="253"/>
      <c r="V298" s="253"/>
      <c r="W298" s="253"/>
      <c r="X298" s="253"/>
      <c r="Y298" s="253"/>
      <c r="Z298" s="252"/>
      <c r="AA298" s="252"/>
      <c r="AB298" s="252"/>
      <c r="AC298" s="251"/>
      <c r="AD298" s="250"/>
    </row>
    <row r="299" spans="1:30" s="208" customFormat="1" ht="12" customHeight="1">
      <c r="A299" s="250"/>
      <c r="B299" s="250"/>
      <c r="C299" s="250"/>
      <c r="D299" s="250"/>
      <c r="E299" s="250"/>
      <c r="J299" s="253"/>
      <c r="O299" s="253"/>
      <c r="P299" s="253"/>
      <c r="Q299" s="253"/>
      <c r="R299" s="253"/>
      <c r="S299" s="253"/>
      <c r="T299" s="253"/>
      <c r="U299" s="253"/>
      <c r="V299" s="253"/>
      <c r="W299" s="253"/>
      <c r="X299" s="253"/>
      <c r="Y299" s="253"/>
      <c r="Z299" s="252"/>
      <c r="AA299" s="252"/>
      <c r="AB299" s="252"/>
      <c r="AC299" s="251"/>
      <c r="AD299" s="250"/>
    </row>
    <row r="300" spans="1:30" s="208" customFormat="1" ht="12" customHeight="1">
      <c r="A300" s="250"/>
      <c r="B300" s="250"/>
      <c r="C300" s="250"/>
      <c r="D300" s="250"/>
      <c r="E300" s="250"/>
      <c r="J300" s="253"/>
      <c r="O300" s="253"/>
      <c r="P300" s="253"/>
      <c r="Q300" s="253"/>
      <c r="R300" s="253"/>
      <c r="S300" s="253"/>
      <c r="T300" s="253"/>
      <c r="U300" s="253"/>
      <c r="V300" s="253"/>
      <c r="W300" s="253"/>
      <c r="X300" s="253"/>
      <c r="Y300" s="253"/>
      <c r="Z300" s="252"/>
      <c r="AA300" s="252"/>
      <c r="AB300" s="252"/>
      <c r="AC300" s="251"/>
      <c r="AD300" s="250"/>
    </row>
    <row r="301" spans="1:30" s="208" customFormat="1" ht="12" customHeight="1">
      <c r="A301" s="250"/>
      <c r="B301" s="250"/>
      <c r="C301" s="250"/>
      <c r="D301" s="250"/>
      <c r="E301" s="250"/>
      <c r="J301" s="253"/>
      <c r="O301" s="253"/>
      <c r="P301" s="253"/>
      <c r="Q301" s="253"/>
      <c r="R301" s="253"/>
      <c r="S301" s="253"/>
      <c r="T301" s="253"/>
      <c r="U301" s="253"/>
      <c r="V301" s="253"/>
      <c r="W301" s="253"/>
      <c r="X301" s="253"/>
      <c r="Y301" s="253"/>
      <c r="Z301" s="252"/>
      <c r="AA301" s="252"/>
      <c r="AB301" s="252"/>
      <c r="AC301" s="251"/>
      <c r="AD301" s="250"/>
    </row>
    <row r="302" spans="1:30" s="208" customFormat="1" ht="12" customHeight="1">
      <c r="A302" s="250"/>
      <c r="B302" s="250"/>
      <c r="C302" s="250"/>
      <c r="D302" s="250"/>
      <c r="E302" s="250"/>
      <c r="J302" s="253"/>
      <c r="O302" s="253"/>
      <c r="P302" s="253"/>
      <c r="Q302" s="253"/>
      <c r="R302" s="253"/>
      <c r="S302" s="253"/>
      <c r="T302" s="253"/>
      <c r="U302" s="253"/>
      <c r="V302" s="253"/>
      <c r="W302" s="253"/>
      <c r="X302" s="253"/>
      <c r="Y302" s="253"/>
      <c r="Z302" s="252"/>
      <c r="AA302" s="252"/>
      <c r="AB302" s="252"/>
      <c r="AC302" s="251"/>
      <c r="AD302" s="250"/>
    </row>
    <row r="303" spans="1:30" s="208" customFormat="1" ht="12" customHeight="1">
      <c r="A303" s="250"/>
      <c r="B303" s="250"/>
      <c r="C303" s="250"/>
      <c r="D303" s="250"/>
      <c r="E303" s="250"/>
      <c r="J303" s="253"/>
      <c r="O303" s="253"/>
      <c r="P303" s="253"/>
      <c r="Q303" s="253"/>
      <c r="R303" s="253"/>
      <c r="S303" s="253"/>
      <c r="T303" s="253"/>
      <c r="U303" s="253"/>
      <c r="V303" s="253"/>
      <c r="W303" s="253"/>
      <c r="X303" s="253"/>
      <c r="Y303" s="253"/>
      <c r="Z303" s="252"/>
      <c r="AA303" s="252"/>
      <c r="AB303" s="252"/>
      <c r="AC303" s="251"/>
      <c r="AD303" s="250"/>
    </row>
    <row r="304" spans="1:30" s="208" customFormat="1" ht="12" customHeight="1">
      <c r="A304" s="250"/>
      <c r="B304" s="250"/>
      <c r="C304" s="250"/>
      <c r="D304" s="250"/>
      <c r="E304" s="250"/>
      <c r="J304" s="253"/>
      <c r="O304" s="253"/>
      <c r="P304" s="253"/>
      <c r="Q304" s="253"/>
      <c r="R304" s="253"/>
      <c r="S304" s="253"/>
      <c r="T304" s="253"/>
      <c r="U304" s="253"/>
      <c r="V304" s="253"/>
      <c r="W304" s="253"/>
      <c r="X304" s="253"/>
      <c r="Y304" s="253"/>
      <c r="Z304" s="252"/>
      <c r="AA304" s="252"/>
      <c r="AB304" s="252"/>
      <c r="AC304" s="251"/>
      <c r="AD304" s="250"/>
    </row>
    <row r="305" spans="1:30" s="208" customFormat="1" ht="12" customHeight="1">
      <c r="A305" s="250"/>
      <c r="B305" s="250"/>
      <c r="C305" s="250"/>
      <c r="D305" s="250"/>
      <c r="E305" s="250"/>
      <c r="J305" s="253"/>
      <c r="O305" s="253"/>
      <c r="P305" s="253"/>
      <c r="Q305" s="253"/>
      <c r="R305" s="253"/>
      <c r="S305" s="253"/>
      <c r="T305" s="253"/>
      <c r="U305" s="253"/>
      <c r="V305" s="253"/>
      <c r="W305" s="253"/>
      <c r="X305" s="253"/>
      <c r="Y305" s="253"/>
      <c r="Z305" s="252"/>
      <c r="AA305" s="252"/>
      <c r="AB305" s="252"/>
      <c r="AC305" s="251"/>
      <c r="AD305" s="250"/>
    </row>
    <row r="306" spans="1:30" s="208" customFormat="1" ht="12" customHeight="1">
      <c r="A306" s="250"/>
      <c r="B306" s="250"/>
      <c r="C306" s="250"/>
      <c r="D306" s="250"/>
      <c r="E306" s="250"/>
      <c r="J306" s="253"/>
      <c r="O306" s="253"/>
      <c r="P306" s="253"/>
      <c r="Q306" s="253"/>
      <c r="R306" s="253"/>
      <c r="S306" s="253"/>
      <c r="T306" s="253"/>
      <c r="U306" s="253"/>
      <c r="V306" s="253"/>
      <c r="W306" s="253"/>
      <c r="X306" s="253"/>
      <c r="Y306" s="253"/>
      <c r="Z306" s="252"/>
      <c r="AA306" s="252"/>
      <c r="AB306" s="252"/>
      <c r="AC306" s="251"/>
      <c r="AD306" s="250"/>
    </row>
    <row r="307" spans="1:30" s="208" customFormat="1" ht="12" customHeight="1">
      <c r="A307" s="250"/>
      <c r="B307" s="250"/>
      <c r="C307" s="250"/>
      <c r="D307" s="250"/>
      <c r="E307" s="250"/>
      <c r="J307" s="253"/>
      <c r="O307" s="253"/>
      <c r="P307" s="253"/>
      <c r="Q307" s="253"/>
      <c r="R307" s="253"/>
      <c r="S307" s="253"/>
      <c r="T307" s="253"/>
      <c r="U307" s="253"/>
      <c r="V307" s="253"/>
      <c r="W307" s="253"/>
      <c r="X307" s="253"/>
      <c r="Y307" s="253"/>
      <c r="Z307" s="252"/>
      <c r="AA307" s="252"/>
      <c r="AB307" s="252"/>
      <c r="AC307" s="251"/>
      <c r="AD307" s="250"/>
    </row>
    <row r="308" spans="1:30" s="208" customFormat="1" ht="12" customHeight="1">
      <c r="A308" s="250"/>
      <c r="B308" s="250"/>
      <c r="C308" s="250"/>
      <c r="D308" s="250"/>
      <c r="E308" s="250"/>
      <c r="J308" s="253"/>
      <c r="O308" s="253"/>
      <c r="P308" s="253"/>
      <c r="Q308" s="253"/>
      <c r="R308" s="253"/>
      <c r="S308" s="253"/>
      <c r="T308" s="253"/>
      <c r="U308" s="253"/>
      <c r="V308" s="253"/>
      <c r="W308" s="253"/>
      <c r="X308" s="253"/>
      <c r="Y308" s="253"/>
      <c r="Z308" s="252"/>
      <c r="AA308" s="252"/>
      <c r="AB308" s="252"/>
      <c r="AC308" s="251"/>
      <c r="AD308" s="250"/>
    </row>
    <row r="309" spans="1:30" s="208" customFormat="1" ht="12" customHeight="1">
      <c r="A309" s="250"/>
      <c r="B309" s="250"/>
      <c r="C309" s="250"/>
      <c r="D309" s="250"/>
      <c r="E309" s="250"/>
      <c r="J309" s="253"/>
      <c r="O309" s="253"/>
      <c r="P309" s="253"/>
      <c r="Q309" s="253"/>
      <c r="R309" s="253"/>
      <c r="S309" s="253"/>
      <c r="T309" s="253"/>
      <c r="U309" s="253"/>
      <c r="V309" s="253"/>
      <c r="W309" s="253"/>
      <c r="X309" s="253"/>
      <c r="Y309" s="253"/>
      <c r="Z309" s="252"/>
      <c r="AA309" s="252"/>
      <c r="AB309" s="252"/>
      <c r="AC309" s="251"/>
      <c r="AD309" s="250"/>
    </row>
    <row r="310" spans="1:30" s="208" customFormat="1" ht="12" customHeight="1">
      <c r="A310" s="250"/>
      <c r="B310" s="250"/>
      <c r="C310" s="250"/>
      <c r="D310" s="250"/>
      <c r="E310" s="250"/>
      <c r="J310" s="253"/>
      <c r="O310" s="253"/>
      <c r="P310" s="253"/>
      <c r="Q310" s="253"/>
      <c r="R310" s="253"/>
      <c r="S310" s="253"/>
      <c r="T310" s="253"/>
      <c r="U310" s="253"/>
      <c r="V310" s="253"/>
      <c r="W310" s="253"/>
      <c r="X310" s="253"/>
      <c r="Y310" s="253"/>
      <c r="Z310" s="252"/>
      <c r="AA310" s="252"/>
      <c r="AB310" s="252"/>
      <c r="AC310" s="251"/>
      <c r="AD310" s="250"/>
    </row>
    <row r="311" spans="1:30" s="208" customFormat="1" ht="12" customHeight="1">
      <c r="A311" s="250"/>
      <c r="B311" s="250"/>
      <c r="C311" s="250"/>
      <c r="D311" s="250"/>
      <c r="E311" s="250"/>
      <c r="J311" s="253"/>
      <c r="O311" s="253"/>
      <c r="P311" s="253"/>
      <c r="Q311" s="253"/>
      <c r="R311" s="253"/>
      <c r="S311" s="253"/>
      <c r="T311" s="253"/>
      <c r="U311" s="253"/>
      <c r="V311" s="253"/>
      <c r="W311" s="253"/>
      <c r="X311" s="253"/>
      <c r="Y311" s="253"/>
      <c r="Z311" s="252"/>
      <c r="AA311" s="252"/>
      <c r="AB311" s="252"/>
      <c r="AC311" s="251"/>
      <c r="AD311" s="250"/>
    </row>
    <row r="312" spans="1:30" s="208" customFormat="1" ht="12" customHeight="1">
      <c r="A312" s="250"/>
      <c r="B312" s="250"/>
      <c r="C312" s="250"/>
      <c r="D312" s="250"/>
      <c r="E312" s="250"/>
      <c r="J312" s="253"/>
      <c r="O312" s="253"/>
      <c r="P312" s="253"/>
      <c r="Q312" s="253"/>
      <c r="R312" s="253"/>
      <c r="S312" s="253"/>
      <c r="T312" s="253"/>
      <c r="U312" s="253"/>
      <c r="V312" s="253"/>
      <c r="W312" s="253"/>
      <c r="X312" s="253"/>
      <c r="Y312" s="253"/>
      <c r="Z312" s="252"/>
      <c r="AA312" s="252"/>
      <c r="AB312" s="252"/>
      <c r="AC312" s="251"/>
      <c r="AD312" s="250"/>
    </row>
    <row r="313" spans="1:30" s="208" customFormat="1" ht="12" customHeight="1">
      <c r="A313" s="250"/>
      <c r="B313" s="250"/>
      <c r="C313" s="250"/>
      <c r="D313" s="250"/>
      <c r="E313" s="250"/>
      <c r="J313" s="253"/>
      <c r="O313" s="253"/>
      <c r="P313" s="253"/>
      <c r="Q313" s="253"/>
      <c r="R313" s="253"/>
      <c r="S313" s="253"/>
      <c r="T313" s="253"/>
      <c r="U313" s="253"/>
      <c r="V313" s="253"/>
      <c r="W313" s="253"/>
      <c r="X313" s="253"/>
      <c r="Y313" s="253"/>
      <c r="Z313" s="252"/>
      <c r="AA313" s="252"/>
      <c r="AB313" s="252"/>
      <c r="AC313" s="251"/>
      <c r="AD313" s="250"/>
    </row>
    <row r="314" spans="1:30" s="208" customFormat="1" ht="12" customHeight="1">
      <c r="A314" s="250"/>
      <c r="B314" s="250"/>
      <c r="C314" s="250"/>
      <c r="D314" s="250"/>
      <c r="E314" s="250"/>
      <c r="J314" s="253"/>
      <c r="O314" s="253"/>
      <c r="P314" s="253"/>
      <c r="Q314" s="253"/>
      <c r="R314" s="253"/>
      <c r="S314" s="253"/>
      <c r="T314" s="253"/>
      <c r="U314" s="253"/>
      <c r="V314" s="253"/>
      <c r="W314" s="253"/>
      <c r="X314" s="253"/>
      <c r="Y314" s="253"/>
      <c r="Z314" s="252"/>
      <c r="AA314" s="252"/>
      <c r="AB314" s="252"/>
      <c r="AC314" s="251"/>
      <c r="AD314" s="250"/>
    </row>
    <row r="315" spans="1:30" s="208" customFormat="1" ht="12" customHeight="1">
      <c r="A315" s="250"/>
      <c r="B315" s="250"/>
      <c r="C315" s="250"/>
      <c r="D315" s="250"/>
      <c r="E315" s="250"/>
      <c r="J315" s="253"/>
      <c r="O315" s="253"/>
      <c r="P315" s="253"/>
      <c r="Q315" s="253"/>
      <c r="R315" s="253"/>
      <c r="S315" s="253"/>
      <c r="T315" s="253"/>
      <c r="U315" s="253"/>
      <c r="V315" s="253"/>
      <c r="W315" s="253"/>
      <c r="X315" s="253"/>
      <c r="Y315" s="253"/>
      <c r="Z315" s="252"/>
      <c r="AA315" s="252"/>
      <c r="AB315" s="252"/>
      <c r="AC315" s="251"/>
      <c r="AD315" s="250"/>
    </row>
    <row r="316" spans="1:30" s="208" customFormat="1" ht="12" customHeight="1">
      <c r="A316" s="250"/>
      <c r="B316" s="250"/>
      <c r="C316" s="250"/>
      <c r="D316" s="250"/>
      <c r="E316" s="250"/>
      <c r="J316" s="253"/>
      <c r="O316" s="253"/>
      <c r="P316" s="253"/>
      <c r="Q316" s="253"/>
      <c r="R316" s="253"/>
      <c r="S316" s="253"/>
      <c r="T316" s="253"/>
      <c r="U316" s="253"/>
      <c r="V316" s="253"/>
      <c r="W316" s="253"/>
      <c r="X316" s="253"/>
      <c r="Y316" s="253"/>
      <c r="Z316" s="252"/>
      <c r="AA316" s="252"/>
      <c r="AB316" s="252"/>
      <c r="AC316" s="251"/>
      <c r="AD316" s="250"/>
    </row>
    <row r="317" spans="1:30" s="208" customFormat="1" ht="12" customHeight="1">
      <c r="A317" s="250"/>
      <c r="B317" s="250"/>
      <c r="C317" s="250"/>
      <c r="D317" s="250"/>
      <c r="E317" s="250"/>
      <c r="J317" s="253"/>
      <c r="O317" s="253"/>
      <c r="P317" s="253"/>
      <c r="Q317" s="253"/>
      <c r="R317" s="253"/>
      <c r="S317" s="253"/>
      <c r="T317" s="253"/>
      <c r="U317" s="253"/>
      <c r="V317" s="253"/>
      <c r="W317" s="253"/>
      <c r="X317" s="253"/>
      <c r="Y317" s="253"/>
      <c r="Z317" s="252"/>
      <c r="AA317" s="252"/>
      <c r="AB317" s="252"/>
      <c r="AC317" s="251"/>
      <c r="AD317" s="250"/>
    </row>
    <row r="318" spans="1:30" s="208" customFormat="1" ht="12" customHeight="1">
      <c r="A318" s="250"/>
      <c r="B318" s="250"/>
      <c r="C318" s="250"/>
      <c r="D318" s="250"/>
      <c r="E318" s="250"/>
      <c r="J318" s="253"/>
      <c r="O318" s="253"/>
      <c r="P318" s="253"/>
      <c r="Q318" s="253"/>
      <c r="R318" s="253"/>
      <c r="S318" s="253"/>
      <c r="T318" s="253"/>
      <c r="U318" s="253"/>
      <c r="V318" s="253"/>
      <c r="W318" s="253"/>
      <c r="X318" s="253"/>
      <c r="Y318" s="253"/>
      <c r="Z318" s="252"/>
      <c r="AA318" s="252"/>
      <c r="AB318" s="252"/>
      <c r="AC318" s="251"/>
      <c r="AD318" s="250"/>
    </row>
    <row r="319" spans="1:30" s="208" customFormat="1" ht="12" customHeight="1">
      <c r="A319" s="250"/>
      <c r="B319" s="250"/>
      <c r="C319" s="250"/>
      <c r="D319" s="250"/>
      <c r="E319" s="250"/>
      <c r="J319" s="253"/>
      <c r="O319" s="253"/>
      <c r="P319" s="253"/>
      <c r="Q319" s="253"/>
      <c r="R319" s="253"/>
      <c r="S319" s="253"/>
      <c r="T319" s="253"/>
      <c r="U319" s="253"/>
      <c r="V319" s="253"/>
      <c r="W319" s="253"/>
      <c r="X319" s="253"/>
      <c r="Y319" s="253"/>
      <c r="Z319" s="252"/>
      <c r="AA319" s="252"/>
      <c r="AB319" s="252"/>
      <c r="AC319" s="251"/>
      <c r="AD319" s="250"/>
    </row>
    <row r="320" spans="1:30" s="208" customFormat="1" ht="12" customHeight="1">
      <c r="A320" s="250"/>
      <c r="B320" s="250"/>
      <c r="C320" s="250"/>
      <c r="D320" s="250"/>
      <c r="E320" s="250"/>
      <c r="J320" s="253"/>
      <c r="O320" s="253"/>
      <c r="P320" s="253"/>
      <c r="Q320" s="253"/>
      <c r="R320" s="253"/>
      <c r="S320" s="253"/>
      <c r="T320" s="253"/>
      <c r="U320" s="253"/>
      <c r="V320" s="253"/>
      <c r="W320" s="253"/>
      <c r="X320" s="253"/>
      <c r="Y320" s="253"/>
      <c r="Z320" s="252"/>
      <c r="AA320" s="252"/>
      <c r="AB320" s="252"/>
      <c r="AC320" s="251"/>
      <c r="AD320" s="250"/>
    </row>
    <row r="321" spans="1:30" s="208" customFormat="1" ht="12" customHeight="1">
      <c r="A321" s="250"/>
      <c r="B321" s="250"/>
      <c r="C321" s="250"/>
      <c r="D321" s="250"/>
      <c r="E321" s="250"/>
      <c r="J321" s="253"/>
      <c r="O321" s="253"/>
      <c r="P321" s="253"/>
      <c r="Q321" s="253"/>
      <c r="R321" s="253"/>
      <c r="S321" s="253"/>
      <c r="T321" s="253"/>
      <c r="U321" s="253"/>
      <c r="V321" s="253"/>
      <c r="W321" s="253"/>
      <c r="X321" s="253"/>
      <c r="Y321" s="253"/>
      <c r="Z321" s="252"/>
      <c r="AA321" s="252"/>
      <c r="AB321" s="252"/>
      <c r="AC321" s="251"/>
      <c r="AD321" s="250"/>
    </row>
    <row r="322" spans="1:30" s="208" customFormat="1" ht="12" customHeight="1">
      <c r="A322" s="250"/>
      <c r="B322" s="250"/>
      <c r="C322" s="250"/>
      <c r="D322" s="250"/>
      <c r="E322" s="250"/>
      <c r="J322" s="253"/>
      <c r="O322" s="253"/>
      <c r="P322" s="253"/>
      <c r="Q322" s="253"/>
      <c r="R322" s="253"/>
      <c r="S322" s="253"/>
      <c r="T322" s="253"/>
      <c r="U322" s="253"/>
      <c r="V322" s="253"/>
      <c r="W322" s="253"/>
      <c r="X322" s="253"/>
      <c r="Y322" s="253"/>
      <c r="Z322" s="252"/>
      <c r="AA322" s="252"/>
      <c r="AB322" s="252"/>
      <c r="AC322" s="251"/>
      <c r="AD322" s="250"/>
    </row>
    <row r="323" spans="1:30" s="208" customFormat="1" ht="12" customHeight="1">
      <c r="A323" s="250"/>
      <c r="B323" s="250"/>
      <c r="C323" s="250"/>
      <c r="D323" s="250"/>
      <c r="E323" s="250"/>
      <c r="J323" s="253"/>
      <c r="O323" s="253"/>
      <c r="P323" s="253"/>
      <c r="Q323" s="253"/>
      <c r="R323" s="253"/>
      <c r="S323" s="253"/>
      <c r="T323" s="253"/>
      <c r="U323" s="253"/>
      <c r="V323" s="253"/>
      <c r="W323" s="253"/>
      <c r="X323" s="253"/>
      <c r="Y323" s="253"/>
      <c r="Z323" s="252"/>
      <c r="AA323" s="252"/>
      <c r="AB323" s="252"/>
      <c r="AC323" s="251"/>
      <c r="AD323" s="250"/>
    </row>
    <row r="324" spans="1:30" s="208" customFormat="1" ht="12" customHeight="1">
      <c r="A324" s="250"/>
      <c r="B324" s="250"/>
      <c r="C324" s="250"/>
      <c r="D324" s="250"/>
      <c r="E324" s="250"/>
      <c r="J324" s="253"/>
      <c r="O324" s="253"/>
      <c r="P324" s="253"/>
      <c r="Q324" s="253"/>
      <c r="R324" s="253"/>
      <c r="S324" s="253"/>
      <c r="T324" s="253"/>
      <c r="U324" s="253"/>
      <c r="V324" s="253"/>
      <c r="W324" s="253"/>
      <c r="X324" s="253"/>
      <c r="Y324" s="253"/>
      <c r="Z324" s="252"/>
      <c r="AA324" s="252"/>
      <c r="AB324" s="252"/>
      <c r="AC324" s="251"/>
      <c r="AD324" s="250"/>
    </row>
    <row r="325" spans="1:30" s="208" customFormat="1" ht="12" customHeight="1">
      <c r="A325" s="250"/>
      <c r="B325" s="250"/>
      <c r="C325" s="250"/>
      <c r="D325" s="250"/>
      <c r="E325" s="250"/>
      <c r="J325" s="253"/>
      <c r="O325" s="253"/>
      <c r="P325" s="253"/>
      <c r="Q325" s="253"/>
      <c r="R325" s="253"/>
      <c r="S325" s="253"/>
      <c r="T325" s="253"/>
      <c r="U325" s="253"/>
      <c r="V325" s="253"/>
      <c r="W325" s="253"/>
      <c r="X325" s="253"/>
      <c r="Y325" s="253"/>
      <c r="Z325" s="252"/>
      <c r="AA325" s="252"/>
      <c r="AB325" s="252"/>
      <c r="AC325" s="251"/>
      <c r="AD325" s="250"/>
    </row>
    <row r="326" spans="1:30" s="208" customFormat="1" ht="12" customHeight="1">
      <c r="A326" s="250"/>
      <c r="B326" s="250"/>
      <c r="C326" s="250"/>
      <c r="D326" s="250"/>
      <c r="E326" s="250"/>
      <c r="J326" s="253"/>
      <c r="O326" s="253"/>
      <c r="P326" s="253"/>
      <c r="Q326" s="253"/>
      <c r="R326" s="253"/>
      <c r="S326" s="253"/>
      <c r="T326" s="253"/>
      <c r="U326" s="253"/>
      <c r="V326" s="253"/>
      <c r="W326" s="253"/>
      <c r="X326" s="253"/>
      <c r="Y326" s="253"/>
      <c r="Z326" s="252"/>
      <c r="AA326" s="252"/>
      <c r="AB326" s="252"/>
      <c r="AC326" s="251"/>
      <c r="AD326" s="250"/>
    </row>
    <row r="327" spans="1:30" s="208" customFormat="1" ht="12" customHeight="1">
      <c r="A327" s="250"/>
      <c r="B327" s="250"/>
      <c r="C327" s="250"/>
      <c r="D327" s="250"/>
      <c r="E327" s="250"/>
      <c r="J327" s="253"/>
      <c r="O327" s="253"/>
      <c r="P327" s="253"/>
      <c r="Q327" s="253"/>
      <c r="R327" s="253"/>
      <c r="S327" s="253"/>
      <c r="T327" s="253"/>
      <c r="U327" s="253"/>
      <c r="V327" s="253"/>
      <c r="W327" s="253"/>
      <c r="X327" s="253"/>
      <c r="Y327" s="253"/>
      <c r="Z327" s="252"/>
      <c r="AA327" s="252"/>
      <c r="AB327" s="252"/>
      <c r="AC327" s="251"/>
      <c r="AD327" s="250"/>
    </row>
    <row r="328" spans="1:30" s="208" customFormat="1" ht="12" customHeight="1">
      <c r="A328" s="250"/>
      <c r="B328" s="250"/>
      <c r="C328" s="250"/>
      <c r="D328" s="250"/>
      <c r="E328" s="250"/>
      <c r="J328" s="253"/>
      <c r="O328" s="253"/>
      <c r="P328" s="253"/>
      <c r="Q328" s="253"/>
      <c r="R328" s="253"/>
      <c r="S328" s="253"/>
      <c r="T328" s="253"/>
      <c r="U328" s="253"/>
      <c r="V328" s="253"/>
      <c r="W328" s="253"/>
      <c r="X328" s="253"/>
      <c r="Y328" s="253"/>
      <c r="Z328" s="252"/>
      <c r="AA328" s="252"/>
      <c r="AB328" s="252"/>
      <c r="AC328" s="251"/>
      <c r="AD328" s="250"/>
    </row>
    <row r="329" spans="1:30" s="208" customFormat="1" ht="12" customHeight="1">
      <c r="A329" s="250"/>
      <c r="B329" s="250"/>
      <c r="C329" s="250"/>
      <c r="D329" s="250"/>
      <c r="E329" s="250"/>
      <c r="J329" s="253"/>
      <c r="O329" s="253"/>
      <c r="P329" s="253"/>
      <c r="Q329" s="253"/>
      <c r="R329" s="253"/>
      <c r="S329" s="253"/>
      <c r="T329" s="253"/>
      <c r="U329" s="253"/>
      <c r="V329" s="253"/>
      <c r="W329" s="253"/>
      <c r="X329" s="253"/>
      <c r="Y329" s="253"/>
      <c r="Z329" s="252"/>
      <c r="AA329" s="252"/>
      <c r="AB329" s="252"/>
      <c r="AC329" s="251"/>
      <c r="AD329" s="250"/>
    </row>
    <row r="330" spans="1:30" s="208" customFormat="1" ht="12" customHeight="1">
      <c r="A330" s="250"/>
      <c r="B330" s="250"/>
      <c r="C330" s="250"/>
      <c r="D330" s="250"/>
      <c r="E330" s="250"/>
      <c r="J330" s="253"/>
      <c r="O330" s="253"/>
      <c r="P330" s="253"/>
      <c r="Q330" s="253"/>
      <c r="R330" s="253"/>
      <c r="S330" s="253"/>
      <c r="T330" s="253"/>
      <c r="U330" s="253"/>
      <c r="V330" s="253"/>
      <c r="W330" s="253"/>
      <c r="X330" s="253"/>
      <c r="Y330" s="253"/>
      <c r="Z330" s="252"/>
      <c r="AA330" s="252"/>
      <c r="AB330" s="252"/>
      <c r="AC330" s="251"/>
      <c r="AD330" s="250"/>
    </row>
    <row r="331" spans="1:30" s="208" customFormat="1" ht="12" customHeight="1">
      <c r="A331" s="250"/>
      <c r="B331" s="250"/>
      <c r="C331" s="250"/>
      <c r="D331" s="250"/>
      <c r="E331" s="250"/>
      <c r="J331" s="253"/>
      <c r="O331" s="253"/>
      <c r="P331" s="253"/>
      <c r="Q331" s="253"/>
      <c r="R331" s="253"/>
      <c r="S331" s="253"/>
      <c r="T331" s="253"/>
      <c r="U331" s="253"/>
      <c r="V331" s="253"/>
      <c r="W331" s="253"/>
      <c r="X331" s="253"/>
      <c r="Y331" s="253"/>
      <c r="Z331" s="252"/>
      <c r="AA331" s="252"/>
      <c r="AB331" s="252"/>
      <c r="AC331" s="251"/>
      <c r="AD331" s="250"/>
    </row>
    <row r="332" spans="1:30" s="208" customFormat="1" ht="12" customHeight="1">
      <c r="A332" s="250"/>
      <c r="B332" s="250"/>
      <c r="C332" s="250"/>
      <c r="D332" s="250"/>
      <c r="E332" s="250"/>
      <c r="J332" s="253"/>
      <c r="O332" s="253"/>
      <c r="P332" s="253"/>
      <c r="Q332" s="253"/>
      <c r="R332" s="253"/>
      <c r="S332" s="253"/>
      <c r="T332" s="253"/>
      <c r="U332" s="253"/>
      <c r="V332" s="253"/>
      <c r="W332" s="253"/>
      <c r="X332" s="253"/>
      <c r="Y332" s="253"/>
      <c r="Z332" s="252"/>
      <c r="AA332" s="252"/>
      <c r="AB332" s="252"/>
      <c r="AC332" s="251"/>
      <c r="AD332" s="250"/>
    </row>
    <row r="333" spans="1:30" s="208" customFormat="1" ht="12" customHeight="1">
      <c r="A333" s="250"/>
      <c r="B333" s="250"/>
      <c r="C333" s="250"/>
      <c r="D333" s="250"/>
      <c r="E333" s="250"/>
      <c r="J333" s="253"/>
      <c r="O333" s="253"/>
      <c r="P333" s="253"/>
      <c r="Q333" s="253"/>
      <c r="R333" s="253"/>
      <c r="S333" s="253"/>
      <c r="T333" s="253"/>
      <c r="U333" s="253"/>
      <c r="V333" s="253"/>
      <c r="W333" s="253"/>
      <c r="X333" s="253"/>
      <c r="Y333" s="253"/>
      <c r="Z333" s="252"/>
      <c r="AA333" s="252"/>
      <c r="AB333" s="252"/>
      <c r="AC333" s="251"/>
      <c r="AD333" s="250"/>
    </row>
    <row r="334" spans="1:30" s="208" customFormat="1" ht="12" customHeight="1">
      <c r="A334" s="250"/>
      <c r="B334" s="250"/>
      <c r="C334" s="250"/>
      <c r="D334" s="250"/>
      <c r="E334" s="250"/>
      <c r="J334" s="253"/>
      <c r="O334" s="253"/>
      <c r="P334" s="253"/>
      <c r="Q334" s="253"/>
      <c r="R334" s="253"/>
      <c r="S334" s="253"/>
      <c r="T334" s="253"/>
      <c r="U334" s="253"/>
      <c r="V334" s="253"/>
      <c r="W334" s="253"/>
      <c r="X334" s="253"/>
      <c r="Y334" s="253"/>
      <c r="Z334" s="252"/>
      <c r="AA334" s="252"/>
      <c r="AB334" s="252"/>
      <c r="AC334" s="251"/>
      <c r="AD334" s="250"/>
    </row>
    <row r="335" spans="1:30" s="208" customFormat="1" ht="12" customHeight="1">
      <c r="A335" s="250"/>
      <c r="B335" s="250"/>
      <c r="C335" s="250"/>
      <c r="D335" s="250"/>
      <c r="E335" s="250"/>
      <c r="J335" s="253"/>
      <c r="O335" s="253"/>
      <c r="P335" s="253"/>
      <c r="Q335" s="253"/>
      <c r="R335" s="253"/>
      <c r="S335" s="253"/>
      <c r="T335" s="253"/>
      <c r="U335" s="253"/>
      <c r="V335" s="253"/>
      <c r="W335" s="253"/>
      <c r="X335" s="253"/>
      <c r="Y335" s="253"/>
      <c r="Z335" s="252"/>
      <c r="AA335" s="252"/>
      <c r="AB335" s="252"/>
      <c r="AC335" s="251"/>
      <c r="AD335" s="250"/>
    </row>
    <row r="336" spans="1:30" s="208" customFormat="1" ht="12" customHeight="1">
      <c r="A336" s="250"/>
      <c r="B336" s="250"/>
      <c r="C336" s="250"/>
      <c r="D336" s="250"/>
      <c r="E336" s="250"/>
      <c r="J336" s="253"/>
      <c r="O336" s="253"/>
      <c r="P336" s="253"/>
      <c r="Q336" s="253"/>
      <c r="R336" s="253"/>
      <c r="S336" s="253"/>
      <c r="T336" s="253"/>
      <c r="U336" s="253"/>
      <c r="V336" s="253"/>
      <c r="W336" s="253"/>
      <c r="X336" s="253"/>
      <c r="Y336" s="253"/>
      <c r="Z336" s="252"/>
      <c r="AA336" s="252"/>
      <c r="AB336" s="252"/>
      <c r="AC336" s="251"/>
      <c r="AD336" s="250"/>
    </row>
    <row r="337" spans="1:30" s="208" customFormat="1" ht="12" customHeight="1">
      <c r="A337" s="250"/>
      <c r="B337" s="250"/>
      <c r="C337" s="250"/>
      <c r="D337" s="250"/>
      <c r="E337" s="250"/>
      <c r="J337" s="253"/>
      <c r="O337" s="253"/>
      <c r="P337" s="253"/>
      <c r="Q337" s="253"/>
      <c r="R337" s="253"/>
      <c r="S337" s="253"/>
      <c r="T337" s="253"/>
      <c r="U337" s="253"/>
      <c r="V337" s="253"/>
      <c r="W337" s="253"/>
      <c r="X337" s="253"/>
      <c r="Y337" s="253"/>
      <c r="Z337" s="252"/>
      <c r="AA337" s="252"/>
      <c r="AB337" s="252"/>
      <c r="AC337" s="251"/>
      <c r="AD337" s="250"/>
    </row>
    <row r="338" spans="1:30" s="208" customFormat="1" ht="12" customHeight="1">
      <c r="A338" s="250"/>
      <c r="B338" s="250"/>
      <c r="C338" s="250"/>
      <c r="D338" s="250"/>
      <c r="E338" s="250"/>
      <c r="J338" s="253"/>
      <c r="O338" s="253"/>
      <c r="P338" s="253"/>
      <c r="Q338" s="253"/>
      <c r="R338" s="253"/>
      <c r="S338" s="253"/>
      <c r="T338" s="253"/>
      <c r="U338" s="253"/>
      <c r="V338" s="253"/>
      <c r="W338" s="253"/>
      <c r="X338" s="253"/>
      <c r="Y338" s="253"/>
      <c r="Z338" s="252"/>
      <c r="AA338" s="252"/>
      <c r="AB338" s="252"/>
      <c r="AC338" s="251"/>
      <c r="AD338" s="250"/>
    </row>
    <row r="339" spans="1:30" s="208" customFormat="1" ht="12" customHeight="1">
      <c r="A339" s="250"/>
      <c r="B339" s="250"/>
      <c r="C339" s="250"/>
      <c r="D339" s="250"/>
      <c r="E339" s="250"/>
      <c r="J339" s="253"/>
      <c r="O339" s="253"/>
      <c r="P339" s="253"/>
      <c r="Q339" s="253"/>
      <c r="R339" s="253"/>
      <c r="S339" s="253"/>
      <c r="T339" s="253"/>
      <c r="U339" s="253"/>
      <c r="V339" s="253"/>
      <c r="W339" s="253"/>
      <c r="X339" s="253"/>
      <c r="Y339" s="253"/>
      <c r="Z339" s="252"/>
      <c r="AA339" s="252"/>
      <c r="AB339" s="252"/>
      <c r="AC339" s="251"/>
      <c r="AD339" s="250"/>
    </row>
    <row r="340" spans="1:30" s="208" customFormat="1" ht="12" customHeight="1">
      <c r="A340" s="250"/>
      <c r="B340" s="250"/>
      <c r="C340" s="250"/>
      <c r="D340" s="250"/>
      <c r="E340" s="250"/>
      <c r="J340" s="253"/>
      <c r="O340" s="253"/>
      <c r="P340" s="253"/>
      <c r="Q340" s="253"/>
      <c r="R340" s="253"/>
      <c r="S340" s="253"/>
      <c r="T340" s="253"/>
      <c r="U340" s="253"/>
      <c r="V340" s="253"/>
      <c r="W340" s="253"/>
      <c r="X340" s="253"/>
      <c r="Y340" s="253"/>
      <c r="Z340" s="252"/>
      <c r="AA340" s="252"/>
      <c r="AB340" s="252"/>
      <c r="AC340" s="251"/>
      <c r="AD340" s="250"/>
    </row>
    <row r="341" spans="1:30" s="208" customFormat="1" ht="12" customHeight="1">
      <c r="A341" s="250"/>
      <c r="B341" s="250"/>
      <c r="C341" s="250"/>
      <c r="D341" s="250"/>
      <c r="E341" s="250"/>
      <c r="J341" s="253"/>
      <c r="O341" s="253"/>
      <c r="P341" s="253"/>
      <c r="Q341" s="253"/>
      <c r="R341" s="253"/>
      <c r="S341" s="253"/>
      <c r="T341" s="253"/>
      <c r="U341" s="253"/>
      <c r="V341" s="253"/>
      <c r="W341" s="253"/>
      <c r="X341" s="253"/>
      <c r="Y341" s="253"/>
      <c r="Z341" s="252"/>
      <c r="AA341" s="252"/>
      <c r="AB341" s="252"/>
      <c r="AC341" s="251"/>
      <c r="AD341" s="250"/>
    </row>
    <row r="342" spans="1:30" s="208" customFormat="1" ht="12" customHeight="1">
      <c r="A342" s="250"/>
      <c r="B342" s="250"/>
      <c r="C342" s="250"/>
      <c r="D342" s="250"/>
      <c r="E342" s="250"/>
      <c r="J342" s="253"/>
      <c r="O342" s="253"/>
      <c r="P342" s="253"/>
      <c r="Q342" s="253"/>
      <c r="R342" s="253"/>
      <c r="S342" s="253"/>
      <c r="T342" s="253"/>
      <c r="U342" s="253"/>
      <c r="V342" s="253"/>
      <c r="W342" s="253"/>
      <c r="X342" s="253"/>
      <c r="Y342" s="253"/>
      <c r="Z342" s="252"/>
      <c r="AA342" s="252"/>
      <c r="AB342" s="252"/>
      <c r="AC342" s="251"/>
      <c r="AD342" s="250"/>
    </row>
    <row r="343" spans="1:30" s="208" customFormat="1" ht="12" customHeight="1">
      <c r="A343" s="250"/>
      <c r="B343" s="250"/>
      <c r="C343" s="250"/>
      <c r="D343" s="250"/>
      <c r="E343" s="250"/>
      <c r="J343" s="253"/>
      <c r="O343" s="253"/>
      <c r="P343" s="253"/>
      <c r="Q343" s="253"/>
      <c r="R343" s="253"/>
      <c r="S343" s="253"/>
      <c r="T343" s="253"/>
      <c r="U343" s="253"/>
      <c r="V343" s="253"/>
      <c r="W343" s="253"/>
      <c r="X343" s="253"/>
      <c r="Y343" s="253"/>
      <c r="Z343" s="252"/>
      <c r="AA343" s="252"/>
      <c r="AB343" s="252"/>
      <c r="AC343" s="251"/>
      <c r="AD343" s="250"/>
    </row>
    <row r="344" spans="1:30" s="208" customFormat="1" ht="12" customHeight="1">
      <c r="A344" s="250"/>
      <c r="B344" s="250"/>
      <c r="C344" s="250"/>
      <c r="D344" s="250"/>
      <c r="E344" s="250"/>
      <c r="J344" s="253"/>
      <c r="O344" s="253"/>
      <c r="P344" s="253"/>
      <c r="Q344" s="253"/>
      <c r="R344" s="253"/>
      <c r="S344" s="253"/>
      <c r="T344" s="253"/>
      <c r="U344" s="253"/>
      <c r="V344" s="253"/>
      <c r="W344" s="253"/>
      <c r="X344" s="253"/>
      <c r="Y344" s="253"/>
      <c r="Z344" s="252"/>
      <c r="AA344" s="252"/>
      <c r="AB344" s="252"/>
      <c r="AC344" s="251"/>
      <c r="AD344" s="250"/>
    </row>
    <row r="345" spans="1:30" s="208" customFormat="1" ht="12" customHeight="1">
      <c r="A345" s="250"/>
      <c r="B345" s="250"/>
      <c r="C345" s="250"/>
      <c r="D345" s="250"/>
      <c r="E345" s="250"/>
      <c r="J345" s="253"/>
      <c r="O345" s="253"/>
      <c r="P345" s="253"/>
      <c r="Q345" s="253"/>
      <c r="R345" s="253"/>
      <c r="S345" s="253"/>
      <c r="T345" s="253"/>
      <c r="U345" s="253"/>
      <c r="V345" s="253"/>
      <c r="W345" s="253"/>
      <c r="X345" s="253"/>
      <c r="Y345" s="253"/>
      <c r="Z345" s="252"/>
      <c r="AA345" s="252"/>
      <c r="AB345" s="252"/>
      <c r="AC345" s="251"/>
      <c r="AD345" s="250"/>
    </row>
    <row r="346" spans="1:30" s="208" customFormat="1" ht="12" customHeight="1">
      <c r="A346" s="250"/>
      <c r="B346" s="250"/>
      <c r="C346" s="250"/>
      <c r="D346" s="250"/>
      <c r="E346" s="250"/>
      <c r="J346" s="253"/>
      <c r="O346" s="253"/>
      <c r="P346" s="253"/>
      <c r="Q346" s="253"/>
      <c r="R346" s="253"/>
      <c r="S346" s="253"/>
      <c r="T346" s="253"/>
      <c r="U346" s="253"/>
      <c r="V346" s="253"/>
      <c r="W346" s="253"/>
      <c r="X346" s="253"/>
      <c r="Y346" s="253"/>
      <c r="Z346" s="252"/>
      <c r="AA346" s="252"/>
      <c r="AB346" s="252"/>
      <c r="AC346" s="251"/>
      <c r="AD346" s="250"/>
    </row>
    <row r="347" spans="1:30" s="208" customFormat="1" ht="12" customHeight="1">
      <c r="A347" s="250"/>
      <c r="B347" s="250"/>
      <c r="C347" s="250"/>
      <c r="D347" s="250"/>
      <c r="E347" s="250"/>
      <c r="J347" s="253"/>
      <c r="O347" s="253"/>
      <c r="P347" s="253"/>
      <c r="Q347" s="253"/>
      <c r="R347" s="253"/>
      <c r="S347" s="253"/>
      <c r="T347" s="253"/>
      <c r="U347" s="253"/>
      <c r="V347" s="253"/>
      <c r="W347" s="253"/>
      <c r="X347" s="253"/>
      <c r="Y347" s="253"/>
      <c r="Z347" s="252"/>
      <c r="AA347" s="252"/>
      <c r="AB347" s="252"/>
      <c r="AC347" s="251"/>
      <c r="AD347" s="250"/>
    </row>
    <row r="348" spans="1:30" s="208" customFormat="1" ht="12" customHeight="1">
      <c r="A348" s="250"/>
      <c r="B348" s="250"/>
      <c r="C348" s="250"/>
      <c r="D348" s="250"/>
      <c r="E348" s="250"/>
      <c r="J348" s="253"/>
      <c r="O348" s="253"/>
      <c r="P348" s="253"/>
      <c r="Q348" s="253"/>
      <c r="R348" s="253"/>
      <c r="S348" s="253"/>
      <c r="T348" s="253"/>
      <c r="U348" s="253"/>
      <c r="V348" s="253"/>
      <c r="W348" s="253"/>
      <c r="X348" s="253"/>
      <c r="Y348" s="253"/>
      <c r="Z348" s="252"/>
      <c r="AA348" s="252"/>
      <c r="AB348" s="252"/>
      <c r="AC348" s="251"/>
      <c r="AD348" s="250"/>
    </row>
    <row r="349" spans="1:30" s="208" customFormat="1" ht="12" customHeight="1">
      <c r="A349" s="250"/>
      <c r="B349" s="250"/>
      <c r="C349" s="250"/>
      <c r="D349" s="250"/>
      <c r="E349" s="250"/>
      <c r="J349" s="253"/>
      <c r="O349" s="253"/>
      <c r="P349" s="253"/>
      <c r="Q349" s="253"/>
      <c r="R349" s="253"/>
      <c r="S349" s="253"/>
      <c r="T349" s="253"/>
      <c r="U349" s="253"/>
      <c r="V349" s="253"/>
      <c r="W349" s="253"/>
      <c r="X349" s="253"/>
      <c r="Y349" s="253"/>
      <c r="Z349" s="252"/>
      <c r="AA349" s="252"/>
      <c r="AB349" s="252"/>
      <c r="AC349" s="251"/>
      <c r="AD349" s="250"/>
    </row>
    <row r="350" spans="1:30" s="208" customFormat="1" ht="12" customHeight="1">
      <c r="A350" s="250"/>
      <c r="B350" s="250"/>
      <c r="C350" s="250"/>
      <c r="D350" s="250"/>
      <c r="E350" s="250"/>
      <c r="J350" s="253"/>
      <c r="O350" s="253"/>
      <c r="P350" s="253"/>
      <c r="Q350" s="253"/>
      <c r="R350" s="253"/>
      <c r="S350" s="253"/>
      <c r="T350" s="253"/>
      <c r="U350" s="253"/>
      <c r="V350" s="253"/>
      <c r="W350" s="253"/>
      <c r="X350" s="253"/>
      <c r="Y350" s="253"/>
      <c r="Z350" s="252"/>
      <c r="AA350" s="252"/>
      <c r="AB350" s="252"/>
      <c r="AC350" s="251"/>
      <c r="AD350" s="250"/>
    </row>
    <row r="351" spans="1:30" s="208" customFormat="1" ht="12" customHeight="1">
      <c r="A351" s="250"/>
      <c r="B351" s="250"/>
      <c r="C351" s="250"/>
      <c r="D351" s="250"/>
      <c r="E351" s="250"/>
      <c r="J351" s="253"/>
      <c r="O351" s="253"/>
      <c r="P351" s="253"/>
      <c r="Q351" s="253"/>
      <c r="R351" s="253"/>
      <c r="S351" s="253"/>
      <c r="T351" s="253"/>
      <c r="U351" s="253"/>
      <c r="V351" s="253"/>
      <c r="W351" s="253"/>
      <c r="X351" s="253"/>
      <c r="Y351" s="253"/>
      <c r="Z351" s="252"/>
      <c r="AA351" s="252"/>
      <c r="AB351" s="252"/>
      <c r="AC351" s="251"/>
      <c r="AD351" s="250"/>
    </row>
    <row r="352" spans="1:30" s="208" customFormat="1" ht="12" customHeight="1">
      <c r="A352" s="250"/>
      <c r="B352" s="250"/>
      <c r="C352" s="250"/>
      <c r="D352" s="250"/>
      <c r="E352" s="250"/>
      <c r="J352" s="253"/>
      <c r="O352" s="253"/>
      <c r="P352" s="253"/>
      <c r="Q352" s="253"/>
      <c r="R352" s="253"/>
      <c r="S352" s="253"/>
      <c r="T352" s="253"/>
      <c r="U352" s="253"/>
      <c r="V352" s="253"/>
      <c r="W352" s="253"/>
      <c r="X352" s="253"/>
      <c r="Y352" s="253"/>
      <c r="Z352" s="252"/>
      <c r="AA352" s="252"/>
      <c r="AB352" s="252"/>
      <c r="AC352" s="251"/>
      <c r="AD352" s="250"/>
    </row>
    <row r="353" spans="1:30" s="208" customFormat="1" ht="12" customHeight="1">
      <c r="A353" s="250"/>
      <c r="B353" s="250"/>
      <c r="C353" s="250"/>
      <c r="D353" s="250"/>
      <c r="E353" s="250"/>
      <c r="J353" s="253"/>
      <c r="O353" s="253"/>
      <c r="P353" s="253"/>
      <c r="Q353" s="253"/>
      <c r="R353" s="253"/>
      <c r="S353" s="253"/>
      <c r="T353" s="253"/>
      <c r="U353" s="253"/>
      <c r="V353" s="253"/>
      <c r="W353" s="253"/>
      <c r="X353" s="253"/>
      <c r="Y353" s="253"/>
      <c r="Z353" s="252"/>
      <c r="AA353" s="252"/>
      <c r="AB353" s="252"/>
      <c r="AC353" s="251"/>
      <c r="AD353" s="250"/>
    </row>
    <row r="354" spans="1:30" s="208" customFormat="1">
      <c r="A354" s="250"/>
      <c r="B354" s="250"/>
      <c r="C354" s="250"/>
      <c r="D354" s="250"/>
      <c r="E354" s="250"/>
      <c r="J354" s="253"/>
      <c r="O354" s="253"/>
      <c r="P354" s="253"/>
      <c r="Q354" s="253"/>
      <c r="R354" s="253"/>
      <c r="S354" s="253"/>
      <c r="T354" s="253"/>
      <c r="U354" s="253"/>
      <c r="V354" s="253"/>
      <c r="W354" s="253"/>
      <c r="X354" s="253"/>
      <c r="Y354" s="253"/>
      <c r="Z354" s="252"/>
      <c r="AA354" s="252"/>
      <c r="AB354" s="252"/>
      <c r="AC354" s="251"/>
      <c r="AD354" s="250"/>
    </row>
    <row r="355" spans="1:30" s="208" customFormat="1">
      <c r="A355" s="250"/>
      <c r="B355" s="250"/>
      <c r="C355" s="250"/>
      <c r="D355" s="250"/>
      <c r="E355" s="250"/>
      <c r="J355" s="253"/>
      <c r="O355" s="253"/>
      <c r="P355" s="253"/>
      <c r="Q355" s="253"/>
      <c r="R355" s="253"/>
      <c r="S355" s="253"/>
      <c r="T355" s="253"/>
      <c r="U355" s="253"/>
      <c r="V355" s="253"/>
      <c r="W355" s="253"/>
      <c r="X355" s="253"/>
      <c r="Y355" s="253"/>
      <c r="Z355" s="252"/>
      <c r="AA355" s="252"/>
      <c r="AB355" s="252"/>
      <c r="AC355" s="251"/>
      <c r="AD355" s="250"/>
    </row>
    <row r="356" spans="1:30" s="208" customFormat="1">
      <c r="A356" s="250"/>
      <c r="B356" s="250"/>
      <c r="C356" s="250"/>
      <c r="D356" s="250"/>
      <c r="E356" s="250"/>
      <c r="J356" s="253"/>
      <c r="O356" s="253"/>
      <c r="P356" s="253"/>
      <c r="Q356" s="253"/>
      <c r="R356" s="253"/>
      <c r="S356" s="253"/>
      <c r="T356" s="253"/>
      <c r="U356" s="253"/>
      <c r="V356" s="253"/>
      <c r="W356" s="253"/>
      <c r="X356" s="253"/>
      <c r="Y356" s="253"/>
      <c r="Z356" s="252"/>
      <c r="AA356" s="252"/>
      <c r="AB356" s="252"/>
      <c r="AC356" s="251"/>
      <c r="AD356" s="250"/>
    </row>
    <row r="357" spans="1:30" s="208" customFormat="1">
      <c r="A357" s="250"/>
      <c r="B357" s="250"/>
      <c r="C357" s="250"/>
      <c r="D357" s="250"/>
      <c r="E357" s="250"/>
      <c r="J357" s="253"/>
      <c r="O357" s="253"/>
      <c r="P357" s="253"/>
      <c r="Q357" s="253"/>
      <c r="R357" s="253"/>
      <c r="S357" s="253"/>
      <c r="T357" s="253"/>
      <c r="U357" s="253"/>
      <c r="V357" s="253"/>
      <c r="W357" s="253"/>
      <c r="X357" s="253"/>
      <c r="Y357" s="253"/>
      <c r="Z357" s="252"/>
      <c r="AA357" s="252"/>
      <c r="AB357" s="252"/>
      <c r="AC357" s="251"/>
      <c r="AD357" s="250"/>
    </row>
    <row r="358" spans="1:30" s="208" customFormat="1">
      <c r="A358" s="250"/>
      <c r="B358" s="250"/>
      <c r="C358" s="250"/>
      <c r="D358" s="250"/>
      <c r="E358" s="250"/>
      <c r="J358" s="253"/>
      <c r="O358" s="253"/>
      <c r="P358" s="253"/>
      <c r="Q358" s="253"/>
      <c r="R358" s="253"/>
      <c r="S358" s="253"/>
      <c r="T358" s="253"/>
      <c r="U358" s="253"/>
      <c r="V358" s="253"/>
      <c r="W358" s="253"/>
      <c r="X358" s="253"/>
      <c r="Y358" s="253"/>
      <c r="Z358" s="252"/>
      <c r="AA358" s="252"/>
      <c r="AB358" s="252"/>
      <c r="AC358" s="251"/>
      <c r="AD358" s="250"/>
    </row>
    <row r="359" spans="1:30" s="208" customFormat="1">
      <c r="A359" s="250"/>
      <c r="B359" s="250"/>
      <c r="C359" s="250"/>
      <c r="D359" s="250"/>
      <c r="E359" s="250"/>
      <c r="J359" s="253"/>
      <c r="O359" s="253"/>
      <c r="P359" s="253"/>
      <c r="Q359" s="253"/>
      <c r="R359" s="253"/>
      <c r="S359" s="253"/>
      <c r="T359" s="253"/>
      <c r="U359" s="253"/>
      <c r="V359" s="253"/>
      <c r="W359" s="253"/>
      <c r="X359" s="253"/>
      <c r="Y359" s="253"/>
      <c r="Z359" s="252"/>
      <c r="AA359" s="252"/>
      <c r="AB359" s="252"/>
      <c r="AC359" s="251"/>
      <c r="AD359" s="250"/>
    </row>
    <row r="360" spans="1:30" s="208" customFormat="1">
      <c r="A360" s="250"/>
      <c r="B360" s="250"/>
      <c r="C360" s="250"/>
      <c r="D360" s="250"/>
      <c r="E360" s="250"/>
      <c r="J360" s="253"/>
      <c r="O360" s="253"/>
      <c r="P360" s="253"/>
      <c r="Q360" s="253"/>
      <c r="R360" s="253"/>
      <c r="S360" s="253"/>
      <c r="T360" s="253"/>
      <c r="U360" s="253"/>
      <c r="V360" s="253"/>
      <c r="W360" s="253"/>
      <c r="X360" s="253"/>
      <c r="Y360" s="253"/>
      <c r="Z360" s="252"/>
      <c r="AA360" s="252"/>
      <c r="AB360" s="252"/>
      <c r="AC360" s="251"/>
      <c r="AD360" s="250"/>
    </row>
    <row r="361" spans="1:30" s="208" customFormat="1">
      <c r="A361" s="250"/>
      <c r="B361" s="250"/>
      <c r="C361" s="250"/>
      <c r="D361" s="250"/>
      <c r="E361" s="250"/>
      <c r="J361" s="253"/>
      <c r="O361" s="253"/>
      <c r="P361" s="253"/>
      <c r="Q361" s="253"/>
      <c r="R361" s="253"/>
      <c r="S361" s="253"/>
      <c r="T361" s="253"/>
      <c r="U361" s="253"/>
      <c r="V361" s="253"/>
      <c r="W361" s="253"/>
      <c r="X361" s="253"/>
      <c r="Y361" s="253"/>
      <c r="Z361" s="252"/>
      <c r="AA361" s="252"/>
      <c r="AB361" s="252"/>
      <c r="AC361" s="251"/>
      <c r="AD361" s="250"/>
    </row>
    <row r="362" spans="1:30" s="208" customFormat="1">
      <c r="A362" s="250"/>
      <c r="B362" s="250"/>
      <c r="C362" s="250"/>
      <c r="D362" s="250"/>
      <c r="E362" s="250"/>
      <c r="J362" s="253"/>
      <c r="O362" s="253"/>
      <c r="P362" s="253"/>
      <c r="Q362" s="253"/>
      <c r="R362" s="253"/>
      <c r="S362" s="253"/>
      <c r="T362" s="253"/>
      <c r="U362" s="253"/>
      <c r="V362" s="253"/>
      <c r="W362" s="253"/>
      <c r="X362" s="253"/>
      <c r="Y362" s="253"/>
      <c r="Z362" s="252"/>
      <c r="AA362" s="252"/>
      <c r="AB362" s="252"/>
      <c r="AC362" s="251"/>
      <c r="AD362" s="250"/>
    </row>
    <row r="363" spans="1:30" s="208" customFormat="1">
      <c r="A363" s="250"/>
      <c r="B363" s="250"/>
      <c r="C363" s="250"/>
      <c r="D363" s="250"/>
      <c r="E363" s="250"/>
      <c r="J363" s="253"/>
      <c r="O363" s="253"/>
      <c r="P363" s="253"/>
      <c r="Q363" s="253"/>
      <c r="R363" s="253"/>
      <c r="S363" s="253"/>
      <c r="T363" s="253"/>
      <c r="U363" s="253"/>
      <c r="V363" s="253"/>
      <c r="W363" s="253"/>
      <c r="X363" s="253"/>
      <c r="Y363" s="253"/>
      <c r="Z363" s="252"/>
      <c r="AA363" s="252"/>
      <c r="AB363" s="252"/>
      <c r="AC363" s="251"/>
      <c r="AD363" s="250"/>
    </row>
    <row r="364" spans="1:30" s="208" customFormat="1">
      <c r="A364" s="250"/>
      <c r="B364" s="250"/>
      <c r="C364" s="250"/>
      <c r="D364" s="250"/>
      <c r="E364" s="250"/>
      <c r="J364" s="253"/>
      <c r="O364" s="253"/>
      <c r="P364" s="253"/>
      <c r="Q364" s="253"/>
      <c r="R364" s="253"/>
      <c r="S364" s="253"/>
      <c r="T364" s="253"/>
      <c r="U364" s="253"/>
      <c r="V364" s="253"/>
      <c r="W364" s="253"/>
      <c r="X364" s="253"/>
      <c r="Y364" s="253"/>
      <c r="Z364" s="252"/>
      <c r="AA364" s="252"/>
      <c r="AB364" s="252"/>
      <c r="AC364" s="251"/>
      <c r="AD364" s="250"/>
    </row>
    <row r="365" spans="1:30" s="208" customFormat="1">
      <c r="A365" s="250"/>
      <c r="B365" s="250"/>
      <c r="C365" s="250"/>
      <c r="D365" s="250"/>
      <c r="E365" s="250"/>
      <c r="J365" s="253"/>
      <c r="O365" s="253"/>
      <c r="P365" s="253"/>
      <c r="Q365" s="253"/>
      <c r="R365" s="253"/>
      <c r="S365" s="253"/>
      <c r="T365" s="253"/>
      <c r="U365" s="253"/>
      <c r="V365" s="253"/>
      <c r="W365" s="253"/>
      <c r="X365" s="253"/>
      <c r="Y365" s="253"/>
      <c r="Z365" s="252"/>
      <c r="AA365" s="252"/>
      <c r="AB365" s="252"/>
      <c r="AC365" s="251"/>
      <c r="AD365" s="250"/>
    </row>
    <row r="366" spans="1:30" s="208" customFormat="1">
      <c r="A366" s="250"/>
      <c r="B366" s="250"/>
      <c r="C366" s="250"/>
      <c r="D366" s="250"/>
      <c r="E366" s="250"/>
      <c r="J366" s="253"/>
      <c r="O366" s="253"/>
      <c r="P366" s="253"/>
      <c r="Q366" s="253"/>
      <c r="R366" s="253"/>
      <c r="S366" s="253"/>
      <c r="T366" s="253"/>
      <c r="U366" s="253"/>
      <c r="V366" s="253"/>
      <c r="W366" s="253"/>
      <c r="X366" s="253"/>
      <c r="Y366" s="253"/>
      <c r="Z366" s="252"/>
      <c r="AA366" s="252"/>
      <c r="AB366" s="252"/>
      <c r="AC366" s="251"/>
      <c r="AD366" s="250"/>
    </row>
    <row r="367" spans="1:30" s="208" customFormat="1">
      <c r="A367" s="250"/>
      <c r="B367" s="250"/>
      <c r="C367" s="250"/>
      <c r="D367" s="250"/>
      <c r="E367" s="250"/>
      <c r="J367" s="253"/>
      <c r="O367" s="253"/>
      <c r="P367" s="253"/>
      <c r="Q367" s="253"/>
      <c r="R367" s="253"/>
      <c r="S367" s="253"/>
      <c r="T367" s="253"/>
      <c r="U367" s="253"/>
      <c r="V367" s="253"/>
      <c r="W367" s="253"/>
      <c r="X367" s="253"/>
      <c r="Y367" s="253"/>
      <c r="Z367" s="252"/>
      <c r="AA367" s="252"/>
      <c r="AB367" s="252"/>
      <c r="AC367" s="251"/>
      <c r="AD367" s="250"/>
    </row>
    <row r="368" spans="1:30" s="208" customFormat="1">
      <c r="A368" s="250"/>
      <c r="B368" s="250"/>
      <c r="C368" s="250"/>
      <c r="D368" s="250"/>
      <c r="E368" s="250"/>
      <c r="J368" s="253"/>
      <c r="O368" s="253"/>
      <c r="P368" s="253"/>
      <c r="Q368" s="253"/>
      <c r="R368" s="253"/>
      <c r="S368" s="253"/>
      <c r="T368" s="253"/>
      <c r="U368" s="253"/>
      <c r="V368" s="253"/>
      <c r="W368" s="253"/>
      <c r="X368" s="253"/>
      <c r="Y368" s="253"/>
      <c r="Z368" s="252"/>
      <c r="AA368" s="252"/>
      <c r="AB368" s="252"/>
      <c r="AC368" s="251"/>
      <c r="AD368" s="250"/>
    </row>
    <row r="369" spans="1:30" s="208" customFormat="1">
      <c r="A369" s="250"/>
      <c r="B369" s="250"/>
      <c r="C369" s="250"/>
      <c r="D369" s="250"/>
      <c r="E369" s="250"/>
      <c r="J369" s="253"/>
      <c r="O369" s="253"/>
      <c r="P369" s="253"/>
      <c r="Q369" s="253"/>
      <c r="R369" s="253"/>
      <c r="S369" s="253"/>
      <c r="T369" s="253"/>
      <c r="U369" s="253"/>
      <c r="V369" s="253"/>
      <c r="W369" s="253"/>
      <c r="X369" s="253"/>
      <c r="Y369" s="253"/>
      <c r="Z369" s="252"/>
      <c r="AA369" s="252"/>
      <c r="AB369" s="252"/>
      <c r="AC369" s="251"/>
      <c r="AD369" s="250"/>
    </row>
    <row r="370" spans="1:30" s="208" customFormat="1">
      <c r="A370" s="250"/>
      <c r="B370" s="250"/>
      <c r="C370" s="250"/>
      <c r="D370" s="250"/>
      <c r="E370" s="250"/>
      <c r="J370" s="253"/>
      <c r="O370" s="253"/>
      <c r="P370" s="253"/>
      <c r="Q370" s="253"/>
      <c r="R370" s="253"/>
      <c r="S370" s="253"/>
      <c r="T370" s="253"/>
      <c r="U370" s="253"/>
      <c r="V370" s="253"/>
      <c r="W370" s="253"/>
      <c r="X370" s="253"/>
      <c r="Y370" s="253"/>
      <c r="Z370" s="252"/>
      <c r="AA370" s="252"/>
      <c r="AB370" s="252"/>
      <c r="AC370" s="251"/>
      <c r="AD370" s="250"/>
    </row>
    <row r="371" spans="1:30" s="208" customFormat="1">
      <c r="A371" s="250"/>
      <c r="B371" s="250"/>
      <c r="C371" s="250"/>
      <c r="D371" s="250"/>
      <c r="E371" s="250"/>
      <c r="J371" s="253"/>
      <c r="O371" s="253"/>
      <c r="P371" s="253"/>
      <c r="Q371" s="253"/>
      <c r="R371" s="253"/>
      <c r="S371" s="253"/>
      <c r="T371" s="253"/>
      <c r="U371" s="253"/>
      <c r="V371" s="253"/>
      <c r="W371" s="253"/>
      <c r="X371" s="253"/>
      <c r="Y371" s="253"/>
      <c r="Z371" s="252"/>
      <c r="AA371" s="252"/>
      <c r="AB371" s="252"/>
      <c r="AC371" s="251"/>
      <c r="AD371" s="250"/>
    </row>
    <row r="372" spans="1:30" s="208" customFormat="1">
      <c r="A372" s="250"/>
      <c r="B372" s="250"/>
      <c r="C372" s="250"/>
      <c r="D372" s="250"/>
      <c r="E372" s="250"/>
      <c r="J372" s="253"/>
      <c r="O372" s="253"/>
      <c r="P372" s="253"/>
      <c r="Q372" s="253"/>
      <c r="R372" s="253"/>
      <c r="S372" s="253"/>
      <c r="T372" s="253"/>
      <c r="U372" s="253"/>
      <c r="V372" s="253"/>
      <c r="W372" s="253"/>
      <c r="X372" s="253"/>
      <c r="Y372" s="253"/>
      <c r="Z372" s="252"/>
      <c r="AA372" s="252"/>
      <c r="AB372" s="252"/>
      <c r="AC372" s="251"/>
      <c r="AD372" s="250"/>
    </row>
    <row r="373" spans="1:30" s="208" customFormat="1">
      <c r="A373" s="250"/>
      <c r="B373" s="250"/>
      <c r="C373" s="250"/>
      <c r="D373" s="250"/>
      <c r="E373" s="250"/>
      <c r="J373" s="253"/>
      <c r="O373" s="253"/>
      <c r="P373" s="253"/>
      <c r="Q373" s="253"/>
      <c r="R373" s="253"/>
      <c r="S373" s="253"/>
      <c r="T373" s="253"/>
      <c r="U373" s="253"/>
      <c r="V373" s="253"/>
      <c r="W373" s="253"/>
      <c r="X373" s="253"/>
      <c r="Y373" s="253"/>
      <c r="Z373" s="252"/>
      <c r="AA373" s="252"/>
      <c r="AB373" s="252"/>
      <c r="AC373" s="251"/>
      <c r="AD373" s="250"/>
    </row>
    <row r="374" spans="1:30" s="208" customFormat="1">
      <c r="A374" s="250"/>
      <c r="B374" s="250"/>
      <c r="C374" s="250"/>
      <c r="D374" s="250"/>
      <c r="E374" s="250"/>
      <c r="J374" s="253"/>
      <c r="O374" s="253"/>
      <c r="P374" s="253"/>
      <c r="Q374" s="253"/>
      <c r="R374" s="253"/>
      <c r="S374" s="253"/>
      <c r="T374" s="253"/>
      <c r="U374" s="253"/>
      <c r="V374" s="253"/>
      <c r="W374" s="253"/>
      <c r="X374" s="253"/>
      <c r="Y374" s="253"/>
      <c r="Z374" s="252"/>
      <c r="AA374" s="252"/>
      <c r="AB374" s="252"/>
      <c r="AC374" s="251"/>
      <c r="AD374" s="250"/>
    </row>
    <row r="375" spans="1:30" s="208" customFormat="1">
      <c r="A375" s="250"/>
      <c r="B375" s="250"/>
      <c r="C375" s="250"/>
      <c r="D375" s="250"/>
      <c r="E375" s="250"/>
      <c r="J375" s="253"/>
      <c r="O375" s="253"/>
      <c r="P375" s="253"/>
      <c r="Q375" s="253"/>
      <c r="R375" s="253"/>
      <c r="S375" s="253"/>
      <c r="T375" s="253"/>
      <c r="U375" s="253"/>
      <c r="V375" s="253"/>
      <c r="W375" s="253"/>
      <c r="X375" s="253"/>
      <c r="Y375" s="253"/>
      <c r="Z375" s="252"/>
      <c r="AA375" s="252"/>
      <c r="AB375" s="252"/>
      <c r="AC375" s="251"/>
      <c r="AD375" s="250"/>
    </row>
    <row r="376" spans="1:30" s="208" customFormat="1">
      <c r="A376" s="250"/>
      <c r="B376" s="250"/>
      <c r="C376" s="250"/>
      <c r="D376" s="250"/>
      <c r="E376" s="250"/>
      <c r="J376" s="253"/>
      <c r="O376" s="253"/>
      <c r="P376" s="253"/>
      <c r="Q376" s="253"/>
      <c r="R376" s="253"/>
      <c r="S376" s="253"/>
      <c r="T376" s="253"/>
      <c r="U376" s="253"/>
      <c r="V376" s="253"/>
      <c r="W376" s="253"/>
      <c r="X376" s="253"/>
      <c r="Y376" s="253"/>
      <c r="Z376" s="252"/>
      <c r="AA376" s="252"/>
      <c r="AB376" s="252"/>
      <c r="AC376" s="251"/>
      <c r="AD376" s="250"/>
    </row>
    <row r="377" spans="1:30" s="208" customFormat="1">
      <c r="A377" s="250"/>
      <c r="B377" s="250"/>
      <c r="C377" s="250"/>
      <c r="D377" s="250"/>
      <c r="E377" s="250"/>
      <c r="J377" s="253"/>
      <c r="O377" s="253"/>
      <c r="P377" s="253"/>
      <c r="Q377" s="253"/>
      <c r="R377" s="253"/>
      <c r="S377" s="253"/>
      <c r="T377" s="253"/>
      <c r="U377" s="253"/>
      <c r="V377" s="253"/>
      <c r="W377" s="253"/>
      <c r="X377" s="253"/>
      <c r="Y377" s="253"/>
      <c r="Z377" s="252"/>
      <c r="AA377" s="252"/>
      <c r="AB377" s="252"/>
      <c r="AC377" s="251"/>
      <c r="AD377" s="250"/>
    </row>
    <row r="378" spans="1:30" s="208" customFormat="1">
      <c r="A378" s="250"/>
      <c r="B378" s="250"/>
      <c r="C378" s="250"/>
      <c r="D378" s="250"/>
      <c r="E378" s="250"/>
      <c r="J378" s="253"/>
      <c r="O378" s="253"/>
      <c r="P378" s="253"/>
      <c r="Q378" s="253"/>
      <c r="R378" s="253"/>
      <c r="S378" s="253"/>
      <c r="T378" s="253"/>
      <c r="U378" s="253"/>
      <c r="V378" s="253"/>
      <c r="W378" s="253"/>
      <c r="X378" s="253"/>
      <c r="Y378" s="253"/>
      <c r="Z378" s="252"/>
      <c r="AA378" s="252"/>
      <c r="AB378" s="252"/>
      <c r="AC378" s="251"/>
      <c r="AD378" s="250"/>
    </row>
    <row r="379" spans="1:30" s="208" customFormat="1">
      <c r="A379" s="250"/>
      <c r="B379" s="250"/>
      <c r="C379" s="250"/>
      <c r="D379" s="250"/>
      <c r="E379" s="250"/>
      <c r="J379" s="253"/>
      <c r="O379" s="253"/>
      <c r="P379" s="253"/>
      <c r="Q379" s="253"/>
      <c r="R379" s="253"/>
      <c r="S379" s="253"/>
      <c r="T379" s="253"/>
      <c r="U379" s="253"/>
      <c r="V379" s="253"/>
      <c r="W379" s="253"/>
      <c r="X379" s="253"/>
      <c r="Y379" s="253"/>
      <c r="Z379" s="252"/>
      <c r="AA379" s="252"/>
      <c r="AB379" s="252"/>
      <c r="AC379" s="251"/>
      <c r="AD379" s="250"/>
    </row>
    <row r="380" spans="1:30" s="208" customFormat="1">
      <c r="A380" s="250"/>
      <c r="B380" s="250"/>
      <c r="C380" s="250"/>
      <c r="D380" s="250"/>
      <c r="E380" s="250"/>
      <c r="J380" s="253"/>
      <c r="O380" s="253"/>
      <c r="P380" s="253"/>
      <c r="Q380" s="253"/>
      <c r="R380" s="253"/>
      <c r="S380" s="253"/>
      <c r="T380" s="253"/>
      <c r="U380" s="253"/>
      <c r="V380" s="253"/>
      <c r="W380" s="253"/>
      <c r="X380" s="253"/>
      <c r="Y380" s="253"/>
      <c r="Z380" s="252"/>
      <c r="AA380" s="252"/>
      <c r="AB380" s="252"/>
      <c r="AC380" s="251"/>
      <c r="AD380" s="250"/>
    </row>
    <row r="381" spans="1:30" s="208" customFormat="1">
      <c r="A381" s="250"/>
      <c r="B381" s="250"/>
      <c r="C381" s="250"/>
      <c r="D381" s="250"/>
      <c r="E381" s="250"/>
      <c r="J381" s="253"/>
      <c r="O381" s="253"/>
      <c r="P381" s="253"/>
      <c r="Q381" s="253"/>
      <c r="R381" s="253"/>
      <c r="S381" s="253"/>
      <c r="T381" s="253"/>
      <c r="U381" s="253"/>
      <c r="V381" s="253"/>
      <c r="W381" s="253"/>
      <c r="X381" s="253"/>
      <c r="Y381" s="253"/>
      <c r="Z381" s="252"/>
      <c r="AA381" s="252"/>
      <c r="AB381" s="252"/>
      <c r="AC381" s="251"/>
      <c r="AD381" s="250"/>
    </row>
    <row r="382" spans="1:30" s="208" customFormat="1">
      <c r="A382" s="250"/>
      <c r="B382" s="250"/>
      <c r="C382" s="250"/>
      <c r="D382" s="250"/>
      <c r="E382" s="250"/>
      <c r="J382" s="253"/>
      <c r="O382" s="253"/>
      <c r="P382" s="253"/>
      <c r="Q382" s="253"/>
      <c r="R382" s="253"/>
      <c r="S382" s="253"/>
      <c r="T382" s="253"/>
      <c r="U382" s="253"/>
      <c r="V382" s="253"/>
      <c r="W382" s="253"/>
      <c r="X382" s="253"/>
      <c r="Y382" s="253"/>
      <c r="Z382" s="252"/>
      <c r="AA382" s="252"/>
      <c r="AB382" s="252"/>
      <c r="AC382" s="251"/>
      <c r="AD382" s="250"/>
    </row>
    <row r="383" spans="1:30" s="208" customFormat="1">
      <c r="A383" s="250"/>
      <c r="B383" s="250"/>
      <c r="C383" s="250"/>
      <c r="D383" s="250"/>
      <c r="E383" s="250"/>
      <c r="J383" s="253"/>
      <c r="O383" s="253"/>
      <c r="P383" s="253"/>
      <c r="Q383" s="253"/>
      <c r="R383" s="253"/>
      <c r="S383" s="253"/>
      <c r="T383" s="253"/>
      <c r="U383" s="253"/>
      <c r="V383" s="253"/>
      <c r="W383" s="253"/>
      <c r="X383" s="253"/>
      <c r="Y383" s="253"/>
      <c r="Z383" s="252"/>
      <c r="AA383" s="252"/>
      <c r="AB383" s="252"/>
      <c r="AC383" s="251"/>
      <c r="AD383" s="250"/>
    </row>
    <row r="384" spans="1:30" s="208" customFormat="1">
      <c r="A384" s="250"/>
      <c r="B384" s="250"/>
      <c r="C384" s="250"/>
      <c r="D384" s="250"/>
      <c r="E384" s="250"/>
      <c r="J384" s="253"/>
      <c r="O384" s="253"/>
      <c r="P384" s="253"/>
      <c r="Q384" s="253"/>
      <c r="R384" s="253"/>
      <c r="S384" s="253"/>
      <c r="T384" s="253"/>
      <c r="U384" s="253"/>
      <c r="V384" s="253"/>
      <c r="W384" s="253"/>
      <c r="X384" s="253"/>
      <c r="Y384" s="253"/>
      <c r="Z384" s="252"/>
      <c r="AA384" s="252"/>
      <c r="AB384" s="252"/>
      <c r="AC384" s="251"/>
      <c r="AD384" s="250"/>
    </row>
    <row r="385" spans="1:30" s="208" customFormat="1">
      <c r="A385" s="250"/>
      <c r="B385" s="250"/>
      <c r="C385" s="250"/>
      <c r="D385" s="250"/>
      <c r="E385" s="250"/>
      <c r="J385" s="253"/>
      <c r="O385" s="253"/>
      <c r="P385" s="253"/>
      <c r="Q385" s="253"/>
      <c r="R385" s="253"/>
      <c r="S385" s="253"/>
      <c r="T385" s="253"/>
      <c r="U385" s="253"/>
      <c r="V385" s="253"/>
      <c r="W385" s="253"/>
      <c r="X385" s="253"/>
      <c r="Y385" s="253"/>
      <c r="Z385" s="252"/>
      <c r="AA385" s="252"/>
      <c r="AB385" s="252"/>
      <c r="AC385" s="251"/>
      <c r="AD385" s="250"/>
    </row>
    <row r="386" spans="1:30" s="208" customFormat="1">
      <c r="A386" s="250"/>
      <c r="B386" s="250"/>
      <c r="C386" s="250"/>
      <c r="D386" s="250"/>
      <c r="E386" s="250"/>
      <c r="J386" s="253"/>
      <c r="O386" s="253"/>
      <c r="P386" s="253"/>
      <c r="Q386" s="253"/>
      <c r="R386" s="253"/>
      <c r="S386" s="253"/>
      <c r="T386" s="253"/>
      <c r="U386" s="253"/>
      <c r="V386" s="253"/>
      <c r="W386" s="253"/>
      <c r="X386" s="253"/>
      <c r="Y386" s="253"/>
      <c r="Z386" s="252"/>
      <c r="AA386" s="252"/>
      <c r="AB386" s="252"/>
      <c r="AC386" s="251"/>
      <c r="AD386" s="250"/>
    </row>
    <row r="387" spans="1:30" s="208" customFormat="1">
      <c r="A387" s="250"/>
      <c r="B387" s="250"/>
      <c r="C387" s="250"/>
      <c r="D387" s="250"/>
      <c r="E387" s="250"/>
      <c r="J387" s="253"/>
      <c r="O387" s="253"/>
      <c r="P387" s="253"/>
      <c r="Q387" s="253"/>
      <c r="R387" s="253"/>
      <c r="S387" s="253"/>
      <c r="T387" s="253"/>
      <c r="U387" s="253"/>
      <c r="V387" s="253"/>
      <c r="W387" s="253"/>
      <c r="X387" s="253"/>
      <c r="Y387" s="253"/>
      <c r="Z387" s="252"/>
      <c r="AA387" s="252"/>
      <c r="AB387" s="252"/>
      <c r="AC387" s="251"/>
      <c r="AD387" s="250"/>
    </row>
    <row r="388" spans="1:30" s="208" customFormat="1">
      <c r="A388" s="250"/>
      <c r="B388" s="250"/>
      <c r="C388" s="250"/>
      <c r="D388" s="250"/>
      <c r="E388" s="250"/>
      <c r="J388" s="253"/>
      <c r="O388" s="253"/>
      <c r="P388" s="253"/>
      <c r="Q388" s="253"/>
      <c r="R388" s="253"/>
      <c r="S388" s="253"/>
      <c r="T388" s="253"/>
      <c r="U388" s="253"/>
      <c r="V388" s="253"/>
      <c r="W388" s="253"/>
      <c r="X388" s="253"/>
      <c r="Y388" s="253"/>
      <c r="Z388" s="252"/>
      <c r="AA388" s="252"/>
      <c r="AB388" s="252"/>
      <c r="AC388" s="251"/>
      <c r="AD388" s="250"/>
    </row>
    <row r="389" spans="1:30" s="208" customFormat="1">
      <c r="A389" s="250"/>
      <c r="B389" s="250"/>
      <c r="C389" s="250"/>
      <c r="D389" s="250"/>
      <c r="E389" s="250"/>
      <c r="J389" s="253"/>
      <c r="O389" s="253"/>
      <c r="P389" s="253"/>
      <c r="Q389" s="253"/>
      <c r="R389" s="253"/>
      <c r="S389" s="253"/>
      <c r="T389" s="253"/>
      <c r="U389" s="253"/>
      <c r="V389" s="253"/>
      <c r="W389" s="253"/>
      <c r="X389" s="253"/>
      <c r="Y389" s="253"/>
      <c r="Z389" s="252"/>
      <c r="AA389" s="252"/>
      <c r="AB389" s="252"/>
      <c r="AC389" s="251"/>
      <c r="AD389" s="250"/>
    </row>
    <row r="390" spans="1:30" s="208" customFormat="1">
      <c r="A390" s="250"/>
      <c r="B390" s="250"/>
      <c r="C390" s="250"/>
      <c r="D390" s="250"/>
      <c r="E390" s="250"/>
      <c r="J390" s="253"/>
      <c r="O390" s="253"/>
      <c r="P390" s="253"/>
      <c r="Q390" s="253"/>
      <c r="R390" s="253"/>
      <c r="S390" s="253"/>
      <c r="T390" s="253"/>
      <c r="U390" s="253"/>
      <c r="V390" s="253"/>
      <c r="W390" s="253"/>
      <c r="X390" s="253"/>
      <c r="Y390" s="253"/>
      <c r="Z390" s="252"/>
      <c r="AA390" s="252"/>
      <c r="AB390" s="252"/>
      <c r="AC390" s="251"/>
      <c r="AD390" s="250"/>
    </row>
    <row r="391" spans="1:30" s="208" customFormat="1">
      <c r="A391" s="250"/>
      <c r="B391" s="250"/>
      <c r="C391" s="250"/>
      <c r="D391" s="250"/>
      <c r="E391" s="250"/>
      <c r="J391" s="253"/>
      <c r="O391" s="253"/>
      <c r="P391" s="253"/>
      <c r="Q391" s="253"/>
      <c r="R391" s="253"/>
      <c r="S391" s="253"/>
      <c r="T391" s="253"/>
      <c r="U391" s="253"/>
      <c r="V391" s="253"/>
      <c r="W391" s="253"/>
      <c r="X391" s="253"/>
      <c r="Y391" s="253"/>
      <c r="Z391" s="252"/>
      <c r="AA391" s="252"/>
      <c r="AB391" s="252"/>
      <c r="AC391" s="251"/>
      <c r="AD391" s="250"/>
    </row>
    <row r="392" spans="1:30" s="208" customFormat="1">
      <c r="A392" s="250"/>
      <c r="B392" s="250"/>
      <c r="C392" s="250"/>
      <c r="D392" s="250"/>
      <c r="E392" s="250"/>
      <c r="J392" s="253"/>
      <c r="O392" s="253"/>
      <c r="P392" s="253"/>
      <c r="Q392" s="253"/>
      <c r="R392" s="253"/>
      <c r="S392" s="253"/>
      <c r="T392" s="253"/>
      <c r="U392" s="253"/>
      <c r="V392" s="253"/>
      <c r="W392" s="253"/>
      <c r="X392" s="253"/>
      <c r="Y392" s="253"/>
      <c r="Z392" s="252"/>
      <c r="AA392" s="252"/>
      <c r="AB392" s="252"/>
      <c r="AC392" s="251"/>
      <c r="AD392" s="250"/>
    </row>
    <row r="393" spans="1:30" s="208" customFormat="1">
      <c r="A393" s="250"/>
      <c r="B393" s="250"/>
      <c r="C393" s="250"/>
      <c r="D393" s="250"/>
      <c r="E393" s="250"/>
      <c r="J393" s="253"/>
      <c r="O393" s="253"/>
      <c r="P393" s="253"/>
      <c r="Q393" s="253"/>
      <c r="R393" s="253"/>
      <c r="S393" s="253"/>
      <c r="T393" s="253"/>
      <c r="U393" s="253"/>
      <c r="V393" s="253"/>
      <c r="W393" s="253"/>
      <c r="X393" s="253"/>
      <c r="Y393" s="253"/>
      <c r="Z393" s="252"/>
      <c r="AA393" s="252"/>
      <c r="AB393" s="252"/>
      <c r="AC393" s="251"/>
      <c r="AD393" s="250"/>
    </row>
    <row r="394" spans="1:30" s="208" customFormat="1">
      <c r="A394" s="250"/>
      <c r="B394" s="250"/>
      <c r="C394" s="250"/>
      <c r="D394" s="250"/>
      <c r="E394" s="250"/>
      <c r="J394" s="253"/>
      <c r="O394" s="253"/>
      <c r="P394" s="253"/>
      <c r="Q394" s="253"/>
      <c r="R394" s="253"/>
      <c r="S394" s="253"/>
      <c r="T394" s="253"/>
      <c r="U394" s="253"/>
      <c r="V394" s="253"/>
      <c r="W394" s="253"/>
      <c r="X394" s="253"/>
      <c r="Y394" s="253"/>
      <c r="Z394" s="252"/>
      <c r="AA394" s="252"/>
      <c r="AB394" s="252"/>
      <c r="AC394" s="251"/>
      <c r="AD394" s="250"/>
    </row>
    <row r="395" spans="1:30" s="208" customFormat="1">
      <c r="A395" s="250"/>
      <c r="B395" s="250"/>
      <c r="C395" s="250"/>
      <c r="D395" s="250"/>
      <c r="E395" s="250"/>
      <c r="J395" s="253"/>
      <c r="O395" s="253"/>
      <c r="P395" s="253"/>
      <c r="Q395" s="253"/>
      <c r="R395" s="253"/>
      <c r="S395" s="253"/>
      <c r="T395" s="253"/>
      <c r="U395" s="253"/>
      <c r="V395" s="253"/>
      <c r="W395" s="253"/>
      <c r="X395" s="253"/>
      <c r="Y395" s="253"/>
      <c r="Z395" s="252"/>
      <c r="AA395" s="252"/>
      <c r="AB395" s="252"/>
      <c r="AC395" s="251"/>
      <c r="AD395" s="250"/>
    </row>
    <row r="396" spans="1:30" s="208" customFormat="1">
      <c r="A396" s="250"/>
      <c r="B396" s="250"/>
      <c r="C396" s="250"/>
      <c r="D396" s="250"/>
      <c r="E396" s="250"/>
      <c r="J396" s="253"/>
      <c r="O396" s="253"/>
      <c r="P396" s="253"/>
      <c r="Q396" s="253"/>
      <c r="R396" s="253"/>
      <c r="S396" s="253"/>
      <c r="T396" s="253"/>
      <c r="U396" s="253"/>
      <c r="V396" s="253"/>
      <c r="W396" s="253"/>
      <c r="X396" s="253"/>
      <c r="Y396" s="253"/>
      <c r="Z396" s="252"/>
      <c r="AA396" s="252"/>
      <c r="AB396" s="252"/>
      <c r="AC396" s="251"/>
      <c r="AD396" s="250"/>
    </row>
    <row r="397" spans="1:30" s="208" customFormat="1">
      <c r="A397" s="250"/>
      <c r="B397" s="250"/>
      <c r="C397" s="250"/>
      <c r="D397" s="250"/>
      <c r="E397" s="250"/>
      <c r="J397" s="253"/>
      <c r="O397" s="253"/>
      <c r="P397" s="253"/>
      <c r="Q397" s="253"/>
      <c r="R397" s="253"/>
      <c r="S397" s="253"/>
      <c r="T397" s="253"/>
      <c r="U397" s="253"/>
      <c r="V397" s="253"/>
      <c r="W397" s="253"/>
      <c r="X397" s="253"/>
      <c r="Y397" s="253"/>
      <c r="Z397" s="252"/>
      <c r="AA397" s="252"/>
      <c r="AB397" s="252"/>
      <c r="AC397" s="251"/>
      <c r="AD397" s="250"/>
    </row>
    <row r="398" spans="1:30" s="208" customFormat="1">
      <c r="A398" s="250"/>
      <c r="B398" s="250"/>
      <c r="C398" s="250"/>
      <c r="D398" s="250"/>
      <c r="E398" s="250"/>
      <c r="J398" s="253"/>
      <c r="O398" s="253"/>
      <c r="P398" s="253"/>
      <c r="Q398" s="253"/>
      <c r="R398" s="253"/>
      <c r="S398" s="253"/>
      <c r="T398" s="253"/>
      <c r="U398" s="253"/>
      <c r="V398" s="253"/>
      <c r="W398" s="253"/>
      <c r="X398" s="253"/>
      <c r="Y398" s="253"/>
      <c r="Z398" s="252"/>
      <c r="AA398" s="252"/>
      <c r="AB398" s="252"/>
      <c r="AC398" s="251"/>
      <c r="AD398" s="250"/>
    </row>
    <row r="399" spans="1:30" s="208" customFormat="1">
      <c r="A399" s="250"/>
      <c r="B399" s="250"/>
      <c r="C399" s="250"/>
      <c r="D399" s="250"/>
      <c r="E399" s="250"/>
      <c r="J399" s="253"/>
      <c r="O399" s="253"/>
      <c r="P399" s="253"/>
      <c r="Q399" s="253"/>
      <c r="R399" s="253"/>
      <c r="S399" s="253"/>
      <c r="T399" s="253"/>
      <c r="U399" s="253"/>
      <c r="V399" s="253"/>
      <c r="W399" s="253"/>
      <c r="X399" s="253"/>
      <c r="Y399" s="253"/>
      <c r="Z399" s="252"/>
      <c r="AA399" s="252"/>
      <c r="AB399" s="252"/>
      <c r="AC399" s="251"/>
      <c r="AD399" s="250"/>
    </row>
    <row r="400" spans="1:30" s="208" customFormat="1">
      <c r="A400" s="250"/>
      <c r="B400" s="250"/>
      <c r="C400" s="250"/>
      <c r="D400" s="250"/>
      <c r="E400" s="250"/>
      <c r="J400" s="253"/>
      <c r="O400" s="253"/>
      <c r="P400" s="253"/>
      <c r="Q400" s="253"/>
      <c r="R400" s="253"/>
      <c r="S400" s="253"/>
      <c r="T400" s="253"/>
      <c r="U400" s="253"/>
      <c r="V400" s="253"/>
      <c r="W400" s="253"/>
      <c r="X400" s="253"/>
      <c r="Y400" s="253"/>
      <c r="Z400" s="252"/>
      <c r="AA400" s="252"/>
      <c r="AB400" s="252"/>
      <c r="AC400" s="251"/>
      <c r="AD400" s="250"/>
    </row>
    <row r="401" spans="1:30" s="208" customFormat="1">
      <c r="A401" s="250"/>
      <c r="B401" s="250"/>
      <c r="C401" s="250"/>
      <c r="D401" s="250"/>
      <c r="E401" s="250"/>
      <c r="J401" s="253"/>
      <c r="O401" s="253"/>
      <c r="P401" s="253"/>
      <c r="Q401" s="253"/>
      <c r="R401" s="253"/>
      <c r="S401" s="253"/>
      <c r="T401" s="253"/>
      <c r="U401" s="253"/>
      <c r="V401" s="253"/>
      <c r="W401" s="253"/>
      <c r="X401" s="253"/>
      <c r="Y401" s="253"/>
      <c r="Z401" s="252"/>
      <c r="AA401" s="252"/>
      <c r="AB401" s="252"/>
      <c r="AC401" s="251"/>
      <c r="AD401" s="250"/>
    </row>
    <row r="402" spans="1:30" s="208" customFormat="1">
      <c r="A402" s="250"/>
      <c r="B402" s="250"/>
      <c r="C402" s="250"/>
      <c r="D402" s="250"/>
      <c r="E402" s="250"/>
      <c r="J402" s="253"/>
      <c r="O402" s="253"/>
      <c r="P402" s="253"/>
      <c r="Q402" s="253"/>
      <c r="R402" s="253"/>
      <c r="S402" s="253"/>
      <c r="T402" s="253"/>
      <c r="U402" s="253"/>
      <c r="V402" s="253"/>
      <c r="W402" s="253"/>
      <c r="X402" s="253"/>
      <c r="Y402" s="253"/>
      <c r="Z402" s="252"/>
      <c r="AA402" s="252"/>
      <c r="AB402" s="252"/>
      <c r="AC402" s="251"/>
      <c r="AD402" s="250"/>
    </row>
    <row r="403" spans="1:30" s="208" customFormat="1">
      <c r="A403" s="250"/>
      <c r="B403" s="250"/>
      <c r="C403" s="250"/>
      <c r="D403" s="250"/>
      <c r="E403" s="250"/>
      <c r="J403" s="253"/>
      <c r="O403" s="253"/>
      <c r="P403" s="253"/>
      <c r="Q403" s="253"/>
      <c r="R403" s="253"/>
      <c r="S403" s="253"/>
      <c r="T403" s="253"/>
      <c r="U403" s="253"/>
      <c r="V403" s="253"/>
      <c r="W403" s="253"/>
      <c r="X403" s="253"/>
      <c r="Y403" s="253"/>
      <c r="Z403" s="252"/>
      <c r="AA403" s="252"/>
      <c r="AB403" s="252"/>
      <c r="AC403" s="251"/>
      <c r="AD403" s="250"/>
    </row>
    <row r="404" spans="1:30" s="208" customFormat="1">
      <c r="A404" s="250"/>
      <c r="B404" s="250"/>
      <c r="C404" s="250"/>
      <c r="D404" s="250"/>
      <c r="E404" s="250"/>
      <c r="J404" s="253"/>
      <c r="O404" s="253"/>
      <c r="P404" s="253"/>
      <c r="Q404" s="253"/>
      <c r="R404" s="253"/>
      <c r="S404" s="253"/>
      <c r="T404" s="253"/>
      <c r="U404" s="253"/>
      <c r="V404" s="253"/>
      <c r="W404" s="253"/>
      <c r="X404" s="253"/>
      <c r="Y404" s="253"/>
      <c r="Z404" s="252"/>
      <c r="AA404" s="252"/>
      <c r="AB404" s="252"/>
      <c r="AC404" s="251"/>
      <c r="AD404" s="250"/>
    </row>
    <row r="405" spans="1:30" s="208" customFormat="1">
      <c r="A405" s="250"/>
      <c r="B405" s="250"/>
      <c r="C405" s="250"/>
      <c r="D405" s="250"/>
      <c r="E405" s="250"/>
      <c r="J405" s="253"/>
      <c r="O405" s="253"/>
      <c r="P405" s="253"/>
      <c r="Q405" s="253"/>
      <c r="R405" s="253"/>
      <c r="S405" s="253"/>
      <c r="T405" s="253"/>
      <c r="U405" s="253"/>
      <c r="V405" s="253"/>
      <c r="W405" s="253"/>
      <c r="X405" s="253"/>
      <c r="Y405" s="253"/>
      <c r="Z405" s="252"/>
      <c r="AA405" s="252"/>
      <c r="AB405" s="252"/>
      <c r="AC405" s="251"/>
      <c r="AD405" s="250"/>
    </row>
    <row r="406" spans="1:30" s="208" customFormat="1">
      <c r="A406" s="250"/>
      <c r="B406" s="250"/>
      <c r="C406" s="250"/>
      <c r="D406" s="250"/>
      <c r="E406" s="250"/>
      <c r="J406" s="253"/>
      <c r="O406" s="253"/>
      <c r="P406" s="253"/>
      <c r="Q406" s="253"/>
      <c r="R406" s="253"/>
      <c r="S406" s="253"/>
      <c r="T406" s="253"/>
      <c r="U406" s="253"/>
      <c r="V406" s="253"/>
      <c r="W406" s="253"/>
      <c r="X406" s="253"/>
      <c r="Y406" s="253"/>
      <c r="Z406" s="252"/>
      <c r="AA406" s="252"/>
      <c r="AB406" s="252"/>
      <c r="AC406" s="251"/>
      <c r="AD406" s="250"/>
    </row>
    <row r="407" spans="1:30" s="208" customFormat="1">
      <c r="A407" s="250"/>
      <c r="B407" s="250"/>
      <c r="C407" s="250"/>
      <c r="D407" s="250"/>
      <c r="E407" s="250"/>
      <c r="J407" s="253"/>
      <c r="O407" s="253"/>
      <c r="P407" s="253"/>
      <c r="Q407" s="253"/>
      <c r="R407" s="253"/>
      <c r="S407" s="253"/>
      <c r="T407" s="253"/>
      <c r="U407" s="253"/>
      <c r="V407" s="253"/>
      <c r="W407" s="253"/>
      <c r="X407" s="253"/>
      <c r="Y407" s="253"/>
      <c r="Z407" s="252"/>
      <c r="AA407" s="252"/>
      <c r="AB407" s="252"/>
      <c r="AC407" s="251"/>
      <c r="AD407" s="250"/>
    </row>
    <row r="408" spans="1:30" s="208" customFormat="1">
      <c r="A408" s="250"/>
      <c r="B408" s="250"/>
      <c r="C408" s="250"/>
      <c r="D408" s="250"/>
      <c r="E408" s="250"/>
      <c r="J408" s="253"/>
      <c r="O408" s="253"/>
      <c r="P408" s="253"/>
      <c r="Q408" s="253"/>
      <c r="R408" s="253"/>
      <c r="S408" s="253"/>
      <c r="T408" s="253"/>
      <c r="U408" s="253"/>
      <c r="V408" s="253"/>
      <c r="W408" s="253"/>
      <c r="X408" s="253"/>
      <c r="Y408" s="253"/>
      <c r="Z408" s="252"/>
      <c r="AA408" s="252"/>
      <c r="AB408" s="252"/>
      <c r="AC408" s="251"/>
      <c r="AD408" s="250"/>
    </row>
    <row r="409" spans="1:30" s="208" customFormat="1">
      <c r="A409" s="250"/>
      <c r="B409" s="250"/>
      <c r="C409" s="250"/>
      <c r="D409" s="250"/>
      <c r="E409" s="250"/>
      <c r="J409" s="253"/>
      <c r="O409" s="253"/>
      <c r="P409" s="253"/>
      <c r="Q409" s="253"/>
      <c r="R409" s="253"/>
      <c r="S409" s="253"/>
      <c r="T409" s="253"/>
      <c r="U409" s="253"/>
      <c r="V409" s="253"/>
      <c r="W409" s="253"/>
      <c r="X409" s="253"/>
      <c r="Y409" s="253"/>
      <c r="Z409" s="252"/>
      <c r="AA409" s="252"/>
      <c r="AB409" s="252"/>
      <c r="AC409" s="251"/>
      <c r="AD409" s="250"/>
    </row>
    <row r="410" spans="1:30" s="208" customFormat="1">
      <c r="A410" s="250"/>
      <c r="B410" s="250"/>
      <c r="C410" s="250"/>
      <c r="D410" s="250"/>
      <c r="E410" s="250"/>
      <c r="J410" s="253"/>
      <c r="O410" s="253"/>
      <c r="P410" s="253"/>
      <c r="Q410" s="253"/>
      <c r="R410" s="253"/>
      <c r="S410" s="253"/>
      <c r="T410" s="253"/>
      <c r="U410" s="253"/>
      <c r="V410" s="253"/>
      <c r="W410" s="253"/>
      <c r="X410" s="253"/>
      <c r="Y410" s="253"/>
      <c r="Z410" s="252"/>
      <c r="AA410" s="252"/>
      <c r="AB410" s="252"/>
      <c r="AC410" s="251"/>
      <c r="AD410" s="250"/>
    </row>
    <row r="411" spans="1:30" s="208" customFormat="1">
      <c r="A411" s="250"/>
      <c r="B411" s="250"/>
      <c r="C411" s="250"/>
      <c r="D411" s="250"/>
      <c r="E411" s="250"/>
      <c r="J411" s="253"/>
      <c r="O411" s="253"/>
      <c r="P411" s="253"/>
      <c r="Q411" s="253"/>
      <c r="R411" s="253"/>
      <c r="S411" s="253"/>
      <c r="T411" s="253"/>
      <c r="U411" s="253"/>
      <c r="V411" s="253"/>
      <c r="W411" s="253"/>
      <c r="X411" s="253"/>
      <c r="Y411" s="253"/>
      <c r="Z411" s="252"/>
      <c r="AA411" s="252"/>
      <c r="AB411" s="252"/>
      <c r="AC411" s="251"/>
      <c r="AD411" s="250"/>
    </row>
    <row r="412" spans="1:30" s="208" customFormat="1">
      <c r="A412" s="250"/>
      <c r="B412" s="250"/>
      <c r="C412" s="250"/>
      <c r="D412" s="250"/>
      <c r="E412" s="250"/>
      <c r="J412" s="253"/>
      <c r="O412" s="253"/>
      <c r="P412" s="253"/>
      <c r="Q412" s="253"/>
      <c r="R412" s="253"/>
      <c r="S412" s="253"/>
      <c r="T412" s="253"/>
      <c r="U412" s="253"/>
      <c r="V412" s="253"/>
      <c r="W412" s="253"/>
      <c r="X412" s="253"/>
      <c r="Y412" s="253"/>
      <c r="Z412" s="252"/>
      <c r="AA412" s="252"/>
      <c r="AB412" s="252"/>
      <c r="AC412" s="251"/>
      <c r="AD412" s="250"/>
    </row>
    <row r="413" spans="1:30" s="208" customFormat="1">
      <c r="A413" s="250"/>
      <c r="B413" s="250"/>
      <c r="C413" s="250"/>
      <c r="D413" s="250"/>
      <c r="E413" s="250"/>
      <c r="J413" s="253"/>
      <c r="O413" s="253"/>
      <c r="P413" s="253"/>
      <c r="Q413" s="253"/>
      <c r="R413" s="253"/>
      <c r="S413" s="253"/>
      <c r="T413" s="253"/>
      <c r="U413" s="253"/>
      <c r="V413" s="253"/>
      <c r="W413" s="253"/>
      <c r="X413" s="253"/>
      <c r="Y413" s="253"/>
      <c r="Z413" s="252"/>
      <c r="AA413" s="252"/>
      <c r="AB413" s="252"/>
      <c r="AC413" s="251"/>
      <c r="AD413" s="250"/>
    </row>
    <row r="414" spans="1:30" s="208" customFormat="1">
      <c r="A414" s="250"/>
      <c r="B414" s="250"/>
      <c r="C414" s="250"/>
      <c r="D414" s="250"/>
      <c r="E414" s="250"/>
      <c r="J414" s="253"/>
      <c r="O414" s="253"/>
      <c r="P414" s="253"/>
      <c r="Q414" s="253"/>
      <c r="R414" s="253"/>
      <c r="S414" s="253"/>
      <c r="T414" s="253"/>
      <c r="U414" s="253"/>
      <c r="V414" s="253"/>
      <c r="W414" s="253"/>
      <c r="X414" s="253"/>
      <c r="Y414" s="253"/>
      <c r="Z414" s="252"/>
      <c r="AA414" s="252"/>
      <c r="AB414" s="252"/>
      <c r="AC414" s="251"/>
      <c r="AD414" s="250"/>
    </row>
    <row r="415" spans="1:30" s="208" customFormat="1">
      <c r="A415" s="250"/>
      <c r="B415" s="250"/>
      <c r="C415" s="250"/>
      <c r="D415" s="250"/>
      <c r="E415" s="250"/>
      <c r="J415" s="253"/>
      <c r="O415" s="253"/>
      <c r="P415" s="253"/>
      <c r="Q415" s="253"/>
      <c r="R415" s="253"/>
      <c r="S415" s="253"/>
      <c r="T415" s="253"/>
      <c r="U415" s="253"/>
      <c r="V415" s="253"/>
      <c r="W415" s="253"/>
      <c r="X415" s="253"/>
      <c r="Y415" s="253"/>
      <c r="Z415" s="252"/>
      <c r="AA415" s="252"/>
      <c r="AB415" s="252"/>
      <c r="AC415" s="251"/>
      <c r="AD415" s="250"/>
    </row>
    <row r="416" spans="1:30" s="208" customFormat="1">
      <c r="A416" s="250"/>
      <c r="B416" s="250"/>
      <c r="C416" s="250"/>
      <c r="D416" s="250"/>
      <c r="E416" s="250"/>
      <c r="J416" s="253"/>
      <c r="O416" s="253"/>
      <c r="P416" s="253"/>
      <c r="Q416" s="253"/>
      <c r="R416" s="253"/>
      <c r="S416" s="253"/>
      <c r="T416" s="253"/>
      <c r="U416" s="253"/>
      <c r="V416" s="253"/>
      <c r="W416" s="253"/>
      <c r="X416" s="253"/>
      <c r="Y416" s="253"/>
      <c r="Z416" s="252"/>
      <c r="AA416" s="252"/>
      <c r="AB416" s="252"/>
      <c r="AC416" s="251"/>
      <c r="AD416" s="250"/>
    </row>
    <row r="417" spans="1:30" s="208" customFormat="1">
      <c r="A417" s="250"/>
      <c r="B417" s="250"/>
      <c r="C417" s="250"/>
      <c r="D417" s="250"/>
      <c r="E417" s="250"/>
      <c r="J417" s="253"/>
      <c r="O417" s="253"/>
      <c r="P417" s="253"/>
      <c r="Q417" s="253"/>
      <c r="R417" s="253"/>
      <c r="S417" s="253"/>
      <c r="T417" s="253"/>
      <c r="U417" s="253"/>
      <c r="V417" s="253"/>
      <c r="W417" s="253"/>
      <c r="X417" s="253"/>
      <c r="Y417" s="253"/>
      <c r="Z417" s="252"/>
      <c r="AA417" s="252"/>
      <c r="AB417" s="252"/>
      <c r="AC417" s="251"/>
      <c r="AD417" s="250"/>
    </row>
    <row r="418" spans="1:30" s="208" customFormat="1">
      <c r="A418" s="250"/>
      <c r="B418" s="250"/>
      <c r="C418" s="250"/>
      <c r="D418" s="250"/>
      <c r="E418" s="250"/>
      <c r="J418" s="253"/>
      <c r="O418" s="253"/>
      <c r="P418" s="253"/>
      <c r="Q418" s="253"/>
      <c r="R418" s="253"/>
      <c r="S418" s="253"/>
      <c r="T418" s="253"/>
      <c r="U418" s="253"/>
      <c r="V418" s="253"/>
      <c r="W418" s="253"/>
      <c r="X418" s="253"/>
      <c r="Y418" s="253"/>
      <c r="Z418" s="252"/>
      <c r="AA418" s="252"/>
      <c r="AB418" s="252"/>
      <c r="AC418" s="251"/>
      <c r="AD418" s="250"/>
    </row>
    <row r="419" spans="1:30" s="208" customFormat="1">
      <c r="A419" s="250"/>
      <c r="B419" s="250"/>
      <c r="C419" s="250"/>
      <c r="D419" s="250"/>
      <c r="E419" s="250"/>
      <c r="J419" s="253"/>
      <c r="O419" s="253"/>
      <c r="P419" s="253"/>
      <c r="Q419" s="253"/>
      <c r="R419" s="253"/>
      <c r="S419" s="253"/>
      <c r="T419" s="253"/>
      <c r="U419" s="253"/>
      <c r="V419" s="253"/>
      <c r="W419" s="253"/>
      <c r="X419" s="253"/>
      <c r="Y419" s="253"/>
      <c r="Z419" s="252"/>
      <c r="AA419" s="252"/>
      <c r="AB419" s="252"/>
      <c r="AC419" s="251"/>
      <c r="AD419" s="250"/>
    </row>
    <row r="420" spans="1:30" s="208" customFormat="1">
      <c r="A420" s="250"/>
      <c r="B420" s="250"/>
      <c r="C420" s="250"/>
      <c r="D420" s="250"/>
      <c r="E420" s="250"/>
      <c r="J420" s="253"/>
      <c r="O420" s="253"/>
      <c r="P420" s="253"/>
      <c r="Q420" s="253"/>
      <c r="R420" s="253"/>
      <c r="S420" s="253"/>
      <c r="T420" s="253"/>
      <c r="U420" s="253"/>
      <c r="V420" s="253"/>
      <c r="W420" s="253"/>
      <c r="X420" s="253"/>
      <c r="Y420" s="253"/>
      <c r="Z420" s="252"/>
      <c r="AA420" s="252"/>
      <c r="AB420" s="252"/>
      <c r="AC420" s="251"/>
      <c r="AD420" s="250"/>
    </row>
    <row r="421" spans="1:30" s="208" customFormat="1">
      <c r="A421" s="250"/>
      <c r="B421" s="250"/>
      <c r="C421" s="250"/>
      <c r="D421" s="250"/>
      <c r="E421" s="250"/>
      <c r="J421" s="253"/>
      <c r="O421" s="253"/>
      <c r="P421" s="253"/>
      <c r="Q421" s="253"/>
      <c r="R421" s="253"/>
      <c r="S421" s="253"/>
      <c r="T421" s="253"/>
      <c r="U421" s="253"/>
      <c r="V421" s="253"/>
      <c r="W421" s="253"/>
      <c r="X421" s="253"/>
      <c r="Y421" s="253"/>
      <c r="Z421" s="252"/>
      <c r="AA421" s="252"/>
      <c r="AB421" s="252"/>
      <c r="AC421" s="251"/>
      <c r="AD421" s="250"/>
    </row>
    <row r="422" spans="1:30" s="208" customFormat="1">
      <c r="A422" s="250"/>
      <c r="B422" s="250"/>
      <c r="C422" s="250"/>
      <c r="D422" s="250"/>
      <c r="E422" s="250"/>
      <c r="J422" s="253"/>
      <c r="O422" s="253"/>
      <c r="P422" s="253"/>
      <c r="Q422" s="253"/>
      <c r="R422" s="253"/>
      <c r="S422" s="253"/>
      <c r="T422" s="253"/>
      <c r="U422" s="253"/>
      <c r="V422" s="253"/>
      <c r="W422" s="253"/>
      <c r="X422" s="253"/>
      <c r="Y422" s="253"/>
      <c r="Z422" s="252"/>
      <c r="AA422" s="252"/>
      <c r="AB422" s="252"/>
      <c r="AC422" s="251"/>
      <c r="AD422" s="250"/>
    </row>
    <row r="423" spans="1:30" s="208" customFormat="1">
      <c r="A423" s="250"/>
      <c r="B423" s="250"/>
      <c r="C423" s="250"/>
      <c r="D423" s="250"/>
      <c r="E423" s="250"/>
      <c r="J423" s="253"/>
      <c r="O423" s="253"/>
      <c r="P423" s="253"/>
      <c r="Q423" s="253"/>
      <c r="R423" s="253"/>
      <c r="S423" s="253"/>
      <c r="T423" s="253"/>
      <c r="U423" s="253"/>
      <c r="V423" s="253"/>
      <c r="W423" s="253"/>
      <c r="X423" s="253"/>
      <c r="Y423" s="253"/>
      <c r="Z423" s="252"/>
      <c r="AA423" s="252"/>
      <c r="AB423" s="252"/>
      <c r="AC423" s="251"/>
      <c r="AD423" s="250"/>
    </row>
    <row r="424" spans="1:30" s="208" customFormat="1">
      <c r="A424" s="250"/>
      <c r="B424" s="250"/>
      <c r="C424" s="250"/>
      <c r="D424" s="250"/>
      <c r="E424" s="250"/>
      <c r="J424" s="253"/>
      <c r="O424" s="253"/>
      <c r="P424" s="253"/>
      <c r="Q424" s="253"/>
      <c r="R424" s="253"/>
      <c r="S424" s="253"/>
      <c r="T424" s="253"/>
      <c r="U424" s="253"/>
      <c r="V424" s="253"/>
      <c r="W424" s="253"/>
      <c r="X424" s="253"/>
      <c r="Y424" s="253"/>
      <c r="Z424" s="252"/>
      <c r="AA424" s="252"/>
      <c r="AB424" s="252"/>
      <c r="AC424" s="251"/>
      <c r="AD424" s="250"/>
    </row>
    <row r="425" spans="1:30" s="208" customFormat="1">
      <c r="A425" s="250"/>
      <c r="B425" s="250"/>
      <c r="C425" s="250"/>
      <c r="D425" s="250"/>
      <c r="E425" s="250"/>
      <c r="J425" s="253"/>
      <c r="O425" s="253"/>
      <c r="P425" s="253"/>
      <c r="Q425" s="253"/>
      <c r="R425" s="253"/>
      <c r="S425" s="253"/>
      <c r="T425" s="253"/>
      <c r="U425" s="253"/>
      <c r="V425" s="253"/>
      <c r="W425" s="253"/>
      <c r="X425" s="253"/>
      <c r="Y425" s="253"/>
      <c r="Z425" s="252"/>
      <c r="AA425" s="252"/>
      <c r="AB425" s="252"/>
      <c r="AC425" s="251"/>
      <c r="AD425" s="250"/>
    </row>
    <row r="426" spans="1:30" s="208" customFormat="1">
      <c r="A426" s="250"/>
      <c r="B426" s="250"/>
      <c r="C426" s="250"/>
      <c r="D426" s="250"/>
      <c r="E426" s="250"/>
      <c r="J426" s="253"/>
      <c r="O426" s="253"/>
      <c r="P426" s="253"/>
      <c r="Q426" s="253"/>
      <c r="R426" s="253"/>
      <c r="S426" s="253"/>
      <c r="T426" s="253"/>
      <c r="U426" s="253"/>
      <c r="V426" s="253"/>
      <c r="W426" s="253"/>
      <c r="X426" s="253"/>
      <c r="Y426" s="253"/>
      <c r="Z426" s="252"/>
      <c r="AA426" s="252"/>
      <c r="AB426" s="252"/>
      <c r="AC426" s="251"/>
      <c r="AD426" s="250"/>
    </row>
    <row r="427" spans="1:30" s="208" customFormat="1">
      <c r="A427" s="250"/>
      <c r="B427" s="250"/>
      <c r="C427" s="250"/>
      <c r="D427" s="250"/>
      <c r="E427" s="250"/>
      <c r="J427" s="253"/>
      <c r="O427" s="253"/>
      <c r="P427" s="253"/>
      <c r="Q427" s="253"/>
      <c r="R427" s="253"/>
      <c r="S427" s="253"/>
      <c r="T427" s="253"/>
      <c r="U427" s="253"/>
      <c r="V427" s="253"/>
      <c r="W427" s="253"/>
      <c r="X427" s="253"/>
      <c r="Y427" s="253"/>
      <c r="Z427" s="252"/>
      <c r="AA427" s="252"/>
      <c r="AB427" s="252"/>
      <c r="AC427" s="251"/>
      <c r="AD427" s="250"/>
    </row>
    <row r="428" spans="1:30" s="208" customFormat="1">
      <c r="A428" s="250"/>
      <c r="B428" s="250"/>
      <c r="C428" s="250"/>
      <c r="D428" s="250"/>
      <c r="E428" s="250"/>
      <c r="J428" s="253"/>
      <c r="O428" s="253"/>
      <c r="P428" s="253"/>
      <c r="Q428" s="253"/>
      <c r="R428" s="253"/>
      <c r="S428" s="253"/>
      <c r="T428" s="253"/>
      <c r="U428" s="253"/>
      <c r="V428" s="253"/>
      <c r="W428" s="253"/>
      <c r="X428" s="253"/>
      <c r="Y428" s="253"/>
      <c r="Z428" s="252"/>
      <c r="AA428" s="252"/>
      <c r="AB428" s="252"/>
      <c r="AC428" s="251"/>
      <c r="AD428" s="250"/>
    </row>
    <row r="429" spans="1:30" s="208" customFormat="1">
      <c r="A429" s="250"/>
      <c r="B429" s="250"/>
      <c r="C429" s="250"/>
      <c r="D429" s="250"/>
      <c r="E429" s="250"/>
      <c r="J429" s="253"/>
      <c r="O429" s="253"/>
      <c r="P429" s="253"/>
      <c r="Q429" s="253"/>
      <c r="R429" s="253"/>
      <c r="S429" s="253"/>
      <c r="T429" s="253"/>
      <c r="U429" s="253"/>
      <c r="V429" s="253"/>
      <c r="W429" s="253"/>
      <c r="X429" s="253"/>
      <c r="Y429" s="253"/>
      <c r="Z429" s="252"/>
      <c r="AA429" s="252"/>
      <c r="AB429" s="252"/>
      <c r="AC429" s="251"/>
      <c r="AD429" s="250"/>
    </row>
    <row r="430" spans="1:30" s="208" customFormat="1">
      <c r="A430" s="250"/>
      <c r="B430" s="250"/>
      <c r="C430" s="250"/>
      <c r="D430" s="250"/>
      <c r="E430" s="250"/>
      <c r="J430" s="253"/>
      <c r="O430" s="253"/>
      <c r="P430" s="253"/>
      <c r="Q430" s="253"/>
      <c r="R430" s="253"/>
      <c r="S430" s="253"/>
      <c r="T430" s="253"/>
      <c r="U430" s="253"/>
      <c r="V430" s="253"/>
      <c r="W430" s="253"/>
      <c r="X430" s="253"/>
      <c r="Y430" s="253"/>
      <c r="Z430" s="252"/>
      <c r="AA430" s="252"/>
      <c r="AB430" s="252"/>
      <c r="AC430" s="251"/>
      <c r="AD430" s="250"/>
    </row>
    <row r="431" spans="1:30" s="208" customFormat="1">
      <c r="A431" s="250"/>
      <c r="B431" s="250"/>
      <c r="C431" s="250"/>
      <c r="D431" s="250"/>
      <c r="E431" s="250"/>
      <c r="J431" s="253"/>
      <c r="O431" s="253"/>
      <c r="P431" s="253"/>
      <c r="Q431" s="253"/>
      <c r="R431" s="253"/>
      <c r="S431" s="253"/>
      <c r="T431" s="253"/>
      <c r="U431" s="253"/>
      <c r="V431" s="253"/>
      <c r="W431" s="253"/>
      <c r="X431" s="253"/>
      <c r="Y431" s="253"/>
      <c r="Z431" s="252"/>
      <c r="AA431" s="252"/>
      <c r="AB431" s="252"/>
      <c r="AC431" s="251"/>
      <c r="AD431" s="250"/>
    </row>
    <row r="432" spans="1:30" s="208" customFormat="1">
      <c r="A432" s="250"/>
      <c r="B432" s="250"/>
      <c r="C432" s="250"/>
      <c r="D432" s="250"/>
      <c r="E432" s="250"/>
      <c r="J432" s="253"/>
      <c r="O432" s="253"/>
      <c r="P432" s="253"/>
      <c r="Q432" s="253"/>
      <c r="R432" s="253"/>
      <c r="S432" s="253"/>
      <c r="T432" s="253"/>
      <c r="U432" s="253"/>
      <c r="V432" s="253"/>
      <c r="W432" s="253"/>
      <c r="X432" s="253"/>
      <c r="Y432" s="253"/>
      <c r="Z432" s="252"/>
      <c r="AA432" s="252"/>
      <c r="AB432" s="252"/>
      <c r="AC432" s="251"/>
      <c r="AD432" s="250"/>
    </row>
    <row r="433" spans="1:30" s="208" customFormat="1">
      <c r="A433" s="250"/>
      <c r="B433" s="250"/>
      <c r="C433" s="250"/>
      <c r="D433" s="250"/>
      <c r="E433" s="250"/>
      <c r="J433" s="253"/>
      <c r="O433" s="253"/>
      <c r="P433" s="253"/>
      <c r="Q433" s="253"/>
      <c r="R433" s="253"/>
      <c r="S433" s="253"/>
      <c r="T433" s="253"/>
      <c r="U433" s="253"/>
      <c r="V433" s="253"/>
      <c r="W433" s="253"/>
      <c r="X433" s="253"/>
      <c r="Y433" s="253"/>
      <c r="Z433" s="252"/>
      <c r="AA433" s="252"/>
      <c r="AB433" s="252"/>
      <c r="AC433" s="251"/>
      <c r="AD433" s="250"/>
    </row>
    <row r="434" spans="1:30" s="208" customFormat="1">
      <c r="A434" s="250"/>
      <c r="B434" s="250"/>
      <c r="C434" s="250"/>
      <c r="D434" s="250"/>
      <c r="E434" s="250"/>
      <c r="J434" s="253"/>
      <c r="O434" s="253"/>
      <c r="P434" s="253"/>
      <c r="Q434" s="253"/>
      <c r="R434" s="253"/>
      <c r="S434" s="253"/>
      <c r="T434" s="253"/>
      <c r="U434" s="253"/>
      <c r="V434" s="253"/>
      <c r="W434" s="253"/>
      <c r="X434" s="253"/>
      <c r="Y434" s="253"/>
      <c r="Z434" s="252"/>
      <c r="AA434" s="252"/>
      <c r="AB434" s="252"/>
      <c r="AC434" s="251"/>
      <c r="AD434" s="250"/>
    </row>
    <row r="435" spans="1:30" s="208" customFormat="1">
      <c r="A435" s="250"/>
      <c r="B435" s="250"/>
      <c r="C435" s="250"/>
      <c r="D435" s="250"/>
      <c r="E435" s="250"/>
      <c r="J435" s="253"/>
      <c r="O435" s="253"/>
      <c r="P435" s="253"/>
      <c r="Q435" s="253"/>
      <c r="R435" s="253"/>
      <c r="S435" s="253"/>
      <c r="T435" s="253"/>
      <c r="U435" s="253"/>
      <c r="V435" s="253"/>
      <c r="W435" s="253"/>
      <c r="X435" s="253"/>
      <c r="Y435" s="253"/>
      <c r="Z435" s="252"/>
      <c r="AA435" s="252"/>
      <c r="AB435" s="252"/>
      <c r="AC435" s="251"/>
      <c r="AD435" s="250"/>
    </row>
    <row r="436" spans="1:30" s="208" customFormat="1">
      <c r="A436" s="250"/>
      <c r="B436" s="250"/>
      <c r="C436" s="250"/>
      <c r="D436" s="250"/>
      <c r="E436" s="250"/>
      <c r="J436" s="253"/>
      <c r="O436" s="253"/>
      <c r="P436" s="253"/>
      <c r="Q436" s="253"/>
      <c r="R436" s="253"/>
      <c r="S436" s="253"/>
      <c r="T436" s="253"/>
      <c r="U436" s="253"/>
      <c r="V436" s="253"/>
      <c r="W436" s="253"/>
      <c r="X436" s="253"/>
      <c r="Y436" s="253"/>
      <c r="Z436" s="252"/>
      <c r="AA436" s="252"/>
      <c r="AB436" s="252"/>
      <c r="AC436" s="251"/>
      <c r="AD436" s="250"/>
    </row>
    <row r="437" spans="1:30" s="208" customFormat="1">
      <c r="A437" s="250"/>
      <c r="B437" s="250"/>
      <c r="C437" s="250"/>
      <c r="D437" s="250"/>
      <c r="E437" s="250"/>
      <c r="J437" s="253"/>
      <c r="O437" s="253"/>
      <c r="P437" s="253"/>
      <c r="Q437" s="253"/>
      <c r="R437" s="253"/>
      <c r="S437" s="253"/>
      <c r="T437" s="253"/>
      <c r="U437" s="253"/>
      <c r="V437" s="253"/>
      <c r="W437" s="253"/>
      <c r="X437" s="253"/>
      <c r="Y437" s="253"/>
      <c r="Z437" s="252"/>
      <c r="AA437" s="252"/>
      <c r="AB437" s="252"/>
      <c r="AC437" s="251"/>
      <c r="AD437" s="250"/>
    </row>
    <row r="438" spans="1:30" s="208" customFormat="1">
      <c r="A438" s="250"/>
      <c r="B438" s="250"/>
      <c r="C438" s="250"/>
      <c r="D438" s="250"/>
      <c r="E438" s="250"/>
      <c r="J438" s="253"/>
      <c r="O438" s="253"/>
      <c r="P438" s="253"/>
      <c r="Q438" s="253"/>
      <c r="R438" s="253"/>
      <c r="S438" s="253"/>
      <c r="T438" s="253"/>
      <c r="U438" s="253"/>
      <c r="V438" s="253"/>
      <c r="W438" s="253"/>
      <c r="X438" s="253"/>
      <c r="Y438" s="253"/>
      <c r="Z438" s="252"/>
      <c r="AA438" s="252"/>
      <c r="AB438" s="252"/>
      <c r="AC438" s="251"/>
      <c r="AD438" s="250"/>
    </row>
    <row r="439" spans="1:30" s="208" customFormat="1">
      <c r="A439" s="250"/>
      <c r="B439" s="250"/>
      <c r="C439" s="250"/>
      <c r="D439" s="250"/>
      <c r="E439" s="250"/>
      <c r="J439" s="253"/>
      <c r="O439" s="253"/>
      <c r="P439" s="253"/>
      <c r="Q439" s="253"/>
      <c r="R439" s="253"/>
      <c r="S439" s="253"/>
      <c r="T439" s="253"/>
      <c r="U439" s="253"/>
      <c r="V439" s="253"/>
      <c r="W439" s="253"/>
      <c r="X439" s="253"/>
      <c r="Y439" s="253"/>
      <c r="Z439" s="252"/>
      <c r="AA439" s="252"/>
      <c r="AB439" s="252"/>
      <c r="AC439" s="251"/>
      <c r="AD439" s="250"/>
    </row>
    <row r="440" spans="1:30" s="208" customFormat="1">
      <c r="A440" s="250"/>
      <c r="B440" s="250"/>
      <c r="C440" s="250"/>
      <c r="D440" s="250"/>
      <c r="E440" s="250"/>
      <c r="J440" s="253"/>
      <c r="O440" s="253"/>
      <c r="P440" s="253"/>
      <c r="Q440" s="253"/>
      <c r="R440" s="253"/>
      <c r="S440" s="253"/>
      <c r="T440" s="253"/>
      <c r="U440" s="253"/>
      <c r="V440" s="253"/>
      <c r="W440" s="253"/>
      <c r="X440" s="253"/>
      <c r="Y440" s="253"/>
      <c r="Z440" s="252"/>
      <c r="AA440" s="252"/>
      <c r="AB440" s="252"/>
      <c r="AC440" s="251"/>
      <c r="AD440" s="250"/>
    </row>
    <row r="441" spans="1:30" s="208" customFormat="1">
      <c r="A441" s="250"/>
      <c r="B441" s="250"/>
      <c r="C441" s="250"/>
      <c r="D441" s="250"/>
      <c r="E441" s="250"/>
      <c r="J441" s="253"/>
      <c r="O441" s="253"/>
      <c r="P441" s="253"/>
      <c r="Q441" s="253"/>
      <c r="R441" s="253"/>
      <c r="S441" s="253"/>
      <c r="T441" s="253"/>
      <c r="U441" s="253"/>
      <c r="V441" s="253"/>
      <c r="W441" s="253"/>
      <c r="X441" s="253"/>
      <c r="Y441" s="253"/>
      <c r="Z441" s="252"/>
      <c r="AA441" s="252"/>
      <c r="AB441" s="252"/>
      <c r="AC441" s="251"/>
      <c r="AD441" s="250"/>
    </row>
    <row r="442" spans="1:30" s="208" customFormat="1">
      <c r="A442" s="250"/>
      <c r="B442" s="250"/>
      <c r="C442" s="250"/>
      <c r="D442" s="250"/>
      <c r="E442" s="250"/>
      <c r="J442" s="253"/>
      <c r="O442" s="253"/>
      <c r="P442" s="253"/>
      <c r="Q442" s="253"/>
      <c r="R442" s="253"/>
      <c r="S442" s="253"/>
      <c r="T442" s="253"/>
      <c r="U442" s="253"/>
      <c r="V442" s="253"/>
      <c r="W442" s="253"/>
      <c r="X442" s="253"/>
      <c r="Y442" s="253"/>
      <c r="Z442" s="252"/>
      <c r="AA442" s="252"/>
      <c r="AB442" s="252"/>
      <c r="AC442" s="251"/>
      <c r="AD442" s="250"/>
    </row>
    <row r="443" spans="1:30" s="208" customFormat="1">
      <c r="A443" s="250"/>
      <c r="B443" s="250"/>
      <c r="C443" s="250"/>
      <c r="D443" s="250"/>
      <c r="E443" s="250"/>
      <c r="J443" s="253"/>
      <c r="O443" s="253"/>
      <c r="P443" s="253"/>
      <c r="Q443" s="253"/>
      <c r="R443" s="253"/>
      <c r="S443" s="253"/>
      <c r="T443" s="253"/>
      <c r="U443" s="253"/>
      <c r="V443" s="253"/>
      <c r="W443" s="253"/>
      <c r="X443" s="253"/>
      <c r="Y443" s="253"/>
      <c r="Z443" s="252"/>
      <c r="AA443" s="252"/>
      <c r="AB443" s="252"/>
      <c r="AC443" s="251"/>
      <c r="AD443" s="250"/>
    </row>
    <row r="444" spans="1:30" s="208" customFormat="1">
      <c r="A444" s="250"/>
      <c r="B444" s="250"/>
      <c r="C444" s="250"/>
      <c r="D444" s="250"/>
      <c r="E444" s="250"/>
      <c r="J444" s="253"/>
      <c r="O444" s="253"/>
      <c r="P444" s="253"/>
      <c r="Q444" s="253"/>
      <c r="R444" s="253"/>
      <c r="S444" s="253"/>
      <c r="T444" s="253"/>
      <c r="U444" s="253"/>
      <c r="V444" s="253"/>
      <c r="W444" s="253"/>
      <c r="X444" s="253"/>
      <c r="Y444" s="253"/>
      <c r="Z444" s="252"/>
      <c r="AA444" s="252"/>
      <c r="AB444" s="252"/>
      <c r="AC444" s="251"/>
      <c r="AD444" s="250"/>
    </row>
    <row r="445" spans="1:30" s="208" customFormat="1">
      <c r="A445" s="250"/>
      <c r="B445" s="250"/>
      <c r="C445" s="250"/>
      <c r="D445" s="250"/>
      <c r="E445" s="250"/>
      <c r="J445" s="253"/>
      <c r="O445" s="253"/>
      <c r="P445" s="253"/>
      <c r="Q445" s="253"/>
      <c r="R445" s="253"/>
      <c r="S445" s="253"/>
      <c r="T445" s="253"/>
      <c r="U445" s="253"/>
      <c r="V445" s="253"/>
      <c r="W445" s="253"/>
      <c r="X445" s="253"/>
      <c r="Y445" s="253"/>
      <c r="Z445" s="252"/>
      <c r="AA445" s="252"/>
      <c r="AB445" s="252"/>
      <c r="AC445" s="251"/>
      <c r="AD445" s="250"/>
    </row>
    <row r="446" spans="1:30" s="208" customFormat="1">
      <c r="A446" s="250"/>
      <c r="B446" s="250"/>
      <c r="C446" s="250"/>
      <c r="D446" s="250"/>
      <c r="E446" s="250"/>
      <c r="J446" s="253"/>
      <c r="O446" s="253"/>
      <c r="P446" s="253"/>
      <c r="Q446" s="253"/>
      <c r="R446" s="253"/>
      <c r="S446" s="253"/>
      <c r="T446" s="253"/>
      <c r="U446" s="253"/>
      <c r="V446" s="253"/>
      <c r="W446" s="253"/>
      <c r="X446" s="253"/>
      <c r="Y446" s="253"/>
      <c r="Z446" s="252"/>
      <c r="AA446" s="252"/>
      <c r="AB446" s="252"/>
      <c r="AC446" s="251"/>
      <c r="AD446" s="250"/>
    </row>
    <row r="447" spans="1:30" s="208" customFormat="1">
      <c r="A447" s="250"/>
      <c r="B447" s="250"/>
      <c r="C447" s="250"/>
      <c r="D447" s="250"/>
      <c r="E447" s="250"/>
      <c r="J447" s="253"/>
      <c r="O447" s="253"/>
      <c r="P447" s="253"/>
      <c r="Q447" s="253"/>
      <c r="R447" s="253"/>
      <c r="S447" s="253"/>
      <c r="T447" s="253"/>
      <c r="U447" s="253"/>
      <c r="V447" s="253"/>
      <c r="W447" s="253"/>
      <c r="X447" s="253"/>
      <c r="Y447" s="253"/>
      <c r="Z447" s="252"/>
      <c r="AA447" s="252"/>
      <c r="AB447" s="252"/>
      <c r="AC447" s="251"/>
      <c r="AD447" s="250"/>
    </row>
    <row r="448" spans="1:30" s="208" customFormat="1">
      <c r="A448" s="250"/>
      <c r="B448" s="250"/>
      <c r="C448" s="250"/>
      <c r="D448" s="250"/>
      <c r="E448" s="250"/>
      <c r="J448" s="253"/>
      <c r="O448" s="253"/>
      <c r="P448" s="253"/>
      <c r="Q448" s="253"/>
      <c r="R448" s="253"/>
      <c r="S448" s="253"/>
      <c r="T448" s="253"/>
      <c r="U448" s="253"/>
      <c r="V448" s="253"/>
      <c r="W448" s="253"/>
      <c r="X448" s="253"/>
      <c r="Y448" s="253"/>
      <c r="Z448" s="252"/>
      <c r="AA448" s="252"/>
      <c r="AB448" s="252"/>
      <c r="AC448" s="251"/>
      <c r="AD448" s="250"/>
    </row>
    <row r="449" spans="1:30" s="208" customFormat="1">
      <c r="A449" s="250"/>
      <c r="B449" s="250"/>
      <c r="C449" s="250"/>
      <c r="D449" s="250"/>
      <c r="E449" s="250"/>
      <c r="J449" s="253"/>
      <c r="O449" s="253"/>
      <c r="P449" s="253"/>
      <c r="Q449" s="253"/>
      <c r="R449" s="253"/>
      <c r="S449" s="253"/>
      <c r="T449" s="253"/>
      <c r="U449" s="253"/>
      <c r="V449" s="253"/>
      <c r="W449" s="253"/>
      <c r="X449" s="253"/>
      <c r="Y449" s="253"/>
      <c r="Z449" s="252"/>
      <c r="AA449" s="252"/>
      <c r="AB449" s="252"/>
      <c r="AC449" s="251"/>
      <c r="AD449" s="250"/>
    </row>
    <row r="450" spans="1:30" s="208" customFormat="1">
      <c r="A450" s="250"/>
      <c r="B450" s="250"/>
      <c r="C450" s="250"/>
      <c r="D450" s="250"/>
      <c r="E450" s="250"/>
      <c r="J450" s="253"/>
      <c r="O450" s="253"/>
      <c r="P450" s="253"/>
      <c r="Q450" s="253"/>
      <c r="R450" s="253"/>
      <c r="S450" s="253"/>
      <c r="T450" s="253"/>
      <c r="U450" s="253"/>
      <c r="V450" s="253"/>
      <c r="W450" s="253"/>
      <c r="X450" s="253"/>
      <c r="Y450" s="253"/>
      <c r="Z450" s="252"/>
      <c r="AA450" s="252"/>
      <c r="AB450" s="252"/>
      <c r="AC450" s="251"/>
      <c r="AD450" s="250"/>
    </row>
    <row r="451" spans="1:30" s="208" customFormat="1">
      <c r="A451" s="250"/>
      <c r="B451" s="250"/>
      <c r="C451" s="250"/>
      <c r="D451" s="250"/>
      <c r="E451" s="250"/>
      <c r="J451" s="253"/>
      <c r="O451" s="253"/>
      <c r="P451" s="253"/>
      <c r="Q451" s="253"/>
      <c r="R451" s="253"/>
      <c r="S451" s="253"/>
      <c r="T451" s="253"/>
      <c r="U451" s="253"/>
      <c r="V451" s="253"/>
      <c r="W451" s="253"/>
      <c r="X451" s="253"/>
      <c r="Y451" s="253"/>
      <c r="Z451" s="252"/>
      <c r="AA451" s="252"/>
      <c r="AB451" s="252"/>
      <c r="AC451" s="251"/>
      <c r="AD451" s="250"/>
    </row>
    <row r="452" spans="1:30" s="208" customFormat="1">
      <c r="A452" s="250"/>
      <c r="B452" s="250"/>
      <c r="C452" s="250"/>
      <c r="D452" s="250"/>
      <c r="E452" s="250"/>
      <c r="J452" s="253"/>
      <c r="O452" s="253"/>
      <c r="P452" s="253"/>
      <c r="Q452" s="253"/>
      <c r="R452" s="253"/>
      <c r="S452" s="253"/>
      <c r="T452" s="253"/>
      <c r="U452" s="253"/>
      <c r="V452" s="253"/>
      <c r="W452" s="253"/>
      <c r="X452" s="253"/>
      <c r="Y452" s="253"/>
      <c r="Z452" s="252"/>
      <c r="AA452" s="252"/>
      <c r="AB452" s="252"/>
      <c r="AC452" s="251"/>
      <c r="AD452" s="250"/>
    </row>
    <row r="453" spans="1:30" s="208" customFormat="1">
      <c r="A453" s="250"/>
      <c r="B453" s="250"/>
      <c r="C453" s="250"/>
      <c r="D453" s="250"/>
      <c r="E453" s="250"/>
      <c r="J453" s="253"/>
      <c r="O453" s="253"/>
      <c r="P453" s="253"/>
      <c r="Q453" s="253"/>
      <c r="R453" s="253"/>
      <c r="S453" s="253"/>
      <c r="T453" s="253"/>
      <c r="U453" s="253"/>
      <c r="V453" s="253"/>
      <c r="W453" s="253"/>
      <c r="X453" s="253"/>
      <c r="Y453" s="253"/>
      <c r="Z453" s="252"/>
      <c r="AA453" s="252"/>
      <c r="AB453" s="252"/>
      <c r="AC453" s="251"/>
      <c r="AD453" s="250"/>
    </row>
    <row r="454" spans="1:30" s="208" customFormat="1">
      <c r="A454" s="250"/>
      <c r="B454" s="250"/>
      <c r="C454" s="250"/>
      <c r="D454" s="250"/>
      <c r="E454" s="250"/>
      <c r="J454" s="253"/>
      <c r="O454" s="253"/>
      <c r="P454" s="253"/>
      <c r="Q454" s="253"/>
      <c r="R454" s="253"/>
      <c r="S454" s="253"/>
      <c r="T454" s="253"/>
      <c r="U454" s="253"/>
      <c r="V454" s="253"/>
      <c r="W454" s="253"/>
      <c r="X454" s="253"/>
      <c r="Y454" s="253"/>
      <c r="Z454" s="252"/>
      <c r="AA454" s="252"/>
      <c r="AB454" s="252"/>
      <c r="AC454" s="251"/>
      <c r="AD454" s="250"/>
    </row>
    <row r="455" spans="1:30" s="208" customFormat="1">
      <c r="A455" s="250"/>
      <c r="B455" s="250"/>
      <c r="C455" s="250"/>
      <c r="D455" s="250"/>
      <c r="E455" s="250"/>
      <c r="J455" s="253"/>
      <c r="O455" s="253"/>
      <c r="P455" s="253"/>
      <c r="Q455" s="253"/>
      <c r="R455" s="253"/>
      <c r="S455" s="253"/>
      <c r="T455" s="253"/>
      <c r="U455" s="253"/>
      <c r="V455" s="253"/>
      <c r="W455" s="253"/>
      <c r="X455" s="253"/>
      <c r="Y455" s="253"/>
      <c r="Z455" s="252"/>
      <c r="AA455" s="252"/>
      <c r="AB455" s="252"/>
      <c r="AC455" s="251"/>
      <c r="AD455" s="250"/>
    </row>
    <row r="456" spans="1:30" s="208" customFormat="1">
      <c r="A456" s="250"/>
      <c r="B456" s="250"/>
      <c r="C456" s="250"/>
      <c r="D456" s="250"/>
      <c r="E456" s="250"/>
      <c r="J456" s="253"/>
      <c r="O456" s="253"/>
      <c r="P456" s="253"/>
      <c r="Q456" s="253"/>
      <c r="R456" s="253"/>
      <c r="S456" s="253"/>
      <c r="T456" s="253"/>
      <c r="U456" s="253"/>
      <c r="V456" s="253"/>
      <c r="W456" s="253"/>
      <c r="X456" s="253"/>
      <c r="Y456" s="253"/>
      <c r="Z456" s="252"/>
      <c r="AA456" s="252"/>
      <c r="AB456" s="252"/>
      <c r="AC456" s="251"/>
      <c r="AD456" s="250"/>
    </row>
    <row r="457" spans="1:30" s="208" customFormat="1">
      <c r="A457" s="250"/>
      <c r="B457" s="250"/>
      <c r="C457" s="250"/>
      <c r="D457" s="250"/>
      <c r="E457" s="250"/>
      <c r="J457" s="253"/>
      <c r="O457" s="253"/>
      <c r="P457" s="253"/>
      <c r="Q457" s="253"/>
      <c r="R457" s="253"/>
      <c r="S457" s="253"/>
      <c r="T457" s="253"/>
      <c r="U457" s="253"/>
      <c r="V457" s="253"/>
      <c r="W457" s="253"/>
      <c r="X457" s="253"/>
      <c r="Y457" s="253"/>
      <c r="Z457" s="252"/>
      <c r="AA457" s="252"/>
      <c r="AB457" s="252"/>
      <c r="AC457" s="251"/>
      <c r="AD457" s="250"/>
    </row>
    <row r="458" spans="1:30" s="208" customFormat="1">
      <c r="A458" s="250"/>
      <c r="B458" s="250"/>
      <c r="C458" s="250"/>
      <c r="D458" s="250"/>
      <c r="E458" s="250"/>
      <c r="J458" s="253"/>
      <c r="O458" s="253"/>
      <c r="P458" s="253"/>
      <c r="Q458" s="253"/>
      <c r="R458" s="253"/>
      <c r="S458" s="253"/>
      <c r="T458" s="253"/>
      <c r="U458" s="253"/>
      <c r="V458" s="253"/>
      <c r="W458" s="253"/>
      <c r="X458" s="253"/>
      <c r="Y458" s="253"/>
      <c r="Z458" s="252"/>
      <c r="AA458" s="252"/>
      <c r="AB458" s="252"/>
      <c r="AC458" s="251"/>
      <c r="AD458" s="250"/>
    </row>
    <row r="459" spans="1:30" s="208" customFormat="1">
      <c r="A459" s="250"/>
      <c r="B459" s="250"/>
      <c r="C459" s="250"/>
      <c r="D459" s="250"/>
      <c r="E459" s="250"/>
      <c r="J459" s="253"/>
      <c r="O459" s="253"/>
      <c r="P459" s="253"/>
      <c r="Q459" s="253"/>
      <c r="R459" s="253"/>
      <c r="S459" s="253"/>
      <c r="T459" s="253"/>
      <c r="U459" s="253"/>
      <c r="V459" s="253"/>
      <c r="W459" s="253"/>
      <c r="X459" s="253"/>
      <c r="Y459" s="253"/>
      <c r="Z459" s="252"/>
      <c r="AA459" s="252"/>
      <c r="AB459" s="252"/>
      <c r="AC459" s="251"/>
      <c r="AD459" s="250"/>
    </row>
    <row r="460" spans="1:30" s="208" customFormat="1">
      <c r="A460" s="250"/>
      <c r="B460" s="250"/>
      <c r="C460" s="250"/>
      <c r="D460" s="250"/>
      <c r="E460" s="250"/>
      <c r="J460" s="253"/>
      <c r="O460" s="253"/>
      <c r="P460" s="253"/>
      <c r="Q460" s="253"/>
      <c r="R460" s="253"/>
      <c r="S460" s="253"/>
      <c r="T460" s="253"/>
      <c r="U460" s="253"/>
      <c r="V460" s="253"/>
      <c r="W460" s="253"/>
      <c r="X460" s="253"/>
      <c r="Y460" s="253"/>
      <c r="Z460" s="252"/>
      <c r="AA460" s="252"/>
      <c r="AB460" s="252"/>
      <c r="AC460" s="251"/>
      <c r="AD460" s="250"/>
    </row>
    <row r="461" spans="1:30" s="208" customFormat="1">
      <c r="A461" s="250"/>
      <c r="B461" s="250"/>
      <c r="C461" s="250"/>
      <c r="D461" s="250"/>
      <c r="E461" s="250"/>
      <c r="J461" s="253"/>
      <c r="O461" s="253"/>
      <c r="P461" s="253"/>
      <c r="Q461" s="253"/>
      <c r="R461" s="253"/>
      <c r="S461" s="253"/>
      <c r="T461" s="253"/>
      <c r="U461" s="253"/>
      <c r="V461" s="253"/>
      <c r="W461" s="253"/>
      <c r="X461" s="253"/>
      <c r="Y461" s="253"/>
      <c r="Z461" s="252"/>
      <c r="AA461" s="252"/>
      <c r="AB461" s="252"/>
      <c r="AC461" s="251"/>
      <c r="AD461" s="250"/>
    </row>
    <row r="462" spans="1:30" s="208" customFormat="1">
      <c r="A462" s="250"/>
      <c r="B462" s="250"/>
      <c r="C462" s="250"/>
      <c r="D462" s="250"/>
      <c r="E462" s="250"/>
      <c r="J462" s="253"/>
      <c r="O462" s="253"/>
      <c r="P462" s="253"/>
      <c r="Q462" s="253"/>
      <c r="R462" s="253"/>
      <c r="S462" s="253"/>
      <c r="T462" s="253"/>
      <c r="U462" s="253"/>
      <c r="V462" s="253"/>
      <c r="W462" s="253"/>
      <c r="X462" s="253"/>
      <c r="Y462" s="253"/>
      <c r="Z462" s="252"/>
      <c r="AA462" s="252"/>
      <c r="AB462" s="252"/>
      <c r="AC462" s="251"/>
      <c r="AD462" s="250"/>
    </row>
    <row r="463" spans="1:30" s="208" customFormat="1">
      <c r="A463" s="250"/>
      <c r="B463" s="250"/>
      <c r="C463" s="250"/>
      <c r="D463" s="250"/>
      <c r="E463" s="250"/>
      <c r="J463" s="253"/>
      <c r="O463" s="253"/>
      <c r="P463" s="253"/>
      <c r="Q463" s="253"/>
      <c r="R463" s="253"/>
      <c r="S463" s="253"/>
      <c r="T463" s="253"/>
      <c r="U463" s="253"/>
      <c r="V463" s="253"/>
      <c r="W463" s="253"/>
      <c r="X463" s="253"/>
      <c r="Y463" s="253"/>
      <c r="Z463" s="252"/>
      <c r="AA463" s="252"/>
      <c r="AB463" s="252"/>
      <c r="AC463" s="251"/>
      <c r="AD463" s="250"/>
    </row>
    <row r="464" spans="1:30" s="208" customFormat="1">
      <c r="A464" s="250"/>
      <c r="B464" s="250"/>
      <c r="C464" s="250"/>
      <c r="D464" s="250"/>
      <c r="E464" s="250"/>
      <c r="J464" s="253"/>
      <c r="O464" s="253"/>
      <c r="P464" s="253"/>
      <c r="Q464" s="253"/>
      <c r="R464" s="253"/>
      <c r="S464" s="253"/>
      <c r="T464" s="253"/>
      <c r="U464" s="253"/>
      <c r="V464" s="253"/>
      <c r="W464" s="253"/>
      <c r="X464" s="253"/>
      <c r="Y464" s="253"/>
      <c r="Z464" s="252"/>
      <c r="AA464" s="252"/>
      <c r="AB464" s="252"/>
      <c r="AC464" s="251"/>
      <c r="AD464" s="250"/>
    </row>
    <row r="465" spans="1:30" s="208" customFormat="1">
      <c r="A465" s="250"/>
      <c r="B465" s="250"/>
      <c r="C465" s="250"/>
      <c r="D465" s="250"/>
      <c r="E465" s="250"/>
      <c r="J465" s="253"/>
      <c r="O465" s="253"/>
      <c r="P465" s="253"/>
      <c r="Q465" s="253"/>
      <c r="R465" s="253"/>
      <c r="S465" s="253"/>
      <c r="T465" s="253"/>
      <c r="U465" s="253"/>
      <c r="V465" s="253"/>
      <c r="W465" s="253"/>
      <c r="X465" s="253"/>
      <c r="Y465" s="253"/>
      <c r="Z465" s="252"/>
      <c r="AA465" s="252"/>
      <c r="AB465" s="252"/>
      <c r="AC465" s="251"/>
      <c r="AD465" s="250"/>
    </row>
    <row r="466" spans="1:30" s="208" customFormat="1">
      <c r="A466" s="250"/>
      <c r="B466" s="250"/>
      <c r="C466" s="250"/>
      <c r="D466" s="250"/>
      <c r="E466" s="250"/>
      <c r="J466" s="253"/>
      <c r="O466" s="253"/>
      <c r="P466" s="253"/>
      <c r="Q466" s="253"/>
      <c r="R466" s="253"/>
      <c r="S466" s="253"/>
      <c r="T466" s="253"/>
      <c r="U466" s="253"/>
      <c r="V466" s="253"/>
      <c r="W466" s="253"/>
      <c r="X466" s="253"/>
      <c r="Y466" s="253"/>
      <c r="Z466" s="252"/>
      <c r="AA466" s="252"/>
      <c r="AB466" s="252"/>
      <c r="AC466" s="251"/>
      <c r="AD466" s="250"/>
    </row>
    <row r="467" spans="1:30" s="208" customFormat="1">
      <c r="A467" s="250"/>
      <c r="B467" s="250"/>
      <c r="C467" s="250"/>
      <c r="D467" s="250"/>
      <c r="E467" s="250"/>
      <c r="J467" s="253"/>
      <c r="O467" s="253"/>
      <c r="P467" s="253"/>
      <c r="Q467" s="253"/>
      <c r="R467" s="253"/>
      <c r="S467" s="253"/>
      <c r="T467" s="253"/>
      <c r="U467" s="253"/>
      <c r="V467" s="253"/>
      <c r="W467" s="253"/>
      <c r="X467" s="253"/>
      <c r="Y467" s="253"/>
      <c r="Z467" s="252"/>
      <c r="AA467" s="252"/>
      <c r="AB467" s="252"/>
      <c r="AC467" s="251"/>
      <c r="AD467" s="250"/>
    </row>
    <row r="468" spans="1:30" s="208" customFormat="1">
      <c r="A468" s="250"/>
      <c r="B468" s="250"/>
      <c r="C468" s="250"/>
      <c r="D468" s="250"/>
      <c r="E468" s="250"/>
      <c r="J468" s="253"/>
      <c r="O468" s="253"/>
      <c r="P468" s="253"/>
      <c r="Q468" s="253"/>
      <c r="R468" s="253"/>
      <c r="S468" s="253"/>
      <c r="T468" s="253"/>
      <c r="U468" s="253"/>
      <c r="V468" s="253"/>
      <c r="W468" s="253"/>
      <c r="X468" s="253"/>
      <c r="Y468" s="253"/>
      <c r="Z468" s="252"/>
      <c r="AA468" s="252"/>
      <c r="AB468" s="252"/>
      <c r="AC468" s="251"/>
      <c r="AD468" s="250"/>
    </row>
    <row r="469" spans="1:30" s="208" customFormat="1">
      <c r="A469" s="250"/>
      <c r="B469" s="250"/>
      <c r="C469" s="250"/>
      <c r="D469" s="250"/>
      <c r="E469" s="250"/>
      <c r="J469" s="253"/>
      <c r="O469" s="253"/>
      <c r="P469" s="253"/>
      <c r="Q469" s="253"/>
      <c r="R469" s="253"/>
      <c r="S469" s="253"/>
      <c r="T469" s="253"/>
      <c r="U469" s="253"/>
      <c r="V469" s="253"/>
      <c r="W469" s="253"/>
      <c r="X469" s="253"/>
      <c r="Y469" s="253"/>
      <c r="Z469" s="252"/>
      <c r="AA469" s="252"/>
      <c r="AB469" s="252"/>
      <c r="AC469" s="251"/>
      <c r="AD469" s="250"/>
    </row>
    <row r="470" spans="1:30" s="208" customFormat="1">
      <c r="A470" s="250"/>
      <c r="B470" s="250"/>
      <c r="C470" s="250"/>
      <c r="D470" s="250"/>
      <c r="E470" s="250"/>
      <c r="J470" s="253"/>
      <c r="O470" s="253"/>
      <c r="P470" s="253"/>
      <c r="Q470" s="253"/>
      <c r="R470" s="253"/>
      <c r="S470" s="253"/>
      <c r="T470" s="253"/>
      <c r="U470" s="253"/>
      <c r="V470" s="253"/>
      <c r="W470" s="253"/>
      <c r="X470" s="253"/>
      <c r="Y470" s="253"/>
      <c r="Z470" s="252"/>
      <c r="AA470" s="252"/>
      <c r="AB470" s="252"/>
      <c r="AC470" s="251"/>
      <c r="AD470" s="250"/>
    </row>
    <row r="471" spans="1:30" s="208" customFormat="1">
      <c r="A471" s="250"/>
      <c r="B471" s="250"/>
      <c r="C471" s="250"/>
      <c r="D471" s="250"/>
      <c r="E471" s="250"/>
      <c r="J471" s="253"/>
      <c r="O471" s="253"/>
      <c r="P471" s="253"/>
      <c r="Q471" s="253"/>
      <c r="R471" s="253"/>
      <c r="S471" s="253"/>
      <c r="T471" s="253"/>
      <c r="U471" s="253"/>
      <c r="V471" s="253"/>
      <c r="W471" s="253"/>
      <c r="X471" s="253"/>
      <c r="Y471" s="253"/>
      <c r="Z471" s="252"/>
      <c r="AA471" s="252"/>
      <c r="AB471" s="252"/>
      <c r="AC471" s="251"/>
      <c r="AD471" s="250"/>
    </row>
    <row r="472" spans="1:30" s="208" customFormat="1">
      <c r="A472" s="250"/>
      <c r="B472" s="250"/>
      <c r="C472" s="250"/>
      <c r="D472" s="250"/>
      <c r="E472" s="250"/>
      <c r="J472" s="253"/>
      <c r="O472" s="253"/>
      <c r="P472" s="253"/>
      <c r="Q472" s="253"/>
      <c r="R472" s="253"/>
      <c r="S472" s="253"/>
      <c r="T472" s="253"/>
      <c r="U472" s="253"/>
      <c r="V472" s="253"/>
      <c r="W472" s="253"/>
      <c r="X472" s="253"/>
      <c r="Y472" s="253"/>
      <c r="Z472" s="252"/>
      <c r="AA472" s="252"/>
      <c r="AB472" s="252"/>
      <c r="AC472" s="251"/>
      <c r="AD472" s="250"/>
    </row>
    <row r="473" spans="1:30" s="208" customFormat="1">
      <c r="A473" s="250"/>
      <c r="B473" s="250"/>
      <c r="C473" s="250"/>
      <c r="D473" s="250"/>
      <c r="E473" s="250"/>
      <c r="J473" s="253"/>
      <c r="O473" s="253"/>
      <c r="P473" s="253"/>
      <c r="Q473" s="253"/>
      <c r="R473" s="253"/>
      <c r="S473" s="253"/>
      <c r="T473" s="253"/>
      <c r="U473" s="253"/>
      <c r="V473" s="253"/>
      <c r="W473" s="253"/>
      <c r="X473" s="253"/>
      <c r="Y473" s="253"/>
      <c r="Z473" s="252"/>
      <c r="AA473" s="252"/>
      <c r="AB473" s="252"/>
      <c r="AC473" s="251"/>
      <c r="AD473" s="250"/>
    </row>
    <row r="474" spans="1:30" s="208" customFormat="1">
      <c r="A474" s="250"/>
      <c r="B474" s="250"/>
      <c r="C474" s="250"/>
      <c r="D474" s="250"/>
      <c r="E474" s="250"/>
      <c r="J474" s="253"/>
      <c r="O474" s="253"/>
      <c r="P474" s="253"/>
      <c r="Q474" s="253"/>
      <c r="R474" s="253"/>
      <c r="S474" s="253"/>
      <c r="T474" s="253"/>
      <c r="U474" s="253"/>
      <c r="V474" s="253"/>
      <c r="W474" s="253"/>
      <c r="X474" s="253"/>
      <c r="Y474" s="253"/>
      <c r="Z474" s="252"/>
      <c r="AA474" s="252"/>
      <c r="AB474" s="252"/>
      <c r="AC474" s="251"/>
      <c r="AD474" s="250"/>
    </row>
    <row r="475" spans="1:30" s="208" customFormat="1">
      <c r="A475" s="250"/>
      <c r="B475" s="250"/>
      <c r="C475" s="250"/>
      <c r="D475" s="250"/>
      <c r="E475" s="250"/>
      <c r="J475" s="253"/>
      <c r="O475" s="253"/>
      <c r="P475" s="253"/>
      <c r="Q475" s="253"/>
      <c r="R475" s="253"/>
      <c r="S475" s="253"/>
      <c r="T475" s="253"/>
      <c r="U475" s="253"/>
      <c r="V475" s="253"/>
      <c r="W475" s="253"/>
      <c r="X475" s="253"/>
      <c r="Y475" s="253"/>
      <c r="Z475" s="252"/>
      <c r="AA475" s="252"/>
      <c r="AB475" s="252"/>
      <c r="AC475" s="251"/>
      <c r="AD475" s="250"/>
    </row>
    <row r="476" spans="1:30" s="208" customFormat="1">
      <c r="A476" s="250"/>
      <c r="B476" s="250"/>
      <c r="C476" s="250"/>
      <c r="D476" s="250"/>
      <c r="E476" s="250"/>
      <c r="J476" s="253"/>
      <c r="O476" s="253"/>
      <c r="P476" s="253"/>
      <c r="Q476" s="253"/>
      <c r="R476" s="253"/>
      <c r="S476" s="253"/>
      <c r="T476" s="253"/>
      <c r="U476" s="253"/>
      <c r="V476" s="253"/>
      <c r="W476" s="253"/>
      <c r="X476" s="253"/>
      <c r="Y476" s="253"/>
      <c r="Z476" s="252"/>
      <c r="AA476" s="252"/>
      <c r="AB476" s="252"/>
      <c r="AC476" s="251"/>
      <c r="AD476" s="250"/>
    </row>
    <row r="477" spans="1:30" s="208" customFormat="1">
      <c r="A477" s="250"/>
      <c r="B477" s="250"/>
      <c r="C477" s="250"/>
      <c r="D477" s="250"/>
      <c r="E477" s="250"/>
      <c r="J477" s="253"/>
      <c r="O477" s="253"/>
      <c r="P477" s="253"/>
      <c r="Q477" s="253"/>
      <c r="R477" s="253"/>
      <c r="S477" s="253"/>
      <c r="T477" s="253"/>
      <c r="U477" s="253"/>
      <c r="V477" s="253"/>
      <c r="W477" s="253"/>
      <c r="X477" s="253"/>
      <c r="Y477" s="253"/>
      <c r="Z477" s="252"/>
      <c r="AA477" s="252"/>
      <c r="AB477" s="252"/>
      <c r="AC477" s="251"/>
      <c r="AD477" s="250"/>
    </row>
    <row r="478" spans="1:30" s="208" customFormat="1">
      <c r="A478" s="250"/>
      <c r="B478" s="250"/>
      <c r="C478" s="250"/>
      <c r="D478" s="250"/>
      <c r="E478" s="250"/>
      <c r="J478" s="253"/>
      <c r="O478" s="253"/>
      <c r="P478" s="253"/>
      <c r="Q478" s="253"/>
      <c r="R478" s="253"/>
      <c r="S478" s="253"/>
      <c r="T478" s="253"/>
      <c r="U478" s="253"/>
      <c r="V478" s="253"/>
      <c r="W478" s="253"/>
      <c r="X478" s="253"/>
      <c r="Y478" s="253"/>
      <c r="Z478" s="252"/>
      <c r="AA478" s="252"/>
      <c r="AB478" s="252"/>
      <c r="AC478" s="251"/>
      <c r="AD478" s="250"/>
    </row>
    <row r="479" spans="1:30" s="208" customFormat="1">
      <c r="A479" s="250"/>
      <c r="B479" s="250"/>
      <c r="C479" s="250"/>
      <c r="D479" s="250"/>
      <c r="E479" s="250"/>
      <c r="J479" s="253"/>
      <c r="O479" s="253"/>
      <c r="P479" s="253"/>
      <c r="Q479" s="253"/>
      <c r="R479" s="253"/>
      <c r="S479" s="253"/>
      <c r="T479" s="253"/>
      <c r="U479" s="253"/>
      <c r="V479" s="253"/>
      <c r="W479" s="253"/>
      <c r="X479" s="253"/>
      <c r="Y479" s="253"/>
      <c r="Z479" s="252"/>
      <c r="AA479" s="252"/>
      <c r="AB479" s="252"/>
      <c r="AC479" s="251"/>
      <c r="AD479" s="250"/>
    </row>
    <row r="480" spans="1:30" s="208" customFormat="1">
      <c r="A480" s="250"/>
      <c r="B480" s="250"/>
      <c r="C480" s="250"/>
      <c r="D480" s="250"/>
      <c r="E480" s="250"/>
      <c r="J480" s="253"/>
      <c r="O480" s="253"/>
      <c r="P480" s="253"/>
      <c r="Q480" s="253"/>
      <c r="R480" s="253"/>
      <c r="S480" s="253"/>
      <c r="T480" s="253"/>
      <c r="U480" s="253"/>
      <c r="V480" s="253"/>
      <c r="W480" s="253"/>
      <c r="X480" s="253"/>
      <c r="Y480" s="253"/>
      <c r="Z480" s="252"/>
      <c r="AA480" s="252"/>
      <c r="AB480" s="252"/>
      <c r="AC480" s="251"/>
      <c r="AD480" s="250"/>
    </row>
    <row r="481" spans="1:30" s="208" customFormat="1">
      <c r="A481" s="250"/>
      <c r="B481" s="250"/>
      <c r="C481" s="250"/>
      <c r="D481" s="250"/>
      <c r="E481" s="250"/>
      <c r="J481" s="253"/>
      <c r="O481" s="253"/>
      <c r="P481" s="253"/>
      <c r="Q481" s="253"/>
      <c r="R481" s="253"/>
      <c r="S481" s="253"/>
      <c r="T481" s="253"/>
      <c r="U481" s="253"/>
      <c r="V481" s="253"/>
      <c r="W481" s="253"/>
      <c r="X481" s="253"/>
      <c r="Y481" s="253"/>
      <c r="Z481" s="252"/>
      <c r="AA481" s="252"/>
      <c r="AB481" s="252"/>
      <c r="AC481" s="251"/>
      <c r="AD481" s="250"/>
    </row>
    <row r="482" spans="1:30" s="208" customFormat="1">
      <c r="A482" s="250"/>
      <c r="B482" s="250"/>
      <c r="C482" s="250"/>
      <c r="D482" s="250"/>
      <c r="E482" s="250"/>
      <c r="J482" s="253"/>
      <c r="O482" s="253"/>
      <c r="P482" s="253"/>
      <c r="Q482" s="253"/>
      <c r="R482" s="253"/>
      <c r="S482" s="253"/>
      <c r="T482" s="253"/>
      <c r="U482" s="253"/>
      <c r="V482" s="253"/>
      <c r="W482" s="253"/>
      <c r="X482" s="253"/>
      <c r="Y482" s="253"/>
      <c r="Z482" s="252"/>
      <c r="AA482" s="252"/>
      <c r="AB482" s="252"/>
      <c r="AC482" s="251"/>
      <c r="AD482" s="250"/>
    </row>
    <row r="483" spans="1:30" s="208" customFormat="1">
      <c r="A483" s="250"/>
      <c r="B483" s="250"/>
      <c r="C483" s="250"/>
      <c r="D483" s="250"/>
      <c r="E483" s="250"/>
      <c r="J483" s="253"/>
      <c r="O483" s="253"/>
      <c r="P483" s="253"/>
      <c r="Q483" s="253"/>
      <c r="R483" s="253"/>
      <c r="S483" s="253"/>
      <c r="T483" s="253"/>
      <c r="U483" s="253"/>
      <c r="V483" s="253"/>
      <c r="W483" s="253"/>
      <c r="X483" s="253"/>
      <c r="Y483" s="253"/>
      <c r="Z483" s="252"/>
      <c r="AA483" s="252"/>
      <c r="AB483" s="252"/>
      <c r="AC483" s="251"/>
      <c r="AD483" s="250"/>
    </row>
    <row r="484" spans="1:30" s="208" customFormat="1">
      <c r="A484" s="250"/>
      <c r="B484" s="250"/>
      <c r="C484" s="250"/>
      <c r="D484" s="250"/>
      <c r="E484" s="250"/>
      <c r="J484" s="253"/>
      <c r="O484" s="253"/>
      <c r="P484" s="253"/>
      <c r="Q484" s="253"/>
      <c r="R484" s="253"/>
      <c r="S484" s="253"/>
      <c r="T484" s="253"/>
      <c r="U484" s="253"/>
      <c r="V484" s="253"/>
      <c r="W484" s="253"/>
      <c r="X484" s="253"/>
      <c r="Y484" s="253"/>
      <c r="Z484" s="252"/>
      <c r="AA484" s="252"/>
      <c r="AB484" s="252"/>
      <c r="AC484" s="251"/>
      <c r="AD484" s="250"/>
    </row>
    <row r="485" spans="1:30" s="208" customFormat="1">
      <c r="A485" s="250"/>
      <c r="B485" s="250"/>
      <c r="C485" s="250"/>
      <c r="D485" s="250"/>
      <c r="E485" s="250"/>
      <c r="J485" s="253"/>
      <c r="O485" s="253"/>
      <c r="P485" s="253"/>
      <c r="Q485" s="253"/>
      <c r="R485" s="253"/>
      <c r="S485" s="253"/>
      <c r="T485" s="253"/>
      <c r="U485" s="253"/>
      <c r="V485" s="253"/>
      <c r="W485" s="253"/>
      <c r="X485" s="253"/>
      <c r="Y485" s="253"/>
      <c r="Z485" s="252"/>
      <c r="AA485" s="252"/>
      <c r="AB485" s="252"/>
      <c r="AC485" s="251"/>
      <c r="AD485" s="250"/>
    </row>
    <row r="486" spans="1:30" s="208" customFormat="1">
      <c r="A486" s="250"/>
      <c r="B486" s="250"/>
      <c r="C486" s="250"/>
      <c r="D486" s="250"/>
      <c r="E486" s="250"/>
      <c r="J486" s="253"/>
      <c r="O486" s="253"/>
      <c r="P486" s="253"/>
      <c r="Q486" s="253"/>
      <c r="R486" s="253"/>
      <c r="S486" s="253"/>
      <c r="T486" s="253"/>
      <c r="U486" s="253"/>
      <c r="V486" s="253"/>
      <c r="W486" s="253"/>
      <c r="X486" s="253"/>
      <c r="Y486" s="253"/>
      <c r="Z486" s="252"/>
      <c r="AA486" s="252"/>
      <c r="AB486" s="252"/>
      <c r="AC486" s="251"/>
      <c r="AD486" s="250"/>
    </row>
    <row r="487" spans="1:30" s="208" customFormat="1">
      <c r="A487" s="250"/>
      <c r="B487" s="250"/>
      <c r="C487" s="250"/>
      <c r="D487" s="250"/>
      <c r="E487" s="250"/>
      <c r="J487" s="253"/>
      <c r="O487" s="253"/>
      <c r="P487" s="253"/>
      <c r="Q487" s="253"/>
      <c r="R487" s="253"/>
      <c r="S487" s="253"/>
      <c r="T487" s="253"/>
      <c r="U487" s="253"/>
      <c r="V487" s="253"/>
      <c r="W487" s="253"/>
      <c r="X487" s="253"/>
      <c r="Y487" s="253"/>
      <c r="Z487" s="252"/>
      <c r="AA487" s="252"/>
      <c r="AB487" s="252"/>
      <c r="AC487" s="251"/>
      <c r="AD487" s="250"/>
    </row>
    <row r="488" spans="1:30" s="208" customFormat="1">
      <c r="A488" s="250"/>
      <c r="B488" s="250"/>
      <c r="C488" s="250"/>
      <c r="D488" s="250"/>
      <c r="E488" s="250"/>
      <c r="J488" s="253"/>
      <c r="O488" s="253"/>
      <c r="P488" s="253"/>
      <c r="Q488" s="253"/>
      <c r="R488" s="253"/>
      <c r="S488" s="253"/>
      <c r="T488" s="253"/>
      <c r="U488" s="253"/>
      <c r="V488" s="253"/>
      <c r="W488" s="253"/>
      <c r="X488" s="253"/>
      <c r="Y488" s="253"/>
      <c r="Z488" s="252"/>
      <c r="AA488" s="252"/>
      <c r="AB488" s="252"/>
      <c r="AC488" s="251"/>
      <c r="AD488" s="250"/>
    </row>
    <row r="489" spans="1:30" s="208" customFormat="1">
      <c r="A489" s="250"/>
      <c r="B489" s="250"/>
      <c r="C489" s="250"/>
      <c r="D489" s="250"/>
      <c r="E489" s="250"/>
      <c r="J489" s="253"/>
      <c r="O489" s="253"/>
      <c r="P489" s="253"/>
      <c r="Q489" s="253"/>
      <c r="R489" s="253"/>
      <c r="S489" s="253"/>
      <c r="T489" s="253"/>
      <c r="U489" s="253"/>
      <c r="V489" s="253"/>
      <c r="W489" s="253"/>
      <c r="X489" s="253"/>
      <c r="Y489" s="253"/>
      <c r="Z489" s="252"/>
      <c r="AA489" s="252"/>
      <c r="AB489" s="252"/>
      <c r="AC489" s="251"/>
      <c r="AD489" s="250"/>
    </row>
    <row r="490" spans="1:30" s="208" customFormat="1">
      <c r="A490" s="250"/>
      <c r="B490" s="250"/>
      <c r="C490" s="250"/>
      <c r="D490" s="250"/>
      <c r="E490" s="250"/>
      <c r="J490" s="253"/>
      <c r="O490" s="253"/>
      <c r="P490" s="253"/>
      <c r="Q490" s="253"/>
      <c r="R490" s="253"/>
      <c r="S490" s="253"/>
      <c r="T490" s="253"/>
      <c r="U490" s="253"/>
      <c r="V490" s="253"/>
      <c r="W490" s="253"/>
      <c r="X490" s="253"/>
      <c r="Y490" s="253"/>
      <c r="Z490" s="252"/>
      <c r="AA490" s="252"/>
      <c r="AB490" s="252"/>
      <c r="AC490" s="251"/>
      <c r="AD490" s="250"/>
    </row>
    <row r="491" spans="1:30" s="208" customFormat="1">
      <c r="A491" s="250"/>
      <c r="B491" s="250"/>
      <c r="C491" s="250"/>
      <c r="D491" s="250"/>
      <c r="E491" s="250"/>
      <c r="J491" s="253"/>
      <c r="O491" s="253"/>
      <c r="P491" s="253"/>
      <c r="Q491" s="253"/>
      <c r="R491" s="253"/>
      <c r="S491" s="253"/>
      <c r="T491" s="253"/>
      <c r="U491" s="253"/>
      <c r="V491" s="253"/>
      <c r="W491" s="253"/>
      <c r="X491" s="253"/>
      <c r="Y491" s="253"/>
      <c r="Z491" s="252"/>
      <c r="AA491" s="252"/>
      <c r="AB491" s="252"/>
      <c r="AC491" s="251"/>
      <c r="AD491" s="250"/>
    </row>
    <row r="492" spans="1:30" s="208" customFormat="1">
      <c r="A492" s="250"/>
      <c r="B492" s="250"/>
      <c r="C492" s="250"/>
      <c r="D492" s="250"/>
      <c r="E492" s="250"/>
      <c r="J492" s="253"/>
      <c r="O492" s="253"/>
      <c r="P492" s="253"/>
      <c r="Q492" s="253"/>
      <c r="R492" s="253"/>
      <c r="S492" s="253"/>
      <c r="T492" s="253"/>
      <c r="U492" s="253"/>
      <c r="V492" s="253"/>
      <c r="W492" s="253"/>
      <c r="X492" s="253"/>
      <c r="Y492" s="253"/>
      <c r="Z492" s="252"/>
      <c r="AA492" s="252"/>
      <c r="AB492" s="252"/>
      <c r="AC492" s="251"/>
      <c r="AD492" s="250"/>
    </row>
    <row r="493" spans="1:30" s="208" customFormat="1">
      <c r="A493" s="250"/>
      <c r="B493" s="250"/>
      <c r="C493" s="250"/>
      <c r="D493" s="250"/>
      <c r="E493" s="250"/>
      <c r="J493" s="253"/>
      <c r="O493" s="253"/>
      <c r="P493" s="253"/>
      <c r="Q493" s="253"/>
      <c r="R493" s="253"/>
      <c r="S493" s="253"/>
      <c r="T493" s="253"/>
      <c r="U493" s="253"/>
      <c r="V493" s="253"/>
      <c r="W493" s="253"/>
      <c r="X493" s="253"/>
      <c r="Y493" s="253"/>
      <c r="Z493" s="252"/>
      <c r="AA493" s="252"/>
      <c r="AB493" s="252"/>
      <c r="AC493" s="251"/>
      <c r="AD493" s="250"/>
    </row>
    <row r="494" spans="1:30" s="208" customFormat="1">
      <c r="A494" s="250"/>
      <c r="B494" s="250"/>
      <c r="C494" s="250"/>
      <c r="D494" s="250"/>
      <c r="E494" s="250"/>
      <c r="J494" s="253"/>
      <c r="O494" s="253"/>
      <c r="P494" s="253"/>
      <c r="Q494" s="253"/>
      <c r="R494" s="253"/>
      <c r="S494" s="253"/>
      <c r="T494" s="253"/>
      <c r="U494" s="253"/>
      <c r="V494" s="253"/>
      <c r="W494" s="253"/>
      <c r="X494" s="253"/>
      <c r="Y494" s="253"/>
      <c r="Z494" s="252"/>
      <c r="AA494" s="252"/>
      <c r="AB494" s="252"/>
      <c r="AC494" s="251"/>
      <c r="AD494" s="250"/>
    </row>
    <row r="495" spans="1:30" s="208" customFormat="1">
      <c r="A495" s="250"/>
      <c r="B495" s="250"/>
      <c r="C495" s="250"/>
      <c r="D495" s="250"/>
      <c r="E495" s="250"/>
      <c r="J495" s="253"/>
      <c r="O495" s="253"/>
      <c r="P495" s="253"/>
      <c r="Q495" s="253"/>
      <c r="R495" s="253"/>
      <c r="S495" s="253"/>
      <c r="T495" s="253"/>
      <c r="U495" s="253"/>
      <c r="V495" s="253"/>
      <c r="W495" s="253"/>
      <c r="X495" s="253"/>
      <c r="Y495" s="253"/>
      <c r="Z495" s="252"/>
      <c r="AA495" s="252"/>
      <c r="AB495" s="252"/>
      <c r="AC495" s="251"/>
      <c r="AD495" s="250"/>
    </row>
    <row r="496" spans="1:30" s="208" customFormat="1">
      <c r="A496" s="250"/>
      <c r="B496" s="250"/>
      <c r="C496" s="250"/>
      <c r="D496" s="250"/>
      <c r="E496" s="250"/>
      <c r="J496" s="253"/>
      <c r="O496" s="253"/>
      <c r="P496" s="253"/>
      <c r="Q496" s="253"/>
      <c r="R496" s="253"/>
      <c r="S496" s="253"/>
      <c r="T496" s="253"/>
      <c r="U496" s="253"/>
      <c r="V496" s="253"/>
      <c r="W496" s="253"/>
      <c r="X496" s="253"/>
      <c r="Y496" s="253"/>
      <c r="Z496" s="252"/>
      <c r="AA496" s="252"/>
      <c r="AB496" s="252"/>
      <c r="AC496" s="251"/>
      <c r="AD496" s="250"/>
    </row>
    <row r="497" spans="1:30" s="208" customFormat="1">
      <c r="A497" s="250"/>
      <c r="B497" s="250"/>
      <c r="C497" s="250"/>
      <c r="D497" s="250"/>
      <c r="E497" s="250"/>
      <c r="J497" s="253"/>
      <c r="O497" s="253"/>
      <c r="P497" s="253"/>
      <c r="Q497" s="253"/>
      <c r="R497" s="253"/>
      <c r="S497" s="253"/>
      <c r="T497" s="253"/>
      <c r="U497" s="253"/>
      <c r="V497" s="253"/>
      <c r="W497" s="253"/>
      <c r="X497" s="253"/>
      <c r="Y497" s="253"/>
      <c r="Z497" s="252"/>
      <c r="AA497" s="252"/>
      <c r="AB497" s="252"/>
      <c r="AC497" s="251"/>
      <c r="AD497" s="250"/>
    </row>
    <row r="498" spans="1:30" s="208" customFormat="1">
      <c r="A498" s="250"/>
      <c r="B498" s="250"/>
      <c r="C498" s="250"/>
      <c r="D498" s="250"/>
      <c r="E498" s="250"/>
      <c r="J498" s="253"/>
      <c r="O498" s="253"/>
      <c r="P498" s="253"/>
      <c r="Q498" s="253"/>
      <c r="R498" s="253"/>
      <c r="S498" s="253"/>
      <c r="T498" s="253"/>
      <c r="U498" s="253"/>
      <c r="V498" s="253"/>
      <c r="W498" s="253"/>
      <c r="X498" s="253"/>
      <c r="Y498" s="253"/>
      <c r="Z498" s="252"/>
      <c r="AA498" s="252"/>
      <c r="AB498" s="252"/>
      <c r="AC498" s="251"/>
      <c r="AD498" s="250"/>
    </row>
    <row r="499" spans="1:30" s="208" customFormat="1">
      <c r="A499" s="250"/>
      <c r="B499" s="250"/>
      <c r="C499" s="250"/>
      <c r="D499" s="250"/>
      <c r="E499" s="250"/>
      <c r="J499" s="253"/>
      <c r="O499" s="253"/>
      <c r="P499" s="253"/>
      <c r="Q499" s="253"/>
      <c r="R499" s="253"/>
      <c r="S499" s="253"/>
      <c r="T499" s="253"/>
      <c r="U499" s="253"/>
      <c r="V499" s="253"/>
      <c r="W499" s="253"/>
      <c r="X499" s="253"/>
      <c r="Y499" s="253"/>
      <c r="Z499" s="252"/>
      <c r="AA499" s="252"/>
      <c r="AB499" s="252"/>
      <c r="AC499" s="251"/>
      <c r="AD499" s="250"/>
    </row>
    <row r="500" spans="1:30" s="208" customFormat="1">
      <c r="A500" s="250"/>
      <c r="B500" s="250"/>
      <c r="C500" s="250"/>
      <c r="D500" s="250"/>
      <c r="E500" s="250"/>
      <c r="J500" s="253"/>
      <c r="O500" s="253"/>
      <c r="P500" s="253"/>
      <c r="Q500" s="253"/>
      <c r="R500" s="253"/>
      <c r="S500" s="253"/>
      <c r="T500" s="253"/>
      <c r="U500" s="253"/>
      <c r="V500" s="253"/>
      <c r="W500" s="253"/>
      <c r="X500" s="253"/>
      <c r="Y500" s="253"/>
      <c r="Z500" s="252"/>
      <c r="AA500" s="252"/>
      <c r="AB500" s="252"/>
      <c r="AC500" s="251"/>
      <c r="AD500" s="250"/>
    </row>
    <row r="501" spans="1:30" s="208" customFormat="1">
      <c r="A501" s="250"/>
      <c r="B501" s="250"/>
      <c r="C501" s="250"/>
      <c r="D501" s="250"/>
      <c r="E501" s="250"/>
      <c r="J501" s="253"/>
      <c r="O501" s="253"/>
      <c r="P501" s="253"/>
      <c r="Q501" s="253"/>
      <c r="R501" s="253"/>
      <c r="S501" s="253"/>
      <c r="T501" s="253"/>
      <c r="U501" s="253"/>
      <c r="V501" s="253"/>
      <c r="W501" s="253"/>
      <c r="X501" s="253"/>
      <c r="Y501" s="253"/>
      <c r="Z501" s="252"/>
      <c r="AA501" s="252"/>
      <c r="AB501" s="252"/>
      <c r="AC501" s="251"/>
      <c r="AD501" s="250"/>
    </row>
    <row r="502" spans="1:30" s="208" customFormat="1">
      <c r="A502" s="250"/>
      <c r="B502" s="250"/>
      <c r="C502" s="250"/>
      <c r="D502" s="250"/>
      <c r="E502" s="250"/>
      <c r="J502" s="253"/>
      <c r="O502" s="253"/>
      <c r="P502" s="253"/>
      <c r="Q502" s="253"/>
      <c r="R502" s="253"/>
      <c r="S502" s="253"/>
      <c r="T502" s="253"/>
      <c r="U502" s="253"/>
      <c r="V502" s="253"/>
      <c r="W502" s="253"/>
      <c r="X502" s="253"/>
      <c r="Y502" s="253"/>
      <c r="Z502" s="252"/>
      <c r="AA502" s="252"/>
      <c r="AB502" s="252"/>
      <c r="AC502" s="251"/>
      <c r="AD502" s="250"/>
    </row>
    <row r="503" spans="1:30" s="208" customFormat="1">
      <c r="A503" s="250"/>
      <c r="B503" s="250"/>
      <c r="C503" s="250"/>
      <c r="D503" s="250"/>
      <c r="E503" s="250"/>
      <c r="J503" s="253"/>
      <c r="O503" s="253"/>
      <c r="P503" s="253"/>
      <c r="Q503" s="253"/>
      <c r="R503" s="253"/>
      <c r="S503" s="253"/>
      <c r="T503" s="253"/>
      <c r="U503" s="253"/>
      <c r="V503" s="253"/>
      <c r="W503" s="253"/>
      <c r="X503" s="253"/>
      <c r="Y503" s="253"/>
      <c r="Z503" s="252"/>
      <c r="AA503" s="252"/>
      <c r="AB503" s="252"/>
      <c r="AC503" s="251"/>
      <c r="AD503" s="250"/>
    </row>
    <row r="504" spans="1:30" s="208" customFormat="1">
      <c r="A504" s="250"/>
      <c r="B504" s="250"/>
      <c r="C504" s="250"/>
      <c r="D504" s="250"/>
      <c r="E504" s="250"/>
      <c r="J504" s="253"/>
      <c r="O504" s="253"/>
      <c r="P504" s="253"/>
      <c r="Q504" s="253"/>
      <c r="R504" s="253"/>
      <c r="S504" s="253"/>
      <c r="T504" s="253"/>
      <c r="U504" s="253"/>
      <c r="V504" s="253"/>
      <c r="W504" s="253"/>
      <c r="X504" s="253"/>
      <c r="Y504" s="253"/>
      <c r="Z504" s="252"/>
      <c r="AA504" s="252"/>
      <c r="AB504" s="252"/>
      <c r="AC504" s="251"/>
      <c r="AD504" s="250"/>
    </row>
    <row r="505" spans="1:30" s="208" customFormat="1">
      <c r="A505" s="250"/>
      <c r="B505" s="250"/>
      <c r="C505" s="250"/>
      <c r="D505" s="250"/>
      <c r="E505" s="250"/>
      <c r="J505" s="253"/>
      <c r="O505" s="253"/>
      <c r="P505" s="253"/>
      <c r="Q505" s="253"/>
      <c r="R505" s="253"/>
      <c r="S505" s="253"/>
      <c r="T505" s="253"/>
      <c r="U505" s="253"/>
      <c r="V505" s="253"/>
      <c r="W505" s="253"/>
      <c r="X505" s="253"/>
      <c r="Y505" s="253"/>
      <c r="Z505" s="252"/>
      <c r="AA505" s="252"/>
      <c r="AB505" s="252"/>
      <c r="AC505" s="251"/>
      <c r="AD505" s="250"/>
    </row>
    <row r="506" spans="1:30" s="208" customFormat="1">
      <c r="A506" s="250"/>
      <c r="B506" s="250"/>
      <c r="C506" s="250"/>
      <c r="D506" s="250"/>
      <c r="E506" s="250"/>
      <c r="J506" s="253"/>
      <c r="O506" s="253"/>
      <c r="P506" s="253"/>
      <c r="Q506" s="253"/>
      <c r="R506" s="253"/>
      <c r="S506" s="253"/>
      <c r="T506" s="253"/>
      <c r="U506" s="253"/>
      <c r="V506" s="253"/>
      <c r="W506" s="253"/>
      <c r="X506" s="253"/>
      <c r="Y506" s="253"/>
      <c r="Z506" s="252"/>
      <c r="AA506" s="252"/>
      <c r="AB506" s="252"/>
      <c r="AC506" s="251"/>
      <c r="AD506" s="250"/>
    </row>
    <row r="507" spans="1:30" s="208" customFormat="1">
      <c r="A507" s="250"/>
      <c r="B507" s="250"/>
      <c r="C507" s="250"/>
      <c r="D507" s="250"/>
      <c r="E507" s="250"/>
      <c r="J507" s="253"/>
      <c r="O507" s="253"/>
      <c r="P507" s="253"/>
      <c r="Q507" s="253"/>
      <c r="R507" s="253"/>
      <c r="S507" s="253"/>
      <c r="T507" s="253"/>
      <c r="U507" s="253"/>
      <c r="V507" s="253"/>
      <c r="W507" s="253"/>
      <c r="X507" s="253"/>
      <c r="Y507" s="253"/>
      <c r="Z507" s="252"/>
      <c r="AA507" s="252"/>
      <c r="AB507" s="252"/>
      <c r="AC507" s="251"/>
      <c r="AD507" s="250"/>
    </row>
    <row r="508" spans="1:30" s="208" customFormat="1">
      <c r="A508" s="250"/>
      <c r="B508" s="250"/>
      <c r="C508" s="250"/>
      <c r="D508" s="250"/>
      <c r="E508" s="250"/>
      <c r="J508" s="253"/>
      <c r="O508" s="253"/>
      <c r="P508" s="253"/>
      <c r="Q508" s="253"/>
      <c r="R508" s="253"/>
      <c r="S508" s="253"/>
      <c r="T508" s="253"/>
      <c r="U508" s="253"/>
      <c r="V508" s="253"/>
      <c r="W508" s="253"/>
      <c r="X508" s="253"/>
      <c r="Y508" s="253"/>
      <c r="Z508" s="252"/>
      <c r="AA508" s="252"/>
      <c r="AB508" s="252"/>
      <c r="AC508" s="251"/>
      <c r="AD508" s="250"/>
    </row>
    <row r="509" spans="1:30" s="208" customFormat="1">
      <c r="A509" s="250"/>
      <c r="B509" s="250"/>
      <c r="C509" s="250"/>
      <c r="D509" s="250"/>
      <c r="E509" s="250"/>
      <c r="J509" s="253"/>
      <c r="O509" s="253"/>
      <c r="P509" s="253"/>
      <c r="Q509" s="253"/>
      <c r="R509" s="253"/>
      <c r="S509" s="253"/>
      <c r="T509" s="253"/>
      <c r="U509" s="253"/>
      <c r="V509" s="253"/>
      <c r="W509" s="253"/>
      <c r="X509" s="253"/>
      <c r="Y509" s="253"/>
      <c r="Z509" s="252"/>
      <c r="AA509" s="252"/>
      <c r="AB509" s="252"/>
      <c r="AC509" s="251"/>
      <c r="AD509" s="250"/>
    </row>
    <row r="510" spans="1:30" s="208" customFormat="1">
      <c r="A510" s="250"/>
      <c r="B510" s="250"/>
      <c r="C510" s="250"/>
      <c r="D510" s="250"/>
      <c r="E510" s="250"/>
      <c r="J510" s="253"/>
      <c r="O510" s="253"/>
      <c r="P510" s="253"/>
      <c r="Q510" s="253"/>
      <c r="R510" s="253"/>
      <c r="S510" s="253"/>
      <c r="T510" s="253"/>
      <c r="U510" s="253"/>
      <c r="V510" s="253"/>
      <c r="W510" s="253"/>
      <c r="X510" s="253"/>
      <c r="Y510" s="253"/>
      <c r="Z510" s="252"/>
      <c r="AA510" s="252"/>
      <c r="AB510" s="252"/>
      <c r="AC510" s="251"/>
      <c r="AD510" s="250"/>
    </row>
    <row r="511" spans="1:30" s="208" customFormat="1">
      <c r="A511" s="250"/>
      <c r="B511" s="250"/>
      <c r="C511" s="250"/>
      <c r="D511" s="250"/>
      <c r="E511" s="250"/>
      <c r="J511" s="253"/>
      <c r="O511" s="253"/>
      <c r="P511" s="253"/>
      <c r="Q511" s="253"/>
      <c r="R511" s="253"/>
      <c r="S511" s="253"/>
      <c r="T511" s="253"/>
      <c r="U511" s="253"/>
      <c r="V511" s="253"/>
      <c r="W511" s="253"/>
      <c r="X511" s="253"/>
      <c r="Y511" s="253"/>
      <c r="Z511" s="252"/>
      <c r="AA511" s="252"/>
      <c r="AB511" s="252"/>
      <c r="AC511" s="251"/>
      <c r="AD511" s="250"/>
    </row>
    <row r="512" spans="1:30" s="208" customFormat="1">
      <c r="A512" s="250"/>
      <c r="B512" s="250"/>
      <c r="C512" s="250"/>
      <c r="D512" s="250"/>
      <c r="E512" s="250"/>
      <c r="J512" s="253"/>
      <c r="O512" s="253"/>
      <c r="P512" s="253"/>
      <c r="Q512" s="253"/>
      <c r="R512" s="253"/>
      <c r="S512" s="253"/>
      <c r="T512" s="253"/>
      <c r="U512" s="253"/>
      <c r="V512" s="253"/>
      <c r="W512" s="253"/>
      <c r="X512" s="253"/>
      <c r="Y512" s="253"/>
      <c r="Z512" s="252"/>
      <c r="AA512" s="252"/>
      <c r="AB512" s="252"/>
      <c r="AC512" s="251"/>
      <c r="AD512" s="250"/>
    </row>
    <row r="513" spans="1:30" s="208" customFormat="1">
      <c r="A513" s="250"/>
      <c r="B513" s="250"/>
      <c r="C513" s="250"/>
      <c r="D513" s="250"/>
      <c r="E513" s="250"/>
      <c r="J513" s="253"/>
      <c r="O513" s="253"/>
      <c r="P513" s="253"/>
      <c r="Q513" s="253"/>
      <c r="R513" s="253"/>
      <c r="S513" s="253"/>
      <c r="T513" s="253"/>
      <c r="U513" s="253"/>
      <c r="V513" s="253"/>
      <c r="W513" s="253"/>
      <c r="X513" s="253"/>
      <c r="Y513" s="253"/>
      <c r="Z513" s="252"/>
      <c r="AA513" s="252"/>
      <c r="AB513" s="252"/>
      <c r="AC513" s="251"/>
      <c r="AD513" s="250"/>
    </row>
    <row r="514" spans="1:30" s="208" customFormat="1">
      <c r="A514" s="250"/>
      <c r="B514" s="250"/>
      <c r="C514" s="250"/>
      <c r="D514" s="250"/>
      <c r="E514" s="250"/>
      <c r="J514" s="253"/>
      <c r="O514" s="253"/>
      <c r="P514" s="253"/>
      <c r="Q514" s="253"/>
      <c r="R514" s="253"/>
      <c r="S514" s="253"/>
      <c r="T514" s="253"/>
      <c r="U514" s="253"/>
      <c r="V514" s="253"/>
      <c r="W514" s="253"/>
      <c r="X514" s="253"/>
      <c r="Y514" s="253"/>
      <c r="Z514" s="252"/>
      <c r="AA514" s="252"/>
      <c r="AB514" s="252"/>
      <c r="AC514" s="251"/>
      <c r="AD514" s="250"/>
    </row>
    <row r="515" spans="1:30" s="208" customFormat="1">
      <c r="A515" s="250"/>
      <c r="B515" s="250"/>
      <c r="C515" s="250"/>
      <c r="D515" s="250"/>
      <c r="E515" s="250"/>
      <c r="J515" s="253"/>
      <c r="O515" s="253"/>
      <c r="P515" s="253"/>
      <c r="Q515" s="253"/>
      <c r="R515" s="253"/>
      <c r="S515" s="253"/>
      <c r="T515" s="253"/>
      <c r="U515" s="253"/>
      <c r="V515" s="253"/>
      <c r="W515" s="253"/>
      <c r="X515" s="253"/>
      <c r="Y515" s="253"/>
      <c r="Z515" s="252"/>
      <c r="AA515" s="252"/>
      <c r="AB515" s="252"/>
      <c r="AC515" s="251"/>
      <c r="AD515" s="250"/>
    </row>
    <row r="516" spans="1:30" s="208" customFormat="1">
      <c r="A516" s="250"/>
      <c r="B516" s="250"/>
      <c r="C516" s="250"/>
      <c r="D516" s="250"/>
      <c r="E516" s="250"/>
      <c r="J516" s="253"/>
      <c r="O516" s="253"/>
      <c r="P516" s="253"/>
      <c r="Q516" s="253"/>
      <c r="R516" s="253"/>
      <c r="S516" s="253"/>
      <c r="T516" s="253"/>
      <c r="U516" s="253"/>
      <c r="V516" s="253"/>
      <c r="W516" s="253"/>
      <c r="X516" s="253"/>
      <c r="Y516" s="253"/>
      <c r="Z516" s="252"/>
      <c r="AA516" s="252"/>
      <c r="AB516" s="252"/>
      <c r="AC516" s="251"/>
      <c r="AD516" s="250"/>
    </row>
    <row r="517" spans="1:30" s="208" customFormat="1">
      <c r="A517" s="250"/>
      <c r="B517" s="250"/>
      <c r="C517" s="250"/>
      <c r="D517" s="250"/>
      <c r="E517" s="250"/>
      <c r="J517" s="253"/>
      <c r="O517" s="253"/>
      <c r="P517" s="253"/>
      <c r="Q517" s="253"/>
      <c r="R517" s="253"/>
      <c r="S517" s="253"/>
      <c r="T517" s="253"/>
      <c r="U517" s="253"/>
      <c r="V517" s="253"/>
      <c r="W517" s="253"/>
      <c r="X517" s="253"/>
      <c r="Y517" s="253"/>
      <c r="Z517" s="252"/>
      <c r="AA517" s="252"/>
      <c r="AB517" s="252"/>
      <c r="AC517" s="251"/>
      <c r="AD517" s="250"/>
    </row>
    <row r="518" spans="1:30" s="208" customFormat="1">
      <c r="A518" s="250"/>
      <c r="B518" s="250"/>
      <c r="C518" s="250"/>
      <c r="D518" s="250"/>
      <c r="E518" s="250"/>
      <c r="J518" s="253"/>
      <c r="O518" s="253"/>
      <c r="P518" s="253"/>
      <c r="Q518" s="253"/>
      <c r="R518" s="253"/>
      <c r="S518" s="253"/>
      <c r="T518" s="253"/>
      <c r="U518" s="253"/>
      <c r="V518" s="253"/>
      <c r="W518" s="253"/>
      <c r="X518" s="253"/>
      <c r="Y518" s="253"/>
      <c r="Z518" s="252"/>
      <c r="AA518" s="252"/>
      <c r="AB518" s="252"/>
      <c r="AC518" s="251"/>
      <c r="AD518" s="250"/>
    </row>
    <row r="519" spans="1:30" s="208" customFormat="1">
      <c r="A519" s="250"/>
      <c r="B519" s="250"/>
      <c r="C519" s="250"/>
      <c r="D519" s="250"/>
      <c r="E519" s="250"/>
      <c r="J519" s="253"/>
      <c r="O519" s="253"/>
      <c r="P519" s="253"/>
      <c r="Q519" s="253"/>
      <c r="R519" s="253"/>
      <c r="S519" s="253"/>
      <c r="T519" s="253"/>
      <c r="U519" s="253"/>
      <c r="V519" s="253"/>
      <c r="W519" s="253"/>
      <c r="X519" s="253"/>
      <c r="Y519" s="253"/>
      <c r="Z519" s="252"/>
      <c r="AA519" s="252"/>
      <c r="AB519" s="252"/>
      <c r="AC519" s="251"/>
      <c r="AD519" s="250"/>
    </row>
    <row r="520" spans="1:30" s="208" customFormat="1">
      <c r="A520" s="250"/>
      <c r="B520" s="250"/>
      <c r="C520" s="250"/>
      <c r="D520" s="250"/>
      <c r="E520" s="250"/>
      <c r="J520" s="253"/>
      <c r="O520" s="253"/>
      <c r="P520" s="253"/>
      <c r="Q520" s="253"/>
      <c r="R520" s="253"/>
      <c r="S520" s="253"/>
      <c r="T520" s="253"/>
      <c r="U520" s="253"/>
      <c r="V520" s="253"/>
      <c r="W520" s="253"/>
      <c r="X520" s="253"/>
      <c r="Y520" s="253"/>
      <c r="Z520" s="252"/>
      <c r="AA520" s="252"/>
      <c r="AB520" s="252"/>
      <c r="AC520" s="251"/>
      <c r="AD520" s="250"/>
    </row>
    <row r="521" spans="1:30" s="208" customFormat="1">
      <c r="A521" s="250"/>
      <c r="B521" s="250"/>
      <c r="C521" s="250"/>
      <c r="D521" s="250"/>
      <c r="E521" s="250"/>
      <c r="J521" s="253"/>
      <c r="O521" s="253"/>
      <c r="P521" s="253"/>
      <c r="Q521" s="253"/>
      <c r="R521" s="253"/>
      <c r="S521" s="253"/>
      <c r="T521" s="253"/>
      <c r="U521" s="253"/>
      <c r="V521" s="253"/>
      <c r="W521" s="253"/>
      <c r="X521" s="253"/>
      <c r="Y521" s="253"/>
      <c r="Z521" s="252"/>
      <c r="AA521" s="252"/>
      <c r="AB521" s="252"/>
      <c r="AC521" s="251"/>
      <c r="AD521" s="250"/>
    </row>
    <row r="522" spans="1:30" s="208" customFormat="1">
      <c r="A522" s="250"/>
      <c r="B522" s="250"/>
      <c r="C522" s="250"/>
      <c r="D522" s="250"/>
      <c r="E522" s="250"/>
      <c r="J522" s="253"/>
      <c r="O522" s="253"/>
      <c r="P522" s="253"/>
      <c r="Q522" s="253"/>
      <c r="R522" s="253"/>
      <c r="S522" s="253"/>
      <c r="T522" s="253"/>
      <c r="U522" s="253"/>
      <c r="V522" s="253"/>
      <c r="W522" s="253"/>
      <c r="X522" s="253"/>
      <c r="Y522" s="253"/>
      <c r="Z522" s="252"/>
      <c r="AA522" s="252"/>
      <c r="AB522" s="252"/>
      <c r="AC522" s="251"/>
      <c r="AD522" s="250"/>
    </row>
    <row r="523" spans="1:30" s="208" customFormat="1">
      <c r="A523" s="250"/>
      <c r="B523" s="250"/>
      <c r="C523" s="250"/>
      <c r="D523" s="250"/>
      <c r="E523" s="250"/>
      <c r="J523" s="253"/>
      <c r="O523" s="253"/>
      <c r="P523" s="253"/>
      <c r="Q523" s="253"/>
      <c r="R523" s="253"/>
      <c r="S523" s="253"/>
      <c r="T523" s="253"/>
      <c r="U523" s="253"/>
      <c r="V523" s="253"/>
      <c r="W523" s="253"/>
      <c r="X523" s="253"/>
      <c r="Y523" s="253"/>
      <c r="Z523" s="252"/>
      <c r="AA523" s="252"/>
      <c r="AB523" s="252"/>
      <c r="AC523" s="251"/>
      <c r="AD523" s="250"/>
    </row>
    <row r="524" spans="1:30" s="208" customFormat="1">
      <c r="A524" s="250"/>
      <c r="B524" s="250"/>
      <c r="C524" s="250"/>
      <c r="D524" s="250"/>
      <c r="E524" s="250"/>
      <c r="J524" s="253"/>
      <c r="O524" s="253"/>
      <c r="P524" s="253"/>
      <c r="Q524" s="253"/>
      <c r="R524" s="253"/>
      <c r="S524" s="253"/>
      <c r="T524" s="253"/>
      <c r="U524" s="253"/>
      <c r="V524" s="253"/>
      <c r="W524" s="253"/>
      <c r="X524" s="253"/>
      <c r="Y524" s="253"/>
      <c r="Z524" s="252"/>
      <c r="AA524" s="252"/>
      <c r="AB524" s="252"/>
      <c r="AC524" s="251"/>
      <c r="AD524" s="250"/>
    </row>
    <row r="525" spans="1:30" s="208" customFormat="1">
      <c r="A525" s="250"/>
      <c r="B525" s="250"/>
      <c r="C525" s="250"/>
      <c r="D525" s="250"/>
      <c r="E525" s="250"/>
      <c r="J525" s="253"/>
      <c r="O525" s="253"/>
      <c r="P525" s="253"/>
      <c r="Q525" s="253"/>
      <c r="R525" s="253"/>
      <c r="S525" s="253"/>
      <c r="T525" s="253"/>
      <c r="U525" s="253"/>
      <c r="V525" s="253"/>
      <c r="W525" s="253"/>
      <c r="X525" s="253"/>
      <c r="Y525" s="253"/>
      <c r="Z525" s="252"/>
      <c r="AA525" s="252"/>
      <c r="AB525" s="252"/>
      <c r="AC525" s="251"/>
      <c r="AD525" s="250"/>
    </row>
    <row r="526" spans="1:30" s="208" customFormat="1">
      <c r="A526" s="250"/>
      <c r="B526" s="250"/>
      <c r="C526" s="250"/>
      <c r="D526" s="250"/>
      <c r="E526" s="250"/>
      <c r="J526" s="253"/>
      <c r="O526" s="253"/>
      <c r="P526" s="253"/>
      <c r="Q526" s="253"/>
      <c r="R526" s="253"/>
      <c r="S526" s="253"/>
      <c r="T526" s="253"/>
      <c r="U526" s="253"/>
      <c r="V526" s="253"/>
      <c r="W526" s="253"/>
      <c r="X526" s="253"/>
      <c r="Y526" s="253"/>
      <c r="Z526" s="252"/>
      <c r="AA526" s="252"/>
      <c r="AB526" s="252"/>
      <c r="AC526" s="251"/>
      <c r="AD526" s="250"/>
    </row>
    <row r="527" spans="1:30" s="208" customFormat="1">
      <c r="A527" s="250"/>
      <c r="B527" s="250"/>
      <c r="C527" s="250"/>
      <c r="D527" s="250"/>
      <c r="E527" s="250"/>
      <c r="J527" s="253"/>
      <c r="O527" s="253"/>
      <c r="P527" s="253"/>
      <c r="Q527" s="253"/>
      <c r="R527" s="253"/>
      <c r="S527" s="253"/>
      <c r="T527" s="253"/>
      <c r="U527" s="253"/>
      <c r="V527" s="253"/>
      <c r="W527" s="253"/>
      <c r="X527" s="253"/>
      <c r="Y527" s="253"/>
      <c r="Z527" s="252"/>
      <c r="AA527" s="252"/>
      <c r="AB527" s="252"/>
      <c r="AC527" s="251"/>
      <c r="AD527" s="250"/>
    </row>
    <row r="528" spans="1:30" s="208" customFormat="1">
      <c r="A528" s="250"/>
      <c r="B528" s="250"/>
      <c r="C528" s="250"/>
      <c r="D528" s="250"/>
      <c r="E528" s="250"/>
      <c r="J528" s="253"/>
      <c r="O528" s="253"/>
      <c r="P528" s="253"/>
      <c r="Q528" s="253"/>
      <c r="R528" s="253"/>
      <c r="S528" s="253"/>
      <c r="T528" s="253"/>
      <c r="U528" s="253"/>
      <c r="V528" s="253"/>
      <c r="W528" s="253"/>
      <c r="X528" s="253"/>
      <c r="Y528" s="253"/>
      <c r="Z528" s="252"/>
      <c r="AA528" s="252"/>
      <c r="AB528" s="252"/>
      <c r="AC528" s="251"/>
      <c r="AD528" s="250"/>
    </row>
    <row r="529" spans="1:30" s="208" customFormat="1">
      <c r="A529" s="250"/>
      <c r="B529" s="250"/>
      <c r="C529" s="250"/>
      <c r="D529" s="250"/>
      <c r="E529" s="250"/>
      <c r="J529" s="253"/>
      <c r="O529" s="253"/>
      <c r="P529" s="253"/>
      <c r="Q529" s="253"/>
      <c r="R529" s="253"/>
      <c r="S529" s="253"/>
      <c r="T529" s="253"/>
      <c r="U529" s="253"/>
      <c r="V529" s="253"/>
      <c r="W529" s="253"/>
      <c r="X529" s="253"/>
      <c r="Y529" s="253"/>
      <c r="Z529" s="252"/>
      <c r="AA529" s="252"/>
      <c r="AB529" s="252"/>
      <c r="AC529" s="251"/>
      <c r="AD529" s="250"/>
    </row>
    <row r="530" spans="1:30" s="208" customFormat="1">
      <c r="A530" s="250"/>
      <c r="B530" s="250"/>
      <c r="C530" s="250"/>
      <c r="D530" s="250"/>
      <c r="E530" s="250"/>
      <c r="J530" s="253"/>
      <c r="O530" s="253"/>
      <c r="P530" s="253"/>
      <c r="Q530" s="253"/>
      <c r="R530" s="253"/>
      <c r="S530" s="253"/>
      <c r="T530" s="253"/>
      <c r="U530" s="253"/>
      <c r="V530" s="253"/>
      <c r="W530" s="253"/>
      <c r="X530" s="253"/>
      <c r="Y530" s="253"/>
      <c r="Z530" s="252"/>
      <c r="AA530" s="252"/>
      <c r="AB530" s="252"/>
      <c r="AC530" s="251"/>
      <c r="AD530" s="250"/>
    </row>
    <row r="531" spans="1:30" s="208" customFormat="1">
      <c r="A531" s="250"/>
      <c r="B531" s="250"/>
      <c r="C531" s="250"/>
      <c r="D531" s="250"/>
      <c r="E531" s="250"/>
      <c r="J531" s="253"/>
      <c r="O531" s="253"/>
      <c r="P531" s="253"/>
      <c r="Q531" s="253"/>
      <c r="R531" s="253"/>
      <c r="S531" s="253"/>
      <c r="T531" s="253"/>
      <c r="U531" s="253"/>
      <c r="V531" s="253"/>
      <c r="W531" s="253"/>
      <c r="X531" s="253"/>
      <c r="Y531" s="253"/>
      <c r="Z531" s="252"/>
      <c r="AA531" s="252"/>
      <c r="AB531" s="252"/>
      <c r="AC531" s="251"/>
      <c r="AD531" s="250"/>
    </row>
    <row r="532" spans="1:30" s="208" customFormat="1">
      <c r="A532" s="250"/>
      <c r="B532" s="250"/>
      <c r="C532" s="250"/>
      <c r="D532" s="250"/>
      <c r="E532" s="250"/>
      <c r="J532" s="253"/>
      <c r="O532" s="253"/>
      <c r="P532" s="253"/>
      <c r="Q532" s="253"/>
      <c r="R532" s="253"/>
      <c r="S532" s="253"/>
      <c r="T532" s="253"/>
      <c r="U532" s="253"/>
      <c r="V532" s="253"/>
      <c r="W532" s="253"/>
      <c r="X532" s="253"/>
      <c r="Y532" s="253"/>
      <c r="Z532" s="252"/>
      <c r="AA532" s="252"/>
      <c r="AB532" s="252"/>
      <c r="AC532" s="251"/>
      <c r="AD532" s="250"/>
    </row>
    <row r="533" spans="1:30" s="208" customFormat="1">
      <c r="A533" s="250"/>
      <c r="B533" s="250"/>
      <c r="C533" s="250"/>
      <c r="D533" s="250"/>
      <c r="E533" s="250"/>
      <c r="J533" s="253"/>
      <c r="O533" s="253"/>
      <c r="P533" s="253"/>
      <c r="Q533" s="253"/>
      <c r="R533" s="253"/>
      <c r="S533" s="253"/>
      <c r="T533" s="253"/>
      <c r="U533" s="253"/>
      <c r="V533" s="253"/>
      <c r="W533" s="253"/>
      <c r="X533" s="253"/>
      <c r="Y533" s="253"/>
      <c r="Z533" s="252"/>
      <c r="AA533" s="252"/>
      <c r="AB533" s="252"/>
      <c r="AC533" s="251"/>
      <c r="AD533" s="250"/>
    </row>
    <row r="534" spans="1:30" s="208" customFormat="1">
      <c r="A534" s="250"/>
      <c r="B534" s="250"/>
      <c r="C534" s="250"/>
      <c r="D534" s="250"/>
      <c r="E534" s="250"/>
      <c r="J534" s="253"/>
      <c r="O534" s="253"/>
      <c r="P534" s="253"/>
      <c r="Q534" s="253"/>
      <c r="R534" s="253"/>
      <c r="S534" s="253"/>
      <c r="T534" s="253"/>
      <c r="U534" s="253"/>
      <c r="V534" s="253"/>
      <c r="W534" s="253"/>
      <c r="X534" s="253"/>
      <c r="Y534" s="253"/>
      <c r="Z534" s="252"/>
      <c r="AA534" s="252"/>
      <c r="AB534" s="252"/>
      <c r="AC534" s="251"/>
      <c r="AD534" s="250"/>
    </row>
    <row r="535" spans="1:30" s="208" customFormat="1">
      <c r="A535" s="250"/>
      <c r="B535" s="250"/>
      <c r="C535" s="250"/>
      <c r="D535" s="250"/>
      <c r="E535" s="250"/>
      <c r="J535" s="253"/>
      <c r="O535" s="253"/>
      <c r="P535" s="253"/>
      <c r="Q535" s="253"/>
      <c r="R535" s="253"/>
      <c r="S535" s="253"/>
      <c r="T535" s="253"/>
      <c r="U535" s="253"/>
      <c r="V535" s="253"/>
      <c r="W535" s="253"/>
      <c r="X535" s="253"/>
      <c r="Y535" s="253"/>
      <c r="Z535" s="252"/>
      <c r="AA535" s="252"/>
      <c r="AB535" s="252"/>
      <c r="AC535" s="251"/>
      <c r="AD535" s="250"/>
    </row>
    <row r="536" spans="1:30" s="208" customFormat="1">
      <c r="A536" s="250"/>
      <c r="B536" s="250"/>
      <c r="C536" s="250"/>
      <c r="D536" s="250"/>
      <c r="E536" s="250"/>
      <c r="J536" s="253"/>
      <c r="O536" s="253"/>
      <c r="P536" s="253"/>
      <c r="Q536" s="253"/>
      <c r="R536" s="253"/>
      <c r="S536" s="253"/>
      <c r="T536" s="253"/>
      <c r="U536" s="253"/>
      <c r="V536" s="253"/>
      <c r="W536" s="253"/>
      <c r="X536" s="253"/>
      <c r="Y536" s="253"/>
      <c r="Z536" s="252"/>
      <c r="AA536" s="252"/>
      <c r="AB536" s="252"/>
      <c r="AC536" s="251"/>
      <c r="AD536" s="250"/>
    </row>
    <row r="537" spans="1:30" s="208" customFormat="1">
      <c r="A537" s="250"/>
      <c r="B537" s="250"/>
      <c r="C537" s="250"/>
      <c r="D537" s="250"/>
      <c r="E537" s="250"/>
      <c r="J537" s="253"/>
      <c r="O537" s="253"/>
      <c r="P537" s="253"/>
      <c r="Q537" s="253"/>
      <c r="R537" s="253"/>
      <c r="S537" s="253"/>
      <c r="T537" s="253"/>
      <c r="U537" s="253"/>
      <c r="V537" s="253"/>
      <c r="W537" s="253"/>
      <c r="X537" s="253"/>
      <c r="Y537" s="253"/>
      <c r="Z537" s="252"/>
      <c r="AA537" s="252"/>
      <c r="AB537" s="252"/>
      <c r="AC537" s="251"/>
      <c r="AD537" s="250"/>
    </row>
    <row r="538" spans="1:30" s="208" customFormat="1">
      <c r="A538" s="250"/>
      <c r="B538" s="250"/>
      <c r="C538" s="250"/>
      <c r="D538" s="250"/>
      <c r="E538" s="250"/>
      <c r="J538" s="253"/>
      <c r="O538" s="253"/>
      <c r="P538" s="253"/>
      <c r="Q538" s="253"/>
      <c r="R538" s="253"/>
      <c r="S538" s="253"/>
      <c r="T538" s="253"/>
      <c r="U538" s="253"/>
      <c r="V538" s="253"/>
      <c r="W538" s="253"/>
      <c r="X538" s="253"/>
      <c r="Y538" s="253"/>
      <c r="Z538" s="252"/>
      <c r="AA538" s="252"/>
      <c r="AB538" s="252"/>
      <c r="AC538" s="251"/>
      <c r="AD538" s="250"/>
    </row>
    <row r="539" spans="1:30" s="208" customFormat="1">
      <c r="A539" s="250"/>
      <c r="B539" s="250"/>
      <c r="C539" s="250"/>
      <c r="D539" s="250"/>
      <c r="E539" s="250"/>
      <c r="J539" s="253"/>
      <c r="O539" s="253"/>
      <c r="P539" s="253"/>
      <c r="Q539" s="253"/>
      <c r="R539" s="253"/>
      <c r="S539" s="253"/>
      <c r="T539" s="253"/>
      <c r="U539" s="253"/>
      <c r="V539" s="253"/>
      <c r="W539" s="253"/>
      <c r="X539" s="253"/>
      <c r="Y539" s="253"/>
      <c r="Z539" s="252"/>
      <c r="AA539" s="252"/>
      <c r="AB539" s="252"/>
      <c r="AC539" s="251"/>
      <c r="AD539" s="250"/>
    </row>
    <row r="540" spans="1:30" s="208" customFormat="1">
      <c r="A540" s="250"/>
      <c r="B540" s="250"/>
      <c r="C540" s="250"/>
      <c r="D540" s="250"/>
      <c r="E540" s="250"/>
      <c r="J540" s="253"/>
      <c r="O540" s="253"/>
      <c r="P540" s="253"/>
      <c r="Q540" s="253"/>
      <c r="R540" s="253"/>
      <c r="S540" s="253"/>
      <c r="T540" s="253"/>
      <c r="U540" s="253"/>
      <c r="V540" s="253"/>
      <c r="W540" s="253"/>
      <c r="X540" s="253"/>
      <c r="Y540" s="253"/>
      <c r="Z540" s="252"/>
      <c r="AA540" s="252"/>
      <c r="AB540" s="252"/>
      <c r="AC540" s="251"/>
      <c r="AD540" s="250"/>
    </row>
    <row r="541" spans="1:30" s="208" customFormat="1">
      <c r="A541" s="250"/>
      <c r="B541" s="250"/>
      <c r="C541" s="250"/>
      <c r="D541" s="250"/>
      <c r="E541" s="250"/>
      <c r="J541" s="253"/>
      <c r="O541" s="253"/>
      <c r="P541" s="253"/>
      <c r="Q541" s="253"/>
      <c r="R541" s="253"/>
      <c r="S541" s="253"/>
      <c r="T541" s="253"/>
      <c r="U541" s="253"/>
      <c r="V541" s="253"/>
      <c r="W541" s="253"/>
      <c r="X541" s="253"/>
      <c r="Y541" s="253"/>
      <c r="Z541" s="252"/>
      <c r="AA541" s="252"/>
      <c r="AB541" s="252"/>
      <c r="AC541" s="251"/>
      <c r="AD541" s="250"/>
    </row>
    <row r="542" spans="1:30" s="208" customFormat="1">
      <c r="A542" s="250"/>
      <c r="B542" s="250"/>
      <c r="C542" s="250"/>
      <c r="D542" s="250"/>
      <c r="E542" s="250"/>
      <c r="J542" s="253"/>
      <c r="O542" s="253"/>
      <c r="P542" s="253"/>
      <c r="Q542" s="253"/>
      <c r="R542" s="253"/>
      <c r="S542" s="253"/>
      <c r="T542" s="253"/>
      <c r="U542" s="253"/>
      <c r="V542" s="253"/>
      <c r="W542" s="253"/>
      <c r="X542" s="253"/>
      <c r="Y542" s="253"/>
      <c r="Z542" s="252"/>
      <c r="AA542" s="252"/>
      <c r="AB542" s="252"/>
      <c r="AC542" s="251"/>
      <c r="AD542" s="250"/>
    </row>
    <row r="543" spans="1:30" s="208" customFormat="1">
      <c r="A543" s="250"/>
      <c r="B543" s="250"/>
      <c r="C543" s="250"/>
      <c r="D543" s="250"/>
      <c r="E543" s="250"/>
      <c r="J543" s="253"/>
      <c r="O543" s="253"/>
      <c r="P543" s="253"/>
      <c r="Q543" s="253"/>
      <c r="R543" s="253"/>
      <c r="S543" s="253"/>
      <c r="T543" s="253"/>
      <c r="U543" s="253"/>
      <c r="V543" s="253"/>
      <c r="W543" s="253"/>
      <c r="X543" s="253"/>
      <c r="Y543" s="253"/>
      <c r="Z543" s="252"/>
      <c r="AA543" s="252"/>
      <c r="AB543" s="252"/>
      <c r="AC543" s="251"/>
      <c r="AD543" s="250"/>
    </row>
    <row r="544" spans="1:30" s="208" customFormat="1">
      <c r="A544" s="250"/>
      <c r="B544" s="250"/>
      <c r="C544" s="250"/>
      <c r="D544" s="250"/>
      <c r="E544" s="250"/>
      <c r="J544" s="253"/>
      <c r="O544" s="253"/>
      <c r="P544" s="253"/>
      <c r="Q544" s="253"/>
      <c r="R544" s="253"/>
      <c r="S544" s="253"/>
      <c r="T544" s="253"/>
      <c r="U544" s="253"/>
      <c r="V544" s="253"/>
      <c r="W544" s="253"/>
      <c r="X544" s="253"/>
      <c r="Y544" s="253"/>
      <c r="Z544" s="252"/>
      <c r="AA544" s="252"/>
      <c r="AB544" s="252"/>
      <c r="AC544" s="251"/>
      <c r="AD544" s="250"/>
    </row>
    <row r="545" spans="1:30" s="208" customFormat="1">
      <c r="A545" s="250"/>
      <c r="B545" s="250"/>
      <c r="C545" s="250"/>
      <c r="D545" s="250"/>
      <c r="E545" s="250"/>
      <c r="J545" s="253"/>
      <c r="O545" s="253"/>
      <c r="P545" s="253"/>
      <c r="Q545" s="253"/>
      <c r="R545" s="253"/>
      <c r="S545" s="253"/>
      <c r="T545" s="253"/>
      <c r="U545" s="253"/>
      <c r="V545" s="253"/>
      <c r="W545" s="253"/>
      <c r="X545" s="253"/>
      <c r="Y545" s="253"/>
      <c r="Z545" s="252"/>
      <c r="AA545" s="252"/>
      <c r="AB545" s="252"/>
      <c r="AC545" s="251"/>
      <c r="AD545" s="250"/>
    </row>
    <row r="546" spans="1:30" s="208" customFormat="1">
      <c r="A546" s="250"/>
      <c r="B546" s="250"/>
      <c r="C546" s="250"/>
      <c r="D546" s="250"/>
      <c r="E546" s="250"/>
      <c r="J546" s="253"/>
      <c r="O546" s="253"/>
      <c r="P546" s="253"/>
      <c r="Q546" s="253"/>
      <c r="R546" s="253"/>
      <c r="S546" s="253"/>
      <c r="T546" s="253"/>
      <c r="U546" s="253"/>
      <c r="V546" s="253"/>
      <c r="W546" s="253"/>
      <c r="X546" s="253"/>
      <c r="Y546" s="253"/>
      <c r="Z546" s="252"/>
      <c r="AA546" s="252"/>
      <c r="AB546" s="252"/>
      <c r="AC546" s="251"/>
      <c r="AD546" s="250"/>
    </row>
    <row r="547" spans="1:30" s="208" customFormat="1">
      <c r="A547" s="250"/>
      <c r="B547" s="250"/>
      <c r="C547" s="250"/>
      <c r="D547" s="250"/>
      <c r="E547" s="250"/>
      <c r="J547" s="253"/>
      <c r="O547" s="253"/>
      <c r="P547" s="253"/>
      <c r="Q547" s="253"/>
      <c r="R547" s="253"/>
      <c r="S547" s="253"/>
      <c r="T547" s="253"/>
      <c r="U547" s="253"/>
      <c r="V547" s="253"/>
      <c r="W547" s="253"/>
      <c r="X547" s="253"/>
      <c r="Y547" s="253"/>
      <c r="Z547" s="252"/>
      <c r="AA547" s="252"/>
      <c r="AB547" s="252"/>
      <c r="AC547" s="251"/>
      <c r="AD547" s="250"/>
    </row>
    <row r="548" spans="1:30" s="208" customFormat="1">
      <c r="A548" s="250"/>
      <c r="B548" s="250"/>
      <c r="C548" s="250"/>
      <c r="D548" s="250"/>
      <c r="E548" s="250"/>
      <c r="J548" s="253"/>
      <c r="O548" s="253"/>
      <c r="P548" s="253"/>
      <c r="Q548" s="253"/>
      <c r="R548" s="253"/>
      <c r="S548" s="253"/>
      <c r="T548" s="253"/>
      <c r="U548" s="253"/>
      <c r="V548" s="253"/>
      <c r="W548" s="253"/>
      <c r="X548" s="253"/>
      <c r="Y548" s="253"/>
      <c r="Z548" s="252"/>
      <c r="AA548" s="252"/>
      <c r="AB548" s="252"/>
      <c r="AC548" s="251"/>
      <c r="AD548" s="250"/>
    </row>
    <row r="549" spans="1:30" s="208" customFormat="1">
      <c r="A549" s="250"/>
      <c r="B549" s="250"/>
      <c r="C549" s="250"/>
      <c r="D549" s="250"/>
      <c r="E549" s="250"/>
      <c r="J549" s="253"/>
      <c r="O549" s="253"/>
      <c r="P549" s="253"/>
      <c r="Q549" s="253"/>
      <c r="R549" s="253"/>
      <c r="S549" s="253"/>
      <c r="T549" s="253"/>
      <c r="U549" s="253"/>
      <c r="V549" s="253"/>
      <c r="W549" s="253"/>
      <c r="X549" s="253"/>
      <c r="Y549" s="253"/>
      <c r="Z549" s="252"/>
      <c r="AA549" s="252"/>
      <c r="AB549" s="252"/>
      <c r="AC549" s="251"/>
      <c r="AD549" s="250"/>
    </row>
    <row r="550" spans="1:30" s="208" customFormat="1">
      <c r="A550" s="250"/>
      <c r="B550" s="250"/>
      <c r="C550" s="250"/>
      <c r="D550" s="250"/>
      <c r="E550" s="250"/>
      <c r="J550" s="253"/>
      <c r="O550" s="253"/>
      <c r="P550" s="253"/>
      <c r="Q550" s="253"/>
      <c r="R550" s="253"/>
      <c r="S550" s="253"/>
      <c r="T550" s="253"/>
      <c r="U550" s="253"/>
      <c r="V550" s="253"/>
      <c r="W550" s="253"/>
      <c r="X550" s="253"/>
      <c r="Y550" s="253"/>
      <c r="Z550" s="252"/>
      <c r="AA550" s="252"/>
      <c r="AB550" s="252"/>
      <c r="AC550" s="251"/>
      <c r="AD550" s="250"/>
    </row>
    <row r="551" spans="1:30" s="208" customFormat="1">
      <c r="A551" s="250"/>
      <c r="B551" s="250"/>
      <c r="C551" s="250"/>
      <c r="D551" s="250"/>
      <c r="E551" s="250"/>
      <c r="J551" s="253"/>
      <c r="O551" s="253"/>
      <c r="P551" s="253"/>
      <c r="Q551" s="253"/>
      <c r="R551" s="253"/>
      <c r="S551" s="253"/>
      <c r="T551" s="253"/>
      <c r="U551" s="253"/>
      <c r="V551" s="253"/>
      <c r="W551" s="253"/>
      <c r="X551" s="253"/>
      <c r="Y551" s="253"/>
      <c r="Z551" s="252"/>
      <c r="AA551" s="252"/>
      <c r="AB551" s="252"/>
      <c r="AC551" s="251"/>
      <c r="AD551" s="250"/>
    </row>
    <row r="552" spans="1:30" s="208" customFormat="1">
      <c r="A552" s="250"/>
      <c r="B552" s="250"/>
      <c r="C552" s="250"/>
      <c r="D552" s="250"/>
      <c r="E552" s="250"/>
      <c r="J552" s="253"/>
      <c r="O552" s="253"/>
      <c r="P552" s="253"/>
      <c r="Q552" s="253"/>
      <c r="R552" s="253"/>
      <c r="S552" s="253"/>
      <c r="T552" s="253"/>
      <c r="U552" s="253"/>
      <c r="V552" s="253"/>
      <c r="W552" s="253"/>
      <c r="X552" s="253"/>
      <c r="Y552" s="253"/>
      <c r="Z552" s="252"/>
      <c r="AA552" s="252"/>
      <c r="AB552" s="252"/>
      <c r="AC552" s="251"/>
      <c r="AD552" s="250"/>
    </row>
    <row r="553" spans="1:30" s="208" customFormat="1">
      <c r="A553" s="250"/>
      <c r="B553" s="250"/>
      <c r="C553" s="250"/>
      <c r="D553" s="250"/>
      <c r="E553" s="250"/>
      <c r="J553" s="253"/>
      <c r="O553" s="253"/>
      <c r="P553" s="253"/>
      <c r="Q553" s="253"/>
      <c r="R553" s="253"/>
      <c r="S553" s="253"/>
      <c r="T553" s="253"/>
      <c r="U553" s="253"/>
      <c r="V553" s="253"/>
      <c r="W553" s="253"/>
      <c r="X553" s="253"/>
      <c r="Y553" s="253"/>
      <c r="Z553" s="252"/>
      <c r="AA553" s="252"/>
      <c r="AB553" s="252"/>
      <c r="AC553" s="251"/>
      <c r="AD553" s="250"/>
    </row>
    <row r="554" spans="1:30" s="208" customFormat="1">
      <c r="A554" s="250"/>
      <c r="B554" s="250"/>
      <c r="C554" s="250"/>
      <c r="D554" s="250"/>
      <c r="E554" s="250"/>
      <c r="J554" s="253"/>
      <c r="O554" s="253"/>
      <c r="P554" s="253"/>
      <c r="Q554" s="253"/>
      <c r="R554" s="253"/>
      <c r="S554" s="253"/>
      <c r="T554" s="253"/>
      <c r="U554" s="253"/>
      <c r="V554" s="253"/>
      <c r="W554" s="253"/>
      <c r="X554" s="253"/>
      <c r="Y554" s="253"/>
      <c r="Z554" s="252"/>
      <c r="AA554" s="252"/>
      <c r="AB554" s="252"/>
      <c r="AC554" s="251"/>
      <c r="AD554" s="250"/>
    </row>
    <row r="555" spans="1:30" s="208" customFormat="1">
      <c r="A555" s="250"/>
      <c r="B555" s="250"/>
      <c r="C555" s="250"/>
      <c r="D555" s="250"/>
      <c r="E555" s="250"/>
      <c r="J555" s="253"/>
      <c r="O555" s="253"/>
      <c r="P555" s="253"/>
      <c r="Q555" s="253"/>
      <c r="R555" s="253"/>
      <c r="S555" s="253"/>
      <c r="T555" s="253"/>
      <c r="U555" s="253"/>
      <c r="V555" s="253"/>
      <c r="W555" s="253"/>
      <c r="X555" s="253"/>
      <c r="Y555" s="253"/>
      <c r="Z555" s="252"/>
      <c r="AA555" s="252"/>
      <c r="AB555" s="252"/>
      <c r="AC555" s="251"/>
      <c r="AD555" s="250"/>
    </row>
    <row r="556" spans="1:30" s="208" customFormat="1">
      <c r="A556" s="250"/>
      <c r="B556" s="250"/>
      <c r="C556" s="250"/>
      <c r="D556" s="250"/>
      <c r="E556" s="250"/>
      <c r="J556" s="253"/>
      <c r="O556" s="253"/>
      <c r="P556" s="253"/>
      <c r="Q556" s="253"/>
      <c r="R556" s="253"/>
      <c r="S556" s="253"/>
      <c r="T556" s="253"/>
      <c r="U556" s="253"/>
      <c r="V556" s="253"/>
      <c r="W556" s="253"/>
      <c r="X556" s="253"/>
      <c r="Y556" s="253"/>
      <c r="Z556" s="252"/>
      <c r="AA556" s="252"/>
      <c r="AB556" s="252"/>
      <c r="AC556" s="251"/>
      <c r="AD556" s="250"/>
    </row>
    <row r="557" spans="1:30" s="208" customFormat="1">
      <c r="A557" s="250"/>
      <c r="B557" s="250"/>
      <c r="C557" s="250"/>
      <c r="D557" s="250"/>
      <c r="E557" s="250"/>
      <c r="J557" s="253"/>
      <c r="O557" s="253"/>
      <c r="P557" s="253"/>
      <c r="Q557" s="253"/>
      <c r="R557" s="253"/>
      <c r="S557" s="253"/>
      <c r="T557" s="253"/>
      <c r="U557" s="253"/>
      <c r="V557" s="253"/>
      <c r="W557" s="253"/>
      <c r="X557" s="253"/>
      <c r="Y557" s="253"/>
      <c r="Z557" s="252"/>
      <c r="AA557" s="252"/>
      <c r="AB557" s="252"/>
      <c r="AC557" s="251"/>
      <c r="AD557" s="250"/>
    </row>
    <row r="558" spans="1:30" s="208" customFormat="1">
      <c r="A558" s="250"/>
      <c r="B558" s="250"/>
      <c r="C558" s="250"/>
      <c r="D558" s="250"/>
      <c r="E558" s="250"/>
      <c r="J558" s="253"/>
      <c r="O558" s="253"/>
      <c r="P558" s="253"/>
      <c r="Q558" s="253"/>
      <c r="R558" s="253"/>
      <c r="S558" s="253"/>
      <c r="T558" s="253"/>
      <c r="U558" s="253"/>
      <c r="V558" s="253"/>
      <c r="W558" s="253"/>
      <c r="X558" s="253"/>
      <c r="Y558" s="253"/>
      <c r="Z558" s="252"/>
      <c r="AA558" s="252"/>
      <c r="AB558" s="252"/>
      <c r="AC558" s="251"/>
      <c r="AD558" s="250"/>
    </row>
    <row r="559" spans="1:30" s="208" customFormat="1">
      <c r="A559" s="250"/>
      <c r="B559" s="250"/>
      <c r="C559" s="250"/>
      <c r="D559" s="250"/>
      <c r="E559" s="250"/>
      <c r="J559" s="253"/>
      <c r="O559" s="253"/>
      <c r="P559" s="253"/>
      <c r="Q559" s="253"/>
      <c r="R559" s="253"/>
      <c r="S559" s="253"/>
      <c r="T559" s="253"/>
      <c r="U559" s="253"/>
      <c r="V559" s="253"/>
      <c r="W559" s="253"/>
      <c r="X559" s="253"/>
      <c r="Y559" s="253"/>
      <c r="Z559" s="252"/>
      <c r="AA559" s="252"/>
      <c r="AB559" s="252"/>
      <c r="AC559" s="251"/>
      <c r="AD559" s="250"/>
    </row>
    <row r="560" spans="1:30" s="208" customFormat="1">
      <c r="A560" s="250"/>
      <c r="B560" s="250"/>
      <c r="C560" s="250"/>
      <c r="D560" s="250"/>
      <c r="E560" s="250"/>
      <c r="J560" s="253"/>
      <c r="O560" s="253"/>
      <c r="P560" s="253"/>
      <c r="Q560" s="253"/>
      <c r="R560" s="253"/>
      <c r="S560" s="253"/>
      <c r="T560" s="253"/>
      <c r="U560" s="253"/>
      <c r="V560" s="253"/>
      <c r="W560" s="253"/>
      <c r="X560" s="253"/>
      <c r="Y560" s="253"/>
      <c r="Z560" s="252"/>
      <c r="AA560" s="252"/>
      <c r="AB560" s="252"/>
      <c r="AC560" s="251"/>
      <c r="AD560" s="250"/>
    </row>
    <row r="561" spans="1:30" s="208" customFormat="1">
      <c r="A561" s="250"/>
      <c r="B561" s="250"/>
      <c r="C561" s="250"/>
      <c r="D561" s="250"/>
      <c r="E561" s="250"/>
      <c r="J561" s="253"/>
      <c r="O561" s="253"/>
      <c r="P561" s="253"/>
      <c r="Q561" s="253"/>
      <c r="R561" s="253"/>
      <c r="S561" s="253"/>
      <c r="T561" s="253"/>
      <c r="U561" s="253"/>
      <c r="V561" s="253"/>
      <c r="W561" s="253"/>
      <c r="X561" s="253"/>
      <c r="Y561" s="253"/>
      <c r="Z561" s="252"/>
      <c r="AA561" s="252"/>
      <c r="AB561" s="252"/>
      <c r="AC561" s="251"/>
      <c r="AD561" s="250"/>
    </row>
    <row r="562" spans="1:30" s="208" customFormat="1">
      <c r="A562" s="250"/>
      <c r="B562" s="250"/>
      <c r="C562" s="250"/>
      <c r="D562" s="250"/>
      <c r="E562" s="250"/>
      <c r="J562" s="253"/>
      <c r="O562" s="253"/>
      <c r="P562" s="253"/>
      <c r="Q562" s="253"/>
      <c r="R562" s="253"/>
      <c r="S562" s="253"/>
      <c r="T562" s="253"/>
      <c r="U562" s="253"/>
      <c r="V562" s="253"/>
      <c r="W562" s="253"/>
      <c r="X562" s="253"/>
      <c r="Y562" s="253"/>
      <c r="Z562" s="252"/>
      <c r="AA562" s="252"/>
      <c r="AB562" s="252"/>
      <c r="AC562" s="251"/>
      <c r="AD562" s="250"/>
    </row>
    <row r="563" spans="1:30" s="208" customFormat="1">
      <c r="A563" s="250"/>
      <c r="B563" s="250"/>
      <c r="C563" s="250"/>
      <c r="D563" s="250"/>
      <c r="E563" s="250"/>
      <c r="J563" s="253"/>
      <c r="O563" s="253"/>
      <c r="P563" s="253"/>
      <c r="Q563" s="253"/>
      <c r="R563" s="253"/>
      <c r="S563" s="253"/>
      <c r="T563" s="253"/>
      <c r="U563" s="253"/>
      <c r="V563" s="253"/>
      <c r="W563" s="253"/>
      <c r="X563" s="253"/>
      <c r="Y563" s="253"/>
      <c r="Z563" s="252"/>
      <c r="AA563" s="252"/>
      <c r="AB563" s="252"/>
      <c r="AC563" s="251"/>
      <c r="AD563" s="250"/>
    </row>
    <row r="564" spans="1:30" s="208" customFormat="1">
      <c r="A564" s="250"/>
      <c r="B564" s="250"/>
      <c r="C564" s="250"/>
      <c r="D564" s="250"/>
      <c r="E564" s="250"/>
      <c r="J564" s="253"/>
      <c r="O564" s="253"/>
      <c r="P564" s="253"/>
      <c r="Q564" s="253"/>
      <c r="R564" s="253"/>
      <c r="S564" s="253"/>
      <c r="T564" s="253"/>
      <c r="U564" s="253"/>
      <c r="V564" s="253"/>
      <c r="W564" s="253"/>
      <c r="X564" s="253"/>
      <c r="Y564" s="253"/>
      <c r="Z564" s="252"/>
      <c r="AA564" s="252"/>
      <c r="AB564" s="252"/>
      <c r="AC564" s="251"/>
      <c r="AD564" s="250"/>
    </row>
    <row r="565" spans="1:30" s="208" customFormat="1">
      <c r="A565" s="250"/>
      <c r="B565" s="250"/>
      <c r="C565" s="250"/>
      <c r="D565" s="250"/>
      <c r="E565" s="250"/>
      <c r="J565" s="253"/>
      <c r="O565" s="253"/>
      <c r="P565" s="253"/>
      <c r="Q565" s="253"/>
      <c r="R565" s="253"/>
      <c r="S565" s="253"/>
      <c r="T565" s="253"/>
      <c r="U565" s="253"/>
      <c r="V565" s="253"/>
      <c r="W565" s="253"/>
      <c r="X565" s="253"/>
      <c r="Y565" s="253"/>
      <c r="Z565" s="252"/>
      <c r="AA565" s="252"/>
      <c r="AB565" s="252"/>
      <c r="AC565" s="251"/>
      <c r="AD565" s="250"/>
    </row>
    <row r="566" spans="1:30" s="208" customFormat="1">
      <c r="A566" s="250"/>
      <c r="B566" s="250"/>
      <c r="C566" s="250"/>
      <c r="D566" s="250"/>
      <c r="E566" s="250"/>
      <c r="J566" s="253"/>
      <c r="O566" s="253"/>
      <c r="P566" s="253"/>
      <c r="Q566" s="253"/>
      <c r="R566" s="253"/>
      <c r="S566" s="253"/>
      <c r="T566" s="253"/>
      <c r="U566" s="253"/>
      <c r="V566" s="253"/>
      <c r="W566" s="253"/>
      <c r="X566" s="253"/>
      <c r="Y566" s="253"/>
      <c r="Z566" s="252"/>
      <c r="AA566" s="252"/>
      <c r="AB566" s="252"/>
      <c r="AC566" s="251"/>
      <c r="AD566" s="250"/>
    </row>
    <row r="567" spans="1:30" s="208" customFormat="1">
      <c r="A567" s="250"/>
      <c r="B567" s="250"/>
      <c r="C567" s="250"/>
      <c r="D567" s="250"/>
      <c r="E567" s="250"/>
      <c r="J567" s="253"/>
      <c r="O567" s="253"/>
      <c r="P567" s="253"/>
      <c r="Q567" s="253"/>
      <c r="R567" s="253"/>
      <c r="S567" s="253"/>
      <c r="T567" s="253"/>
      <c r="U567" s="253"/>
      <c r="V567" s="253"/>
      <c r="W567" s="253"/>
      <c r="X567" s="253"/>
      <c r="Y567" s="253"/>
      <c r="Z567" s="252"/>
      <c r="AA567" s="252"/>
      <c r="AB567" s="252"/>
      <c r="AC567" s="251"/>
      <c r="AD567" s="250"/>
    </row>
    <row r="568" spans="1:30" s="208" customFormat="1">
      <c r="A568" s="250"/>
      <c r="B568" s="250"/>
      <c r="C568" s="250"/>
      <c r="D568" s="250"/>
      <c r="E568" s="250"/>
      <c r="J568" s="253"/>
      <c r="O568" s="253"/>
      <c r="P568" s="253"/>
      <c r="Q568" s="253"/>
      <c r="R568" s="253"/>
      <c r="S568" s="253"/>
      <c r="T568" s="253"/>
      <c r="U568" s="253"/>
      <c r="V568" s="253"/>
      <c r="W568" s="253"/>
      <c r="X568" s="253"/>
      <c r="Y568" s="253"/>
      <c r="Z568" s="252"/>
      <c r="AA568" s="252"/>
      <c r="AB568" s="252"/>
      <c r="AC568" s="251"/>
      <c r="AD568" s="250"/>
    </row>
    <row r="569" spans="1:30" s="208" customFormat="1">
      <c r="A569" s="250"/>
      <c r="B569" s="250"/>
      <c r="C569" s="250"/>
      <c r="D569" s="250"/>
      <c r="E569" s="250"/>
      <c r="J569" s="253"/>
      <c r="O569" s="253"/>
      <c r="P569" s="253"/>
      <c r="Q569" s="253"/>
      <c r="R569" s="253"/>
      <c r="S569" s="253"/>
      <c r="T569" s="253"/>
      <c r="U569" s="253"/>
      <c r="V569" s="253"/>
      <c r="W569" s="253"/>
      <c r="X569" s="253"/>
      <c r="Y569" s="253"/>
      <c r="Z569" s="252"/>
      <c r="AA569" s="252"/>
      <c r="AB569" s="252"/>
      <c r="AC569" s="251"/>
      <c r="AD569" s="250"/>
    </row>
    <row r="570" spans="1:30" s="208" customFormat="1">
      <c r="A570" s="250"/>
      <c r="B570" s="250"/>
      <c r="C570" s="250"/>
      <c r="D570" s="250"/>
      <c r="E570" s="250"/>
      <c r="J570" s="253"/>
      <c r="O570" s="253"/>
      <c r="P570" s="253"/>
      <c r="Q570" s="253"/>
      <c r="R570" s="253"/>
      <c r="S570" s="253"/>
      <c r="T570" s="253"/>
      <c r="U570" s="253"/>
      <c r="V570" s="253"/>
      <c r="W570" s="253"/>
      <c r="X570" s="253"/>
      <c r="Y570" s="253"/>
      <c r="Z570" s="252"/>
      <c r="AA570" s="252"/>
      <c r="AB570" s="252"/>
      <c r="AC570" s="251"/>
      <c r="AD570" s="250"/>
    </row>
    <row r="571" spans="1:30" s="208" customFormat="1">
      <c r="A571" s="250"/>
      <c r="B571" s="250"/>
      <c r="C571" s="250"/>
      <c r="D571" s="250"/>
      <c r="E571" s="250"/>
      <c r="J571" s="253"/>
      <c r="O571" s="253"/>
      <c r="P571" s="253"/>
      <c r="Q571" s="253"/>
      <c r="R571" s="253"/>
      <c r="S571" s="253"/>
      <c r="T571" s="253"/>
      <c r="U571" s="253"/>
      <c r="V571" s="253"/>
      <c r="W571" s="253"/>
      <c r="X571" s="253"/>
      <c r="Y571" s="253"/>
      <c r="Z571" s="252"/>
      <c r="AA571" s="252"/>
      <c r="AB571" s="252"/>
      <c r="AC571" s="251"/>
      <c r="AD571" s="250"/>
    </row>
    <row r="572" spans="1:30" s="208" customFormat="1">
      <c r="A572" s="250"/>
      <c r="B572" s="250"/>
      <c r="C572" s="250"/>
      <c r="D572" s="250"/>
      <c r="E572" s="250"/>
      <c r="J572" s="253"/>
      <c r="O572" s="253"/>
      <c r="P572" s="253"/>
      <c r="Q572" s="253"/>
      <c r="R572" s="253"/>
      <c r="S572" s="253"/>
      <c r="T572" s="253"/>
      <c r="U572" s="253"/>
      <c r="V572" s="253"/>
      <c r="W572" s="253"/>
      <c r="X572" s="253"/>
      <c r="Y572" s="253"/>
      <c r="Z572" s="252"/>
      <c r="AA572" s="252"/>
      <c r="AB572" s="252"/>
      <c r="AC572" s="251"/>
      <c r="AD572" s="250"/>
    </row>
    <row r="573" spans="1:30" s="208" customFormat="1">
      <c r="A573" s="250"/>
      <c r="B573" s="250"/>
      <c r="C573" s="250"/>
      <c r="D573" s="250"/>
      <c r="E573" s="250"/>
      <c r="J573" s="253"/>
      <c r="O573" s="253"/>
      <c r="P573" s="253"/>
      <c r="Q573" s="253"/>
      <c r="R573" s="253"/>
      <c r="S573" s="253"/>
      <c r="T573" s="253"/>
      <c r="U573" s="253"/>
      <c r="V573" s="253"/>
      <c r="W573" s="253"/>
      <c r="X573" s="253"/>
      <c r="Y573" s="253"/>
      <c r="Z573" s="252"/>
      <c r="AA573" s="252"/>
      <c r="AB573" s="252"/>
      <c r="AC573" s="251"/>
      <c r="AD573" s="250"/>
    </row>
    <row r="574" spans="1:30" s="208" customFormat="1">
      <c r="A574" s="250"/>
      <c r="B574" s="250"/>
      <c r="C574" s="250"/>
      <c r="D574" s="250"/>
      <c r="E574" s="250"/>
      <c r="J574" s="253"/>
      <c r="O574" s="253"/>
      <c r="P574" s="253"/>
      <c r="Q574" s="253"/>
      <c r="R574" s="253"/>
      <c r="S574" s="253"/>
      <c r="T574" s="253"/>
      <c r="U574" s="253"/>
      <c r="V574" s="253"/>
      <c r="W574" s="253"/>
      <c r="X574" s="253"/>
      <c r="Y574" s="253"/>
      <c r="Z574" s="252"/>
      <c r="AA574" s="252"/>
      <c r="AB574" s="252"/>
      <c r="AC574" s="251"/>
      <c r="AD574" s="250"/>
    </row>
    <row r="575" spans="1:30" s="208" customFormat="1">
      <c r="A575" s="250"/>
      <c r="B575" s="250"/>
      <c r="C575" s="250"/>
      <c r="D575" s="250"/>
      <c r="E575" s="250"/>
      <c r="J575" s="253"/>
      <c r="O575" s="253"/>
      <c r="P575" s="253"/>
      <c r="Q575" s="253"/>
      <c r="R575" s="253"/>
      <c r="S575" s="253"/>
      <c r="T575" s="253"/>
      <c r="U575" s="253"/>
      <c r="V575" s="253"/>
      <c r="W575" s="253"/>
      <c r="X575" s="253"/>
      <c r="Y575" s="253"/>
      <c r="Z575" s="252"/>
      <c r="AA575" s="252"/>
      <c r="AB575" s="252"/>
      <c r="AC575" s="251"/>
      <c r="AD575" s="250"/>
    </row>
    <row r="576" spans="1:30" s="208" customFormat="1">
      <c r="A576" s="250"/>
      <c r="B576" s="250"/>
      <c r="C576" s="250"/>
      <c r="D576" s="250"/>
      <c r="E576" s="250"/>
      <c r="J576" s="253"/>
      <c r="O576" s="253"/>
      <c r="P576" s="253"/>
      <c r="Q576" s="253"/>
      <c r="R576" s="253"/>
      <c r="S576" s="253"/>
      <c r="T576" s="253"/>
      <c r="U576" s="253"/>
      <c r="V576" s="253"/>
      <c r="W576" s="253"/>
      <c r="X576" s="253"/>
      <c r="Y576" s="253"/>
      <c r="Z576" s="252"/>
      <c r="AA576" s="252"/>
      <c r="AB576" s="252"/>
      <c r="AC576" s="251"/>
      <c r="AD576" s="250"/>
    </row>
    <row r="577" spans="1:30" s="208" customFormat="1">
      <c r="A577" s="250"/>
      <c r="B577" s="250"/>
      <c r="C577" s="250"/>
      <c r="D577" s="250"/>
      <c r="E577" s="250"/>
      <c r="J577" s="253"/>
      <c r="O577" s="253"/>
      <c r="P577" s="253"/>
      <c r="Q577" s="253"/>
      <c r="R577" s="253"/>
      <c r="S577" s="253"/>
      <c r="T577" s="253"/>
      <c r="U577" s="253"/>
      <c r="V577" s="253"/>
      <c r="W577" s="253"/>
      <c r="X577" s="253"/>
      <c r="Y577" s="253"/>
      <c r="Z577" s="252"/>
      <c r="AA577" s="252"/>
      <c r="AB577" s="252"/>
      <c r="AC577" s="251"/>
      <c r="AD577" s="250"/>
    </row>
    <row r="578" spans="1:30" s="208" customFormat="1">
      <c r="A578" s="250"/>
      <c r="B578" s="250"/>
      <c r="C578" s="250"/>
      <c r="D578" s="250"/>
      <c r="E578" s="250"/>
      <c r="J578" s="253"/>
      <c r="O578" s="253"/>
      <c r="P578" s="253"/>
      <c r="Q578" s="253"/>
      <c r="R578" s="253"/>
      <c r="S578" s="253"/>
      <c r="T578" s="253"/>
      <c r="U578" s="253"/>
      <c r="V578" s="253"/>
      <c r="W578" s="253"/>
      <c r="X578" s="253"/>
      <c r="Y578" s="253"/>
      <c r="Z578" s="252"/>
      <c r="AA578" s="252"/>
      <c r="AB578" s="252"/>
      <c r="AC578" s="251"/>
      <c r="AD578" s="250"/>
    </row>
    <row r="579" spans="1:30" s="208" customFormat="1">
      <c r="A579" s="250"/>
      <c r="B579" s="250"/>
      <c r="C579" s="250"/>
      <c r="D579" s="250"/>
      <c r="E579" s="250"/>
      <c r="J579" s="253"/>
      <c r="O579" s="253"/>
      <c r="P579" s="253"/>
      <c r="Q579" s="253"/>
      <c r="R579" s="253"/>
      <c r="S579" s="253"/>
      <c r="T579" s="253"/>
      <c r="U579" s="253"/>
      <c r="V579" s="253"/>
      <c r="W579" s="253"/>
      <c r="X579" s="253"/>
      <c r="Y579" s="253"/>
      <c r="Z579" s="252"/>
      <c r="AA579" s="252"/>
      <c r="AB579" s="252"/>
      <c r="AC579" s="251"/>
      <c r="AD579" s="250"/>
    </row>
    <row r="580" spans="1:30" s="208" customFormat="1">
      <c r="A580" s="250"/>
      <c r="B580" s="250"/>
      <c r="C580" s="250"/>
      <c r="D580" s="250"/>
      <c r="E580" s="250"/>
      <c r="J580" s="253"/>
      <c r="O580" s="253"/>
      <c r="P580" s="253"/>
      <c r="Q580" s="253"/>
      <c r="R580" s="253"/>
      <c r="S580" s="253"/>
      <c r="T580" s="253"/>
      <c r="U580" s="253"/>
      <c r="V580" s="253"/>
      <c r="W580" s="253"/>
      <c r="X580" s="253"/>
      <c r="Y580" s="253"/>
      <c r="Z580" s="252"/>
      <c r="AA580" s="252"/>
      <c r="AB580" s="252"/>
      <c r="AC580" s="251"/>
      <c r="AD580" s="250"/>
    </row>
    <row r="581" spans="1:30" s="208" customFormat="1">
      <c r="A581" s="250"/>
      <c r="B581" s="250"/>
      <c r="C581" s="250"/>
      <c r="D581" s="250"/>
      <c r="E581" s="250"/>
      <c r="J581" s="253"/>
      <c r="O581" s="253"/>
      <c r="P581" s="253"/>
      <c r="Q581" s="253"/>
      <c r="R581" s="253"/>
      <c r="S581" s="253"/>
      <c r="T581" s="253"/>
      <c r="U581" s="253"/>
      <c r="V581" s="253"/>
      <c r="W581" s="253"/>
      <c r="X581" s="253"/>
      <c r="Y581" s="253"/>
      <c r="Z581" s="252"/>
      <c r="AA581" s="252"/>
      <c r="AB581" s="252"/>
      <c r="AC581" s="251"/>
      <c r="AD581" s="250"/>
    </row>
    <row r="582" spans="1:30" s="208" customFormat="1">
      <c r="A582" s="250"/>
      <c r="B582" s="250"/>
      <c r="C582" s="250"/>
      <c r="D582" s="250"/>
      <c r="E582" s="250"/>
      <c r="J582" s="253"/>
      <c r="O582" s="253"/>
      <c r="P582" s="253"/>
      <c r="Q582" s="253"/>
      <c r="R582" s="253"/>
      <c r="S582" s="253"/>
      <c r="T582" s="253"/>
      <c r="U582" s="253"/>
      <c r="V582" s="253"/>
      <c r="W582" s="253"/>
      <c r="X582" s="253"/>
      <c r="Y582" s="253"/>
      <c r="Z582" s="252"/>
      <c r="AA582" s="252"/>
      <c r="AB582" s="252"/>
      <c r="AC582" s="251"/>
      <c r="AD582" s="250"/>
    </row>
    <row r="583" spans="1:30" s="208" customFormat="1">
      <c r="A583" s="250"/>
      <c r="B583" s="250"/>
      <c r="C583" s="250"/>
      <c r="D583" s="250"/>
      <c r="E583" s="250"/>
      <c r="J583" s="253"/>
      <c r="O583" s="253"/>
      <c r="P583" s="253"/>
      <c r="Q583" s="253"/>
      <c r="R583" s="253"/>
      <c r="S583" s="253"/>
      <c r="T583" s="253"/>
      <c r="U583" s="253"/>
      <c r="V583" s="253"/>
      <c r="W583" s="253"/>
      <c r="X583" s="253"/>
      <c r="Y583" s="253"/>
      <c r="Z583" s="252"/>
      <c r="AA583" s="252"/>
      <c r="AB583" s="252"/>
      <c r="AC583" s="251"/>
      <c r="AD583" s="250"/>
    </row>
    <row r="584" spans="1:30" s="208" customFormat="1">
      <c r="A584" s="250"/>
      <c r="B584" s="250"/>
      <c r="C584" s="250"/>
      <c r="D584" s="250"/>
      <c r="E584" s="250"/>
      <c r="J584" s="253"/>
      <c r="O584" s="253"/>
      <c r="P584" s="253"/>
      <c r="Q584" s="253"/>
      <c r="R584" s="253"/>
      <c r="S584" s="253"/>
      <c r="T584" s="253"/>
      <c r="U584" s="253"/>
      <c r="V584" s="253"/>
      <c r="W584" s="253"/>
      <c r="X584" s="253"/>
      <c r="Y584" s="253"/>
      <c r="Z584" s="252"/>
      <c r="AA584" s="252"/>
      <c r="AB584" s="252"/>
      <c r="AC584" s="251"/>
      <c r="AD584" s="250"/>
    </row>
    <row r="585" spans="1:30" s="208" customFormat="1">
      <c r="A585" s="250"/>
      <c r="B585" s="250"/>
      <c r="C585" s="250"/>
      <c r="D585" s="250"/>
      <c r="E585" s="250"/>
      <c r="J585" s="253"/>
      <c r="O585" s="253"/>
      <c r="P585" s="253"/>
      <c r="Q585" s="253"/>
      <c r="R585" s="253"/>
      <c r="S585" s="253"/>
      <c r="T585" s="253"/>
      <c r="U585" s="253"/>
      <c r="V585" s="253"/>
      <c r="W585" s="253"/>
      <c r="X585" s="253"/>
      <c r="Y585" s="253"/>
      <c r="Z585" s="252"/>
      <c r="AA585" s="252"/>
      <c r="AB585" s="252"/>
      <c r="AC585" s="251"/>
      <c r="AD585" s="250"/>
    </row>
    <row r="586" spans="1:30" s="208" customFormat="1">
      <c r="A586" s="250"/>
      <c r="B586" s="250"/>
      <c r="C586" s="250"/>
      <c r="D586" s="250"/>
      <c r="E586" s="250"/>
      <c r="J586" s="253"/>
      <c r="O586" s="253"/>
      <c r="P586" s="253"/>
      <c r="Q586" s="253"/>
      <c r="R586" s="253"/>
      <c r="S586" s="253"/>
      <c r="T586" s="253"/>
      <c r="U586" s="253"/>
      <c r="V586" s="253"/>
      <c r="W586" s="253"/>
      <c r="X586" s="253"/>
      <c r="Y586" s="253"/>
      <c r="Z586" s="252"/>
      <c r="AA586" s="252"/>
      <c r="AB586" s="252"/>
      <c r="AC586" s="251"/>
      <c r="AD586" s="250"/>
    </row>
    <row r="587" spans="1:30" s="208" customFormat="1">
      <c r="A587" s="250"/>
      <c r="B587" s="250"/>
      <c r="C587" s="250"/>
      <c r="D587" s="250"/>
      <c r="E587" s="250"/>
      <c r="J587" s="253"/>
      <c r="O587" s="253"/>
      <c r="P587" s="253"/>
      <c r="Q587" s="253"/>
      <c r="R587" s="253"/>
      <c r="S587" s="253"/>
      <c r="T587" s="253"/>
      <c r="U587" s="253"/>
      <c r="V587" s="253"/>
      <c r="W587" s="253"/>
      <c r="X587" s="253"/>
      <c r="Y587" s="253"/>
      <c r="Z587" s="252"/>
      <c r="AA587" s="252"/>
      <c r="AB587" s="252"/>
      <c r="AC587" s="251"/>
      <c r="AD587" s="250"/>
    </row>
    <row r="588" spans="1:30" s="208" customFormat="1">
      <c r="A588" s="250"/>
      <c r="B588" s="250"/>
      <c r="C588" s="250"/>
      <c r="D588" s="250"/>
      <c r="E588" s="250"/>
      <c r="J588" s="253"/>
      <c r="O588" s="253"/>
      <c r="P588" s="253"/>
      <c r="Q588" s="253"/>
      <c r="R588" s="253"/>
      <c r="S588" s="253"/>
      <c r="T588" s="253"/>
      <c r="U588" s="253"/>
      <c r="V588" s="253"/>
      <c r="W588" s="253"/>
      <c r="X588" s="253"/>
      <c r="Y588" s="253"/>
      <c r="Z588" s="252"/>
      <c r="AA588" s="252"/>
      <c r="AB588" s="252"/>
      <c r="AC588" s="251"/>
      <c r="AD588" s="250"/>
    </row>
    <row r="589" spans="1:30" s="208" customFormat="1">
      <c r="A589" s="250"/>
      <c r="B589" s="250"/>
      <c r="C589" s="250"/>
      <c r="D589" s="250"/>
      <c r="E589" s="250"/>
      <c r="J589" s="253"/>
      <c r="O589" s="253"/>
      <c r="P589" s="253"/>
      <c r="Q589" s="253"/>
      <c r="R589" s="253"/>
      <c r="S589" s="253"/>
      <c r="T589" s="253"/>
      <c r="U589" s="253"/>
      <c r="V589" s="253"/>
      <c r="W589" s="253"/>
      <c r="X589" s="253"/>
      <c r="Y589" s="253"/>
      <c r="Z589" s="252"/>
      <c r="AA589" s="252"/>
      <c r="AB589" s="252"/>
      <c r="AC589" s="251"/>
      <c r="AD589" s="250"/>
    </row>
    <row r="590" spans="1:30" s="208" customFormat="1">
      <c r="A590" s="250"/>
      <c r="B590" s="250"/>
      <c r="C590" s="250"/>
      <c r="D590" s="250"/>
      <c r="E590" s="250"/>
      <c r="J590" s="253"/>
      <c r="O590" s="253"/>
      <c r="P590" s="253"/>
      <c r="Q590" s="253"/>
      <c r="R590" s="253"/>
      <c r="S590" s="253"/>
      <c r="T590" s="253"/>
      <c r="U590" s="253"/>
      <c r="V590" s="253"/>
      <c r="W590" s="253"/>
      <c r="X590" s="253"/>
      <c r="Y590" s="253"/>
      <c r="Z590" s="252"/>
      <c r="AA590" s="252"/>
      <c r="AB590" s="252"/>
      <c r="AC590" s="251"/>
      <c r="AD590" s="250"/>
    </row>
    <row r="591" spans="1:30" s="208" customFormat="1">
      <c r="A591" s="250"/>
      <c r="B591" s="250"/>
      <c r="C591" s="250"/>
      <c r="D591" s="250"/>
      <c r="E591" s="250"/>
      <c r="J591" s="253"/>
      <c r="O591" s="253"/>
      <c r="P591" s="253"/>
      <c r="Q591" s="253"/>
      <c r="R591" s="253"/>
      <c r="S591" s="253"/>
      <c r="T591" s="253"/>
      <c r="U591" s="253"/>
      <c r="V591" s="253"/>
      <c r="W591" s="253"/>
      <c r="X591" s="253"/>
      <c r="Y591" s="253"/>
      <c r="Z591" s="252"/>
      <c r="AA591" s="252"/>
      <c r="AB591" s="252"/>
      <c r="AC591" s="251"/>
      <c r="AD591" s="250"/>
    </row>
    <row r="592" spans="1:30" s="208" customFormat="1">
      <c r="A592" s="250"/>
      <c r="B592" s="250"/>
      <c r="C592" s="250"/>
      <c r="D592" s="250"/>
      <c r="E592" s="250"/>
      <c r="J592" s="253"/>
      <c r="O592" s="253"/>
      <c r="P592" s="253"/>
      <c r="Q592" s="253"/>
      <c r="R592" s="253"/>
      <c r="S592" s="253"/>
      <c r="T592" s="253"/>
      <c r="U592" s="253"/>
      <c r="V592" s="253"/>
      <c r="W592" s="253"/>
      <c r="X592" s="253"/>
      <c r="Y592" s="253"/>
      <c r="Z592" s="252"/>
      <c r="AA592" s="252"/>
      <c r="AB592" s="252"/>
      <c r="AC592" s="251"/>
      <c r="AD592" s="250"/>
    </row>
    <row r="593" spans="1:30" s="208" customFormat="1">
      <c r="A593" s="250"/>
      <c r="B593" s="250"/>
      <c r="C593" s="250"/>
      <c r="D593" s="250"/>
      <c r="E593" s="250"/>
      <c r="J593" s="253"/>
      <c r="O593" s="253"/>
      <c r="P593" s="253"/>
      <c r="Q593" s="253"/>
      <c r="R593" s="253"/>
      <c r="S593" s="253"/>
      <c r="T593" s="253"/>
      <c r="U593" s="253"/>
      <c r="V593" s="253"/>
      <c r="W593" s="253"/>
      <c r="X593" s="253"/>
      <c r="Y593" s="253"/>
      <c r="Z593" s="252"/>
      <c r="AA593" s="252"/>
      <c r="AB593" s="252"/>
      <c r="AC593" s="251"/>
      <c r="AD593" s="250"/>
    </row>
    <row r="594" spans="1:30" s="208" customFormat="1">
      <c r="A594" s="250"/>
      <c r="B594" s="250"/>
      <c r="C594" s="250"/>
      <c r="D594" s="250"/>
      <c r="E594" s="250"/>
      <c r="J594" s="253"/>
      <c r="O594" s="253"/>
      <c r="P594" s="253"/>
      <c r="Q594" s="253"/>
      <c r="R594" s="253"/>
      <c r="S594" s="253"/>
      <c r="T594" s="253"/>
      <c r="U594" s="253"/>
      <c r="V594" s="253"/>
      <c r="W594" s="253"/>
      <c r="X594" s="253"/>
      <c r="Y594" s="253"/>
      <c r="Z594" s="252"/>
      <c r="AA594" s="252"/>
      <c r="AB594" s="252"/>
      <c r="AC594" s="251"/>
      <c r="AD594" s="250"/>
    </row>
    <row r="595" spans="1:30" s="208" customFormat="1">
      <c r="A595" s="250"/>
      <c r="B595" s="250"/>
      <c r="C595" s="250"/>
      <c r="D595" s="250"/>
      <c r="E595" s="250"/>
      <c r="J595" s="253"/>
      <c r="O595" s="253"/>
      <c r="P595" s="253"/>
      <c r="Q595" s="253"/>
      <c r="R595" s="253"/>
      <c r="S595" s="253"/>
      <c r="T595" s="253"/>
      <c r="U595" s="253"/>
      <c r="V595" s="253"/>
      <c r="W595" s="253"/>
      <c r="X595" s="253"/>
      <c r="Y595" s="253"/>
      <c r="Z595" s="252"/>
      <c r="AA595" s="252"/>
      <c r="AB595" s="252"/>
      <c r="AC595" s="251"/>
      <c r="AD595" s="250"/>
    </row>
    <row r="596" spans="1:30" s="208" customFormat="1">
      <c r="A596" s="250"/>
      <c r="B596" s="250"/>
      <c r="C596" s="250"/>
      <c r="D596" s="250"/>
      <c r="E596" s="250"/>
      <c r="J596" s="253"/>
      <c r="O596" s="253"/>
      <c r="P596" s="253"/>
      <c r="Q596" s="253"/>
      <c r="R596" s="253"/>
      <c r="S596" s="253"/>
      <c r="T596" s="253"/>
      <c r="U596" s="253"/>
      <c r="V596" s="253"/>
      <c r="W596" s="253"/>
      <c r="X596" s="253"/>
      <c r="Y596" s="253"/>
      <c r="Z596" s="252"/>
      <c r="AA596" s="252"/>
      <c r="AB596" s="252"/>
      <c r="AC596" s="251"/>
      <c r="AD596" s="250"/>
    </row>
    <row r="597" spans="1:30" s="208" customFormat="1">
      <c r="A597" s="250"/>
      <c r="B597" s="250"/>
      <c r="C597" s="250"/>
      <c r="D597" s="250"/>
      <c r="E597" s="250"/>
      <c r="J597" s="253"/>
      <c r="O597" s="253"/>
      <c r="P597" s="253"/>
      <c r="Q597" s="253"/>
      <c r="R597" s="253"/>
      <c r="S597" s="253"/>
      <c r="T597" s="253"/>
      <c r="U597" s="253"/>
      <c r="V597" s="253"/>
      <c r="W597" s="253"/>
      <c r="X597" s="253"/>
      <c r="Y597" s="253"/>
      <c r="Z597" s="252"/>
      <c r="AA597" s="252"/>
      <c r="AB597" s="252"/>
      <c r="AC597" s="251"/>
      <c r="AD597" s="250"/>
    </row>
    <row r="598" spans="1:30" s="208" customFormat="1">
      <c r="A598" s="250"/>
      <c r="B598" s="250"/>
      <c r="C598" s="250"/>
      <c r="D598" s="250"/>
      <c r="E598" s="250"/>
      <c r="J598" s="253"/>
      <c r="O598" s="253"/>
      <c r="P598" s="253"/>
      <c r="Q598" s="253"/>
      <c r="R598" s="253"/>
      <c r="S598" s="253"/>
      <c r="T598" s="253"/>
      <c r="U598" s="253"/>
      <c r="V598" s="253"/>
      <c r="W598" s="253"/>
      <c r="X598" s="253"/>
      <c r="Y598" s="253"/>
      <c r="Z598" s="252"/>
      <c r="AA598" s="252"/>
      <c r="AB598" s="252"/>
      <c r="AC598" s="251"/>
      <c r="AD598" s="250"/>
    </row>
    <row r="599" spans="1:30" s="208" customFormat="1">
      <c r="A599" s="250"/>
      <c r="B599" s="250"/>
      <c r="C599" s="250"/>
      <c r="D599" s="250"/>
      <c r="E599" s="250"/>
      <c r="J599" s="253"/>
      <c r="O599" s="253"/>
      <c r="P599" s="253"/>
      <c r="Q599" s="253"/>
      <c r="R599" s="253"/>
      <c r="S599" s="253"/>
      <c r="T599" s="253"/>
      <c r="U599" s="253"/>
      <c r="V599" s="253"/>
      <c r="W599" s="253"/>
      <c r="X599" s="253"/>
      <c r="Y599" s="253"/>
      <c r="Z599" s="252"/>
      <c r="AA599" s="252"/>
      <c r="AB599" s="252"/>
      <c r="AC599" s="251"/>
      <c r="AD599" s="250"/>
    </row>
    <row r="600" spans="1:30" s="208" customFormat="1">
      <c r="A600" s="250"/>
      <c r="B600" s="250"/>
      <c r="C600" s="250"/>
      <c r="D600" s="250"/>
      <c r="E600" s="250"/>
      <c r="J600" s="253"/>
      <c r="O600" s="253"/>
      <c r="P600" s="253"/>
      <c r="Q600" s="253"/>
      <c r="R600" s="253"/>
      <c r="S600" s="253"/>
      <c r="T600" s="253"/>
      <c r="U600" s="253"/>
      <c r="V600" s="253"/>
      <c r="W600" s="253"/>
      <c r="X600" s="253"/>
      <c r="Y600" s="253"/>
      <c r="Z600" s="252"/>
      <c r="AA600" s="252"/>
      <c r="AB600" s="252"/>
      <c r="AC600" s="251"/>
      <c r="AD600" s="250"/>
    </row>
    <row r="601" spans="1:30" s="208" customFormat="1">
      <c r="A601" s="250"/>
      <c r="B601" s="250"/>
      <c r="C601" s="250"/>
      <c r="D601" s="250"/>
      <c r="E601" s="250"/>
      <c r="J601" s="253"/>
      <c r="O601" s="253"/>
      <c r="P601" s="253"/>
      <c r="Q601" s="253"/>
      <c r="R601" s="253"/>
      <c r="S601" s="253"/>
      <c r="T601" s="253"/>
      <c r="U601" s="253"/>
      <c r="V601" s="253"/>
      <c r="W601" s="253"/>
      <c r="X601" s="253"/>
      <c r="Y601" s="253"/>
      <c r="Z601" s="252"/>
      <c r="AA601" s="252"/>
      <c r="AB601" s="252"/>
      <c r="AC601" s="251"/>
      <c r="AD601" s="250"/>
    </row>
    <row r="602" spans="1:30" s="208" customFormat="1">
      <c r="A602" s="250"/>
      <c r="B602" s="250"/>
      <c r="C602" s="250"/>
      <c r="D602" s="250"/>
      <c r="E602" s="250"/>
      <c r="J602" s="253"/>
      <c r="O602" s="253"/>
      <c r="P602" s="253"/>
      <c r="Q602" s="253"/>
      <c r="R602" s="253"/>
      <c r="S602" s="253"/>
      <c r="T602" s="253"/>
      <c r="U602" s="253"/>
      <c r="V602" s="253"/>
      <c r="W602" s="253"/>
      <c r="X602" s="253"/>
      <c r="Y602" s="253"/>
      <c r="Z602" s="252"/>
      <c r="AA602" s="252"/>
      <c r="AB602" s="252"/>
      <c r="AC602" s="251"/>
      <c r="AD602" s="250"/>
    </row>
    <row r="603" spans="1:30" s="208" customFormat="1">
      <c r="A603" s="250"/>
      <c r="B603" s="250"/>
      <c r="C603" s="250"/>
      <c r="D603" s="250"/>
      <c r="E603" s="250"/>
      <c r="J603" s="253"/>
      <c r="O603" s="253"/>
      <c r="P603" s="253"/>
      <c r="Q603" s="253"/>
      <c r="R603" s="253"/>
      <c r="S603" s="253"/>
      <c r="T603" s="253"/>
      <c r="U603" s="253"/>
      <c r="V603" s="253"/>
      <c r="W603" s="253"/>
      <c r="X603" s="253"/>
      <c r="Y603" s="253"/>
      <c r="Z603" s="252"/>
      <c r="AA603" s="252"/>
      <c r="AB603" s="252"/>
      <c r="AC603" s="251"/>
      <c r="AD603" s="250"/>
    </row>
    <row r="604" spans="1:30" s="208" customFormat="1">
      <c r="A604" s="250"/>
      <c r="B604" s="250"/>
      <c r="C604" s="250"/>
      <c r="D604" s="250"/>
      <c r="E604" s="250"/>
      <c r="J604" s="253"/>
      <c r="O604" s="253"/>
      <c r="P604" s="253"/>
      <c r="Q604" s="253"/>
      <c r="R604" s="253"/>
      <c r="S604" s="253"/>
      <c r="T604" s="253"/>
      <c r="U604" s="253"/>
      <c r="V604" s="253"/>
      <c r="W604" s="253"/>
      <c r="X604" s="253"/>
      <c r="Y604" s="253"/>
      <c r="Z604" s="252"/>
      <c r="AA604" s="252"/>
      <c r="AB604" s="252"/>
      <c r="AC604" s="251"/>
      <c r="AD604" s="250"/>
    </row>
    <row r="605" spans="1:30" s="208" customFormat="1">
      <c r="A605" s="250"/>
      <c r="B605" s="250"/>
      <c r="C605" s="250"/>
      <c r="D605" s="250"/>
      <c r="E605" s="250"/>
      <c r="J605" s="253"/>
      <c r="O605" s="253"/>
      <c r="P605" s="253"/>
      <c r="Q605" s="253"/>
      <c r="R605" s="253"/>
      <c r="S605" s="253"/>
      <c r="T605" s="253"/>
      <c r="U605" s="253"/>
      <c r="V605" s="253"/>
      <c r="W605" s="253"/>
      <c r="X605" s="253"/>
      <c r="Y605" s="253"/>
      <c r="Z605" s="252"/>
      <c r="AA605" s="252"/>
      <c r="AB605" s="252"/>
      <c r="AC605" s="251"/>
      <c r="AD605" s="250"/>
    </row>
    <row r="606" spans="1:30" s="208" customFormat="1">
      <c r="A606" s="250"/>
      <c r="B606" s="250"/>
      <c r="C606" s="250"/>
      <c r="D606" s="250"/>
      <c r="E606" s="250"/>
      <c r="J606" s="253"/>
      <c r="O606" s="253"/>
      <c r="P606" s="253"/>
      <c r="Q606" s="253"/>
      <c r="R606" s="253"/>
      <c r="S606" s="253"/>
      <c r="T606" s="253"/>
      <c r="U606" s="253"/>
      <c r="V606" s="253"/>
      <c r="W606" s="253"/>
      <c r="X606" s="253"/>
      <c r="Y606" s="253"/>
      <c r="Z606" s="252"/>
      <c r="AA606" s="252"/>
      <c r="AB606" s="252"/>
      <c r="AC606" s="251"/>
      <c r="AD606" s="250"/>
    </row>
    <row r="607" spans="1:30" s="208" customFormat="1">
      <c r="A607" s="250"/>
      <c r="B607" s="250"/>
      <c r="C607" s="250"/>
      <c r="D607" s="250"/>
      <c r="E607" s="250"/>
      <c r="J607" s="253"/>
      <c r="O607" s="253"/>
      <c r="P607" s="253"/>
      <c r="Q607" s="253"/>
      <c r="R607" s="253"/>
      <c r="S607" s="253"/>
      <c r="T607" s="253"/>
      <c r="U607" s="253"/>
      <c r="V607" s="253"/>
      <c r="W607" s="253"/>
      <c r="X607" s="253"/>
      <c r="Y607" s="253"/>
      <c r="Z607" s="252"/>
      <c r="AA607" s="252"/>
      <c r="AB607" s="252"/>
      <c r="AC607" s="251"/>
      <c r="AD607" s="250"/>
    </row>
    <row r="608" spans="1:30" s="208" customFormat="1">
      <c r="A608" s="250"/>
      <c r="B608" s="250"/>
      <c r="C608" s="250"/>
      <c r="D608" s="250"/>
      <c r="E608" s="250"/>
      <c r="J608" s="253"/>
      <c r="O608" s="253"/>
      <c r="P608" s="253"/>
      <c r="Q608" s="253"/>
      <c r="R608" s="253"/>
      <c r="S608" s="253"/>
      <c r="T608" s="253"/>
      <c r="U608" s="253"/>
      <c r="V608" s="253"/>
      <c r="W608" s="253"/>
      <c r="X608" s="253"/>
      <c r="Y608" s="253"/>
      <c r="Z608" s="252"/>
      <c r="AA608" s="252"/>
      <c r="AB608" s="252"/>
      <c r="AC608" s="251"/>
      <c r="AD608" s="250"/>
    </row>
    <row r="609" spans="1:30" s="208" customFormat="1">
      <c r="A609" s="250"/>
      <c r="B609" s="250"/>
      <c r="C609" s="250"/>
      <c r="D609" s="250"/>
      <c r="E609" s="250"/>
      <c r="J609" s="253"/>
      <c r="O609" s="253"/>
      <c r="P609" s="253"/>
      <c r="Q609" s="253"/>
      <c r="R609" s="253"/>
      <c r="S609" s="253"/>
      <c r="T609" s="253"/>
      <c r="U609" s="253"/>
      <c r="V609" s="253"/>
      <c r="W609" s="253"/>
      <c r="X609" s="253"/>
      <c r="Y609" s="253"/>
      <c r="Z609" s="252"/>
      <c r="AA609" s="252"/>
      <c r="AB609" s="252"/>
      <c r="AC609" s="251"/>
      <c r="AD609" s="250"/>
    </row>
    <row r="610" spans="1:30" s="208" customFormat="1">
      <c r="A610" s="250"/>
      <c r="B610" s="250"/>
      <c r="C610" s="250"/>
      <c r="D610" s="250"/>
      <c r="E610" s="250"/>
      <c r="J610" s="253"/>
      <c r="O610" s="253"/>
      <c r="P610" s="253"/>
      <c r="Q610" s="253"/>
      <c r="R610" s="253"/>
      <c r="S610" s="253"/>
      <c r="T610" s="253"/>
      <c r="U610" s="253"/>
      <c r="V610" s="253"/>
      <c r="W610" s="253"/>
      <c r="X610" s="253"/>
      <c r="Y610" s="253"/>
      <c r="Z610" s="252"/>
      <c r="AA610" s="252"/>
      <c r="AB610" s="252"/>
      <c r="AC610" s="251"/>
      <c r="AD610" s="250"/>
    </row>
    <row r="611" spans="1:30" s="208" customFormat="1">
      <c r="A611" s="250"/>
      <c r="B611" s="250"/>
      <c r="C611" s="250"/>
      <c r="D611" s="250"/>
      <c r="E611" s="250"/>
      <c r="J611" s="253"/>
      <c r="O611" s="253"/>
      <c r="P611" s="253"/>
      <c r="Q611" s="253"/>
      <c r="R611" s="253"/>
      <c r="S611" s="253"/>
      <c r="T611" s="253"/>
      <c r="U611" s="253"/>
      <c r="V611" s="253"/>
      <c r="W611" s="253"/>
      <c r="X611" s="253"/>
      <c r="Y611" s="253"/>
      <c r="Z611" s="252"/>
      <c r="AA611" s="252"/>
      <c r="AB611" s="252"/>
      <c r="AC611" s="251"/>
      <c r="AD611" s="250"/>
    </row>
    <row r="612" spans="1:30" s="208" customFormat="1">
      <c r="A612" s="250"/>
      <c r="B612" s="250"/>
      <c r="C612" s="250"/>
      <c r="D612" s="250"/>
      <c r="E612" s="250"/>
      <c r="J612" s="253"/>
      <c r="O612" s="253"/>
      <c r="P612" s="253"/>
      <c r="Q612" s="253"/>
      <c r="R612" s="253"/>
      <c r="S612" s="253"/>
      <c r="T612" s="253"/>
      <c r="U612" s="253"/>
      <c r="V612" s="253"/>
      <c r="W612" s="253"/>
      <c r="X612" s="253"/>
      <c r="Y612" s="253"/>
      <c r="Z612" s="252"/>
      <c r="AA612" s="252"/>
      <c r="AB612" s="252"/>
      <c r="AC612" s="251"/>
      <c r="AD612" s="250"/>
    </row>
    <row r="613" spans="1:30" s="208" customFormat="1">
      <c r="A613" s="250"/>
      <c r="B613" s="250"/>
      <c r="C613" s="250"/>
      <c r="D613" s="250"/>
      <c r="E613" s="250"/>
      <c r="J613" s="253"/>
      <c r="O613" s="253"/>
      <c r="P613" s="253"/>
      <c r="Q613" s="253"/>
      <c r="R613" s="253"/>
      <c r="S613" s="253"/>
      <c r="T613" s="253"/>
      <c r="U613" s="253"/>
      <c r="V613" s="253"/>
      <c r="W613" s="253"/>
      <c r="X613" s="253"/>
      <c r="Y613" s="253"/>
      <c r="Z613" s="252"/>
      <c r="AA613" s="252"/>
      <c r="AB613" s="252"/>
      <c r="AC613" s="251"/>
      <c r="AD613" s="250"/>
    </row>
    <row r="614" spans="1:30" s="208" customFormat="1">
      <c r="A614" s="250"/>
      <c r="B614" s="250"/>
      <c r="C614" s="250"/>
      <c r="D614" s="250"/>
      <c r="E614" s="250"/>
      <c r="J614" s="253"/>
      <c r="O614" s="253"/>
      <c r="P614" s="253"/>
      <c r="Q614" s="253"/>
      <c r="R614" s="253"/>
      <c r="S614" s="253"/>
      <c r="T614" s="253"/>
      <c r="U614" s="253"/>
      <c r="V614" s="253"/>
      <c r="W614" s="253"/>
      <c r="X614" s="253"/>
      <c r="Y614" s="253"/>
      <c r="Z614" s="252"/>
      <c r="AA614" s="252"/>
      <c r="AB614" s="252"/>
      <c r="AC614" s="251"/>
      <c r="AD614" s="250"/>
    </row>
    <row r="615" spans="1:30" s="208" customFormat="1">
      <c r="A615" s="250"/>
      <c r="B615" s="250"/>
      <c r="C615" s="250"/>
      <c r="D615" s="250"/>
      <c r="E615" s="250"/>
      <c r="J615" s="253"/>
      <c r="O615" s="253"/>
      <c r="P615" s="253"/>
      <c r="Q615" s="253"/>
      <c r="R615" s="253"/>
      <c r="S615" s="253"/>
      <c r="T615" s="253"/>
      <c r="U615" s="253"/>
      <c r="V615" s="253"/>
      <c r="W615" s="253"/>
      <c r="X615" s="253"/>
      <c r="Y615" s="253"/>
      <c r="Z615" s="252"/>
      <c r="AA615" s="252"/>
      <c r="AB615" s="252"/>
      <c r="AC615" s="251"/>
      <c r="AD615" s="250"/>
    </row>
    <row r="616" spans="1:30" s="208" customFormat="1">
      <c r="A616" s="250"/>
      <c r="B616" s="250"/>
      <c r="C616" s="250"/>
      <c r="D616" s="250"/>
      <c r="E616" s="250"/>
      <c r="J616" s="253"/>
      <c r="O616" s="253"/>
      <c r="P616" s="253"/>
      <c r="Q616" s="253"/>
      <c r="R616" s="253"/>
      <c r="S616" s="253"/>
      <c r="T616" s="253"/>
      <c r="U616" s="253"/>
      <c r="V616" s="253"/>
      <c r="W616" s="253"/>
      <c r="X616" s="253"/>
      <c r="Y616" s="253"/>
      <c r="Z616" s="252"/>
      <c r="AA616" s="252"/>
      <c r="AB616" s="252"/>
      <c r="AC616" s="251"/>
      <c r="AD616" s="250"/>
    </row>
    <row r="617" spans="1:30" s="208" customFormat="1">
      <c r="A617" s="250"/>
      <c r="B617" s="250"/>
      <c r="C617" s="250"/>
      <c r="D617" s="250"/>
      <c r="E617" s="250"/>
      <c r="J617" s="253"/>
      <c r="O617" s="253"/>
      <c r="P617" s="253"/>
      <c r="Q617" s="253"/>
      <c r="R617" s="253"/>
      <c r="S617" s="253"/>
      <c r="T617" s="253"/>
      <c r="U617" s="253"/>
      <c r="V617" s="253"/>
      <c r="W617" s="253"/>
      <c r="X617" s="253"/>
      <c r="Y617" s="253"/>
      <c r="Z617" s="252"/>
      <c r="AA617" s="252"/>
      <c r="AB617" s="252"/>
      <c r="AC617" s="251"/>
      <c r="AD617" s="250"/>
    </row>
    <row r="618" spans="1:30" s="208" customFormat="1">
      <c r="A618" s="250"/>
      <c r="B618" s="250"/>
      <c r="C618" s="250"/>
      <c r="D618" s="250"/>
      <c r="E618" s="250"/>
      <c r="J618" s="253"/>
      <c r="O618" s="253"/>
      <c r="P618" s="253"/>
      <c r="Q618" s="253"/>
      <c r="R618" s="253"/>
      <c r="S618" s="253"/>
      <c r="T618" s="253"/>
      <c r="U618" s="253"/>
      <c r="V618" s="253"/>
      <c r="W618" s="253"/>
      <c r="X618" s="253"/>
      <c r="Y618" s="253"/>
      <c r="Z618" s="252"/>
      <c r="AA618" s="252"/>
      <c r="AB618" s="252"/>
      <c r="AC618" s="251"/>
      <c r="AD618" s="250"/>
    </row>
    <row r="619" spans="1:30" s="208" customFormat="1">
      <c r="A619" s="250"/>
      <c r="B619" s="250"/>
      <c r="C619" s="250"/>
      <c r="D619" s="250"/>
      <c r="E619" s="250"/>
      <c r="J619" s="253"/>
      <c r="O619" s="253"/>
      <c r="P619" s="253"/>
      <c r="Q619" s="253"/>
      <c r="R619" s="253"/>
      <c r="S619" s="253"/>
      <c r="T619" s="253"/>
      <c r="U619" s="253"/>
      <c r="V619" s="253"/>
      <c r="W619" s="253"/>
      <c r="X619" s="253"/>
      <c r="Y619" s="253"/>
      <c r="Z619" s="252"/>
      <c r="AA619" s="252"/>
      <c r="AB619" s="252"/>
      <c r="AC619" s="251"/>
      <c r="AD619" s="250"/>
    </row>
    <row r="620" spans="1:30" s="208" customFormat="1">
      <c r="A620" s="250"/>
      <c r="B620" s="250"/>
      <c r="C620" s="250"/>
      <c r="D620" s="250"/>
      <c r="E620" s="250"/>
      <c r="J620" s="253"/>
      <c r="O620" s="253"/>
      <c r="P620" s="253"/>
      <c r="Q620" s="253"/>
      <c r="R620" s="253"/>
      <c r="S620" s="253"/>
      <c r="T620" s="253"/>
      <c r="U620" s="253"/>
      <c r="V620" s="253"/>
      <c r="W620" s="253"/>
      <c r="X620" s="253"/>
      <c r="Y620" s="253"/>
      <c r="Z620" s="252"/>
      <c r="AA620" s="252"/>
      <c r="AB620" s="252"/>
      <c r="AC620" s="251"/>
      <c r="AD620" s="250"/>
    </row>
    <row r="621" spans="1:30" s="208" customFormat="1">
      <c r="A621" s="250"/>
      <c r="B621" s="250"/>
      <c r="C621" s="250"/>
      <c r="D621" s="250"/>
      <c r="E621" s="250"/>
      <c r="J621" s="253"/>
      <c r="O621" s="253"/>
      <c r="P621" s="253"/>
      <c r="Q621" s="253"/>
      <c r="R621" s="253"/>
      <c r="S621" s="253"/>
      <c r="T621" s="253"/>
      <c r="U621" s="253"/>
      <c r="V621" s="253"/>
      <c r="W621" s="253"/>
      <c r="X621" s="253"/>
      <c r="Y621" s="253"/>
      <c r="Z621" s="252"/>
      <c r="AA621" s="252"/>
      <c r="AB621" s="252"/>
      <c r="AC621" s="251"/>
      <c r="AD621" s="250"/>
    </row>
    <row r="622" spans="1:30" s="208" customFormat="1">
      <c r="A622" s="250"/>
      <c r="B622" s="250"/>
      <c r="C622" s="250"/>
      <c r="D622" s="250"/>
      <c r="E622" s="250"/>
      <c r="J622" s="253"/>
      <c r="O622" s="253"/>
      <c r="P622" s="253"/>
      <c r="Q622" s="253"/>
      <c r="R622" s="253"/>
      <c r="S622" s="253"/>
      <c r="T622" s="253"/>
      <c r="U622" s="253"/>
      <c r="V622" s="253"/>
      <c r="W622" s="253"/>
      <c r="X622" s="253"/>
      <c r="Y622" s="253"/>
      <c r="Z622" s="252"/>
      <c r="AA622" s="252"/>
      <c r="AB622" s="252"/>
      <c r="AC622" s="251"/>
      <c r="AD622" s="250"/>
    </row>
    <row r="623" spans="1:30" s="208" customFormat="1">
      <c r="A623" s="250"/>
      <c r="B623" s="250"/>
      <c r="C623" s="250"/>
      <c r="D623" s="250"/>
      <c r="E623" s="250"/>
      <c r="J623" s="253"/>
      <c r="O623" s="253"/>
      <c r="P623" s="253"/>
      <c r="Q623" s="253"/>
      <c r="R623" s="253"/>
      <c r="S623" s="253"/>
      <c r="T623" s="253"/>
      <c r="U623" s="253"/>
      <c r="V623" s="253"/>
      <c r="W623" s="253"/>
      <c r="X623" s="253"/>
      <c r="Y623" s="253"/>
      <c r="Z623" s="252"/>
      <c r="AA623" s="252"/>
      <c r="AB623" s="252"/>
      <c r="AC623" s="251"/>
      <c r="AD623" s="250"/>
    </row>
    <row r="624" spans="1:30" s="208" customFormat="1">
      <c r="A624" s="250"/>
      <c r="B624" s="250"/>
      <c r="C624" s="250"/>
      <c r="D624" s="250"/>
      <c r="E624" s="250"/>
      <c r="J624" s="253"/>
      <c r="O624" s="253"/>
      <c r="P624" s="253"/>
      <c r="Q624" s="253"/>
      <c r="R624" s="253"/>
      <c r="S624" s="253"/>
      <c r="T624" s="253"/>
      <c r="U624" s="253"/>
      <c r="V624" s="253"/>
      <c r="W624" s="253"/>
      <c r="X624" s="253"/>
      <c r="Y624" s="253"/>
      <c r="Z624" s="252"/>
      <c r="AA624" s="252"/>
      <c r="AB624" s="252"/>
      <c r="AC624" s="251"/>
      <c r="AD624" s="250"/>
    </row>
    <row r="625" spans="1:30" s="208" customFormat="1">
      <c r="A625" s="250"/>
      <c r="B625" s="250"/>
      <c r="C625" s="250"/>
      <c r="D625" s="250"/>
      <c r="E625" s="250"/>
      <c r="J625" s="253"/>
      <c r="O625" s="253"/>
      <c r="P625" s="253"/>
      <c r="Q625" s="253"/>
      <c r="R625" s="253"/>
      <c r="S625" s="253"/>
      <c r="T625" s="253"/>
      <c r="U625" s="253"/>
      <c r="V625" s="253"/>
      <c r="W625" s="253"/>
      <c r="X625" s="253"/>
      <c r="Y625" s="253"/>
      <c r="Z625" s="252"/>
      <c r="AA625" s="252"/>
      <c r="AB625" s="252"/>
      <c r="AC625" s="251"/>
      <c r="AD625" s="250"/>
    </row>
    <row r="626" spans="1:30" s="208" customFormat="1">
      <c r="A626" s="250"/>
      <c r="B626" s="250"/>
      <c r="C626" s="250"/>
      <c r="D626" s="250"/>
      <c r="E626" s="250"/>
      <c r="J626" s="253"/>
      <c r="O626" s="253"/>
      <c r="P626" s="253"/>
      <c r="Q626" s="253"/>
      <c r="R626" s="253"/>
      <c r="S626" s="253"/>
      <c r="T626" s="253"/>
      <c r="U626" s="253"/>
      <c r="V626" s="253"/>
      <c r="W626" s="253"/>
      <c r="X626" s="253"/>
      <c r="Y626" s="253"/>
      <c r="Z626" s="252"/>
      <c r="AA626" s="252"/>
      <c r="AB626" s="252"/>
      <c r="AC626" s="251"/>
      <c r="AD626" s="250"/>
    </row>
    <row r="627" spans="1:30" s="208" customFormat="1">
      <c r="A627" s="250"/>
      <c r="B627" s="250"/>
      <c r="C627" s="250"/>
      <c r="D627" s="250"/>
      <c r="E627" s="250"/>
      <c r="J627" s="253"/>
      <c r="O627" s="253"/>
      <c r="P627" s="253"/>
      <c r="Q627" s="253"/>
      <c r="R627" s="253"/>
      <c r="S627" s="253"/>
      <c r="T627" s="253"/>
      <c r="U627" s="253"/>
      <c r="V627" s="253"/>
      <c r="W627" s="253"/>
      <c r="X627" s="253"/>
      <c r="Y627" s="253"/>
      <c r="Z627" s="252"/>
      <c r="AA627" s="252"/>
      <c r="AB627" s="252"/>
      <c r="AC627" s="251"/>
      <c r="AD627" s="250"/>
    </row>
    <row r="628" spans="1:30" s="208" customFormat="1">
      <c r="A628" s="250"/>
      <c r="B628" s="250"/>
      <c r="C628" s="250"/>
      <c r="D628" s="250"/>
      <c r="E628" s="250"/>
      <c r="J628" s="253"/>
      <c r="O628" s="253"/>
      <c r="P628" s="253"/>
      <c r="Q628" s="253"/>
      <c r="R628" s="253"/>
      <c r="S628" s="253"/>
      <c r="T628" s="253"/>
      <c r="U628" s="253"/>
      <c r="V628" s="253"/>
      <c r="W628" s="253"/>
      <c r="X628" s="253"/>
      <c r="Y628" s="253"/>
      <c r="Z628" s="252"/>
      <c r="AA628" s="252"/>
      <c r="AB628" s="252"/>
      <c r="AC628" s="251"/>
      <c r="AD628" s="250"/>
    </row>
    <row r="629" spans="1:30" s="208" customFormat="1">
      <c r="A629" s="250"/>
      <c r="B629" s="250"/>
      <c r="C629" s="250"/>
      <c r="D629" s="250"/>
      <c r="E629" s="250"/>
      <c r="J629" s="253"/>
      <c r="O629" s="253"/>
      <c r="P629" s="253"/>
      <c r="Q629" s="253"/>
      <c r="R629" s="253"/>
      <c r="S629" s="253"/>
      <c r="T629" s="253"/>
      <c r="U629" s="253"/>
      <c r="V629" s="253"/>
      <c r="W629" s="253"/>
      <c r="X629" s="253"/>
      <c r="Y629" s="253"/>
      <c r="Z629" s="252"/>
      <c r="AA629" s="252"/>
      <c r="AB629" s="252"/>
      <c r="AC629" s="251"/>
      <c r="AD629" s="250"/>
    </row>
    <row r="630" spans="1:30" s="208" customFormat="1">
      <c r="A630" s="250"/>
      <c r="B630" s="250"/>
      <c r="C630" s="250"/>
      <c r="D630" s="250"/>
      <c r="E630" s="250"/>
      <c r="J630" s="253"/>
      <c r="O630" s="253"/>
      <c r="P630" s="253"/>
      <c r="Q630" s="253"/>
      <c r="R630" s="253"/>
      <c r="S630" s="253"/>
      <c r="T630" s="253"/>
      <c r="U630" s="253"/>
      <c r="V630" s="253"/>
      <c r="W630" s="253"/>
      <c r="X630" s="253"/>
      <c r="Y630" s="253"/>
      <c r="Z630" s="252"/>
      <c r="AA630" s="252"/>
      <c r="AB630" s="252"/>
      <c r="AC630" s="251"/>
      <c r="AD630" s="250"/>
    </row>
    <row r="631" spans="1:30" s="208" customFormat="1">
      <c r="A631" s="250"/>
      <c r="B631" s="250"/>
      <c r="C631" s="250"/>
      <c r="D631" s="250"/>
      <c r="E631" s="250"/>
      <c r="J631" s="253"/>
      <c r="O631" s="253"/>
      <c r="P631" s="253"/>
      <c r="Q631" s="253"/>
      <c r="R631" s="253"/>
      <c r="S631" s="253"/>
      <c r="T631" s="253"/>
      <c r="U631" s="253"/>
      <c r="V631" s="253"/>
      <c r="W631" s="253"/>
      <c r="X631" s="253"/>
      <c r="Y631" s="253"/>
      <c r="Z631" s="252"/>
      <c r="AA631" s="252"/>
      <c r="AB631" s="252"/>
      <c r="AC631" s="251"/>
      <c r="AD631" s="250"/>
    </row>
    <row r="632" spans="1:30" s="208" customFormat="1">
      <c r="A632" s="250"/>
      <c r="B632" s="250"/>
      <c r="C632" s="250"/>
      <c r="D632" s="250"/>
      <c r="E632" s="250"/>
      <c r="J632" s="253"/>
      <c r="O632" s="253"/>
      <c r="P632" s="253"/>
      <c r="Q632" s="253"/>
      <c r="R632" s="253"/>
      <c r="S632" s="253"/>
      <c r="T632" s="253"/>
      <c r="U632" s="253"/>
      <c r="V632" s="253"/>
      <c r="W632" s="253"/>
      <c r="X632" s="253"/>
      <c r="Y632" s="253"/>
      <c r="Z632" s="252"/>
      <c r="AA632" s="252"/>
      <c r="AB632" s="252"/>
      <c r="AC632" s="251"/>
      <c r="AD632" s="250"/>
    </row>
    <row r="633" spans="1:30" s="208" customFormat="1">
      <c r="A633" s="250"/>
      <c r="B633" s="250"/>
      <c r="C633" s="250"/>
      <c r="D633" s="250"/>
      <c r="E633" s="250"/>
      <c r="J633" s="253"/>
      <c r="O633" s="253"/>
      <c r="P633" s="253"/>
      <c r="Q633" s="253"/>
      <c r="R633" s="253"/>
      <c r="S633" s="253"/>
      <c r="T633" s="253"/>
      <c r="U633" s="253"/>
      <c r="V633" s="253"/>
      <c r="W633" s="253"/>
      <c r="X633" s="253"/>
      <c r="Y633" s="253"/>
      <c r="Z633" s="252"/>
      <c r="AA633" s="252"/>
      <c r="AB633" s="252"/>
      <c r="AC633" s="251"/>
      <c r="AD633" s="250"/>
    </row>
    <row r="634" spans="1:30" s="208" customFormat="1">
      <c r="A634" s="250"/>
      <c r="B634" s="250"/>
      <c r="C634" s="250"/>
      <c r="D634" s="250"/>
      <c r="E634" s="250"/>
      <c r="J634" s="253"/>
      <c r="O634" s="253"/>
      <c r="P634" s="253"/>
      <c r="Q634" s="253"/>
      <c r="R634" s="253"/>
      <c r="S634" s="253"/>
      <c r="T634" s="253"/>
      <c r="U634" s="253"/>
      <c r="V634" s="253"/>
      <c r="W634" s="253"/>
      <c r="X634" s="253"/>
      <c r="Y634" s="253"/>
      <c r="Z634" s="252"/>
      <c r="AA634" s="252"/>
      <c r="AB634" s="252"/>
      <c r="AC634" s="251"/>
      <c r="AD634" s="250"/>
    </row>
    <row r="635" spans="1:30" s="208" customFormat="1">
      <c r="A635" s="250"/>
      <c r="B635" s="250"/>
      <c r="C635" s="250"/>
      <c r="D635" s="250"/>
      <c r="E635" s="250"/>
      <c r="J635" s="253"/>
      <c r="O635" s="253"/>
      <c r="P635" s="253"/>
      <c r="Q635" s="253"/>
      <c r="R635" s="253"/>
      <c r="S635" s="253"/>
      <c r="T635" s="253"/>
      <c r="U635" s="253"/>
      <c r="V635" s="253"/>
      <c r="W635" s="253"/>
      <c r="X635" s="253"/>
      <c r="Y635" s="253"/>
      <c r="Z635" s="252"/>
      <c r="AA635" s="252"/>
      <c r="AB635" s="252"/>
      <c r="AC635" s="251"/>
      <c r="AD635" s="250"/>
    </row>
    <row r="636" spans="1:30" s="208" customFormat="1">
      <c r="A636" s="250"/>
      <c r="B636" s="250"/>
      <c r="C636" s="250"/>
      <c r="D636" s="250"/>
      <c r="E636" s="250"/>
      <c r="J636" s="253"/>
      <c r="O636" s="253"/>
      <c r="P636" s="253"/>
      <c r="Q636" s="253"/>
      <c r="R636" s="253"/>
      <c r="S636" s="253"/>
      <c r="T636" s="253"/>
      <c r="U636" s="253"/>
      <c r="V636" s="253"/>
      <c r="W636" s="253"/>
      <c r="X636" s="253"/>
      <c r="Y636" s="253"/>
      <c r="Z636" s="252"/>
      <c r="AA636" s="252"/>
      <c r="AB636" s="252"/>
      <c r="AC636" s="251"/>
      <c r="AD636" s="250"/>
    </row>
    <row r="637" spans="1:30" s="208" customFormat="1">
      <c r="A637" s="250"/>
      <c r="B637" s="250"/>
      <c r="C637" s="250"/>
      <c r="D637" s="250"/>
      <c r="E637" s="250"/>
      <c r="J637" s="253"/>
      <c r="O637" s="253"/>
      <c r="P637" s="253"/>
      <c r="Q637" s="253"/>
      <c r="R637" s="253"/>
      <c r="S637" s="253"/>
      <c r="T637" s="253"/>
      <c r="U637" s="253"/>
      <c r="V637" s="253"/>
      <c r="W637" s="253"/>
      <c r="X637" s="253"/>
      <c r="Y637" s="253"/>
      <c r="Z637" s="252"/>
      <c r="AA637" s="252"/>
      <c r="AB637" s="252"/>
      <c r="AC637" s="251"/>
      <c r="AD637" s="250"/>
    </row>
    <row r="638" spans="1:30" s="208" customFormat="1">
      <c r="A638" s="250"/>
      <c r="B638" s="250"/>
      <c r="C638" s="250"/>
      <c r="D638" s="250"/>
      <c r="E638" s="250"/>
      <c r="J638" s="253"/>
      <c r="O638" s="253"/>
      <c r="P638" s="253"/>
      <c r="Q638" s="253"/>
      <c r="R638" s="253"/>
      <c r="S638" s="253"/>
      <c r="T638" s="253"/>
      <c r="U638" s="253"/>
      <c r="V638" s="253"/>
      <c r="W638" s="253"/>
      <c r="X638" s="253"/>
      <c r="Y638" s="253"/>
      <c r="Z638" s="252"/>
      <c r="AA638" s="252"/>
      <c r="AB638" s="252"/>
      <c r="AC638" s="251"/>
      <c r="AD638" s="250"/>
    </row>
    <row r="639" spans="1:30" s="208" customFormat="1">
      <c r="A639" s="250"/>
      <c r="B639" s="250"/>
      <c r="C639" s="250"/>
      <c r="D639" s="250"/>
      <c r="E639" s="250"/>
      <c r="J639" s="253"/>
      <c r="O639" s="253"/>
      <c r="P639" s="253"/>
      <c r="Q639" s="253"/>
      <c r="R639" s="253"/>
      <c r="S639" s="253"/>
      <c r="T639" s="253"/>
      <c r="U639" s="253"/>
      <c r="V639" s="253"/>
      <c r="W639" s="253"/>
      <c r="X639" s="253"/>
      <c r="Y639" s="253"/>
      <c r="Z639" s="252"/>
      <c r="AA639" s="252"/>
      <c r="AB639" s="252"/>
      <c r="AC639" s="251"/>
      <c r="AD639" s="250"/>
    </row>
    <row r="640" spans="1:30" s="208" customFormat="1">
      <c r="A640" s="250"/>
      <c r="B640" s="250"/>
      <c r="C640" s="250"/>
      <c r="D640" s="250"/>
      <c r="E640" s="250"/>
      <c r="J640" s="253"/>
      <c r="O640" s="253"/>
      <c r="P640" s="253"/>
      <c r="Q640" s="253"/>
      <c r="R640" s="253"/>
      <c r="S640" s="253"/>
      <c r="T640" s="253"/>
      <c r="U640" s="253"/>
      <c r="V640" s="253"/>
      <c r="W640" s="253"/>
      <c r="X640" s="253"/>
      <c r="Y640" s="253"/>
      <c r="Z640" s="252"/>
      <c r="AA640" s="252"/>
      <c r="AB640" s="252"/>
      <c r="AC640" s="251"/>
      <c r="AD640" s="250"/>
    </row>
    <row r="641" spans="1:30" s="208" customFormat="1">
      <c r="A641" s="250"/>
      <c r="B641" s="250"/>
      <c r="C641" s="250"/>
      <c r="D641" s="250"/>
      <c r="E641" s="250"/>
      <c r="J641" s="253"/>
      <c r="O641" s="253"/>
      <c r="P641" s="253"/>
      <c r="Q641" s="253"/>
      <c r="R641" s="253"/>
      <c r="S641" s="253"/>
      <c r="T641" s="253"/>
      <c r="U641" s="253"/>
      <c r="V641" s="253"/>
      <c r="W641" s="253"/>
      <c r="X641" s="253"/>
      <c r="Y641" s="253"/>
      <c r="Z641" s="252"/>
      <c r="AA641" s="252"/>
      <c r="AB641" s="252"/>
      <c r="AC641" s="251"/>
      <c r="AD641" s="250"/>
    </row>
    <row r="642" spans="1:30" s="208" customFormat="1">
      <c r="A642" s="250"/>
      <c r="B642" s="250"/>
      <c r="C642" s="250"/>
      <c r="D642" s="250"/>
      <c r="E642" s="250"/>
      <c r="J642" s="253"/>
      <c r="O642" s="253"/>
      <c r="P642" s="253"/>
      <c r="Q642" s="253"/>
      <c r="R642" s="253"/>
      <c r="S642" s="253"/>
      <c r="T642" s="253"/>
      <c r="U642" s="253"/>
      <c r="V642" s="253"/>
      <c r="W642" s="253"/>
      <c r="X642" s="253"/>
      <c r="Y642" s="253"/>
      <c r="Z642" s="252"/>
      <c r="AA642" s="252"/>
      <c r="AB642" s="252"/>
      <c r="AC642" s="251"/>
      <c r="AD642" s="250"/>
    </row>
    <row r="643" spans="1:30" s="208" customFormat="1">
      <c r="A643" s="250"/>
      <c r="B643" s="250"/>
      <c r="C643" s="250"/>
      <c r="D643" s="250"/>
      <c r="E643" s="250"/>
      <c r="J643" s="253"/>
      <c r="O643" s="253"/>
      <c r="P643" s="253"/>
      <c r="Q643" s="253"/>
      <c r="R643" s="253"/>
      <c r="S643" s="253"/>
      <c r="T643" s="253"/>
      <c r="U643" s="253"/>
      <c r="V643" s="253"/>
      <c r="W643" s="253"/>
      <c r="X643" s="253"/>
      <c r="Y643" s="253"/>
      <c r="Z643" s="252"/>
      <c r="AA643" s="252"/>
      <c r="AB643" s="252"/>
      <c r="AC643" s="251"/>
      <c r="AD643" s="250"/>
    </row>
    <row r="644" spans="1:30" s="208" customFormat="1">
      <c r="A644" s="250"/>
      <c r="B644" s="250"/>
      <c r="C644" s="250"/>
      <c r="D644" s="250"/>
      <c r="E644" s="250"/>
      <c r="J644" s="253"/>
      <c r="O644" s="253"/>
      <c r="P644" s="253"/>
      <c r="Q644" s="253"/>
      <c r="R644" s="253"/>
      <c r="S644" s="253"/>
      <c r="T644" s="253"/>
      <c r="U644" s="253"/>
      <c r="V644" s="253"/>
      <c r="W644" s="253"/>
      <c r="X644" s="253"/>
      <c r="Y644" s="253"/>
      <c r="Z644" s="252"/>
      <c r="AA644" s="252"/>
      <c r="AB644" s="252"/>
      <c r="AC644" s="251"/>
      <c r="AD644" s="250"/>
    </row>
    <row r="645" spans="1:30" s="208" customFormat="1">
      <c r="A645" s="250"/>
      <c r="B645" s="250"/>
      <c r="C645" s="250"/>
      <c r="D645" s="250"/>
      <c r="E645" s="250"/>
      <c r="J645" s="253"/>
      <c r="O645" s="253"/>
      <c r="P645" s="253"/>
      <c r="Q645" s="253"/>
      <c r="R645" s="253"/>
      <c r="S645" s="253"/>
      <c r="T645" s="253"/>
      <c r="U645" s="253"/>
      <c r="V645" s="253"/>
      <c r="W645" s="253"/>
      <c r="X645" s="253"/>
      <c r="Y645" s="253"/>
      <c r="Z645" s="252"/>
      <c r="AA645" s="252"/>
      <c r="AB645" s="252"/>
      <c r="AC645" s="251"/>
      <c r="AD645" s="250"/>
    </row>
    <row r="646" spans="1:30" s="208" customFormat="1">
      <c r="A646" s="250"/>
      <c r="B646" s="250"/>
      <c r="C646" s="250"/>
      <c r="D646" s="250"/>
      <c r="E646" s="250"/>
      <c r="J646" s="253"/>
      <c r="O646" s="253"/>
      <c r="P646" s="253"/>
      <c r="Q646" s="253"/>
      <c r="R646" s="253"/>
      <c r="S646" s="253"/>
      <c r="T646" s="253"/>
      <c r="U646" s="253"/>
      <c r="V646" s="253"/>
      <c r="W646" s="253"/>
      <c r="X646" s="253"/>
      <c r="Y646" s="253"/>
      <c r="Z646" s="252"/>
      <c r="AA646" s="252"/>
      <c r="AB646" s="252"/>
      <c r="AC646" s="251"/>
      <c r="AD646" s="250"/>
    </row>
    <row r="647" spans="1:30" s="208" customFormat="1">
      <c r="A647" s="250"/>
      <c r="B647" s="250"/>
      <c r="C647" s="250"/>
      <c r="D647" s="250"/>
      <c r="E647" s="250"/>
      <c r="J647" s="253"/>
      <c r="O647" s="253"/>
      <c r="P647" s="253"/>
      <c r="Q647" s="253"/>
      <c r="R647" s="253"/>
      <c r="S647" s="253"/>
      <c r="T647" s="253"/>
      <c r="U647" s="253"/>
      <c r="V647" s="253"/>
      <c r="W647" s="253"/>
      <c r="X647" s="253"/>
      <c r="Y647" s="253"/>
      <c r="Z647" s="252"/>
      <c r="AA647" s="252"/>
      <c r="AB647" s="252"/>
      <c r="AC647" s="251"/>
      <c r="AD647" s="250"/>
    </row>
    <row r="648" spans="1:30" s="208" customFormat="1">
      <c r="A648" s="250"/>
      <c r="B648" s="250"/>
      <c r="C648" s="250"/>
      <c r="D648" s="250"/>
      <c r="E648" s="250"/>
      <c r="J648" s="253"/>
      <c r="O648" s="253"/>
      <c r="P648" s="253"/>
      <c r="Q648" s="253"/>
      <c r="R648" s="253"/>
      <c r="S648" s="253"/>
      <c r="T648" s="253"/>
      <c r="U648" s="253"/>
      <c r="V648" s="253"/>
      <c r="W648" s="253"/>
      <c r="X648" s="253"/>
      <c r="Y648" s="253"/>
      <c r="Z648" s="252"/>
      <c r="AA648" s="252"/>
      <c r="AB648" s="252"/>
      <c r="AC648" s="251"/>
      <c r="AD648" s="250"/>
    </row>
    <row r="649" spans="1:30" s="208" customFormat="1">
      <c r="A649" s="250"/>
      <c r="B649" s="250"/>
      <c r="C649" s="250"/>
      <c r="D649" s="250"/>
      <c r="E649" s="250"/>
      <c r="J649" s="253"/>
      <c r="O649" s="253"/>
      <c r="P649" s="253"/>
      <c r="Q649" s="253"/>
      <c r="R649" s="253"/>
      <c r="S649" s="253"/>
      <c r="T649" s="253"/>
      <c r="U649" s="253"/>
      <c r="V649" s="253"/>
      <c r="W649" s="253"/>
      <c r="X649" s="253"/>
      <c r="Y649" s="253"/>
      <c r="Z649" s="252"/>
      <c r="AA649" s="252"/>
      <c r="AB649" s="252"/>
      <c r="AC649" s="251"/>
      <c r="AD649" s="250"/>
    </row>
    <row r="650" spans="1:30" s="208" customFormat="1">
      <c r="A650" s="250"/>
      <c r="B650" s="250"/>
      <c r="C650" s="250"/>
      <c r="D650" s="250"/>
      <c r="E650" s="250"/>
      <c r="J650" s="253"/>
      <c r="O650" s="253"/>
      <c r="P650" s="253"/>
      <c r="Q650" s="253"/>
      <c r="R650" s="253"/>
      <c r="S650" s="253"/>
      <c r="T650" s="253"/>
      <c r="U650" s="253"/>
      <c r="V650" s="253"/>
      <c r="W650" s="253"/>
      <c r="X650" s="253"/>
      <c r="Y650" s="253"/>
      <c r="Z650" s="252"/>
      <c r="AA650" s="252"/>
      <c r="AB650" s="252"/>
      <c r="AC650" s="251"/>
      <c r="AD650" s="250"/>
    </row>
    <row r="651" spans="1:30" s="208" customFormat="1">
      <c r="A651" s="250"/>
      <c r="B651" s="250"/>
      <c r="C651" s="250"/>
      <c r="D651" s="250"/>
      <c r="E651" s="250"/>
      <c r="J651" s="253"/>
      <c r="O651" s="253"/>
      <c r="P651" s="253"/>
      <c r="Q651" s="253"/>
      <c r="R651" s="253"/>
      <c r="S651" s="253"/>
      <c r="T651" s="253"/>
      <c r="U651" s="253"/>
      <c r="V651" s="253"/>
      <c r="W651" s="253"/>
      <c r="X651" s="253"/>
      <c r="Y651" s="253"/>
      <c r="Z651" s="252"/>
      <c r="AA651" s="252"/>
      <c r="AB651" s="252"/>
      <c r="AC651" s="251"/>
      <c r="AD651" s="250"/>
    </row>
    <row r="652" spans="1:30" s="208" customFormat="1">
      <c r="A652" s="250"/>
      <c r="B652" s="250"/>
      <c r="C652" s="250"/>
      <c r="D652" s="250"/>
      <c r="E652" s="250"/>
      <c r="J652" s="253"/>
      <c r="O652" s="253"/>
      <c r="P652" s="253"/>
      <c r="Q652" s="253"/>
      <c r="R652" s="253"/>
      <c r="S652" s="253"/>
      <c r="T652" s="253"/>
      <c r="U652" s="253"/>
      <c r="V652" s="253"/>
      <c r="W652" s="253"/>
      <c r="X652" s="253"/>
      <c r="Y652" s="253"/>
      <c r="Z652" s="252"/>
      <c r="AA652" s="252"/>
      <c r="AB652" s="252"/>
      <c r="AC652" s="251"/>
      <c r="AD652" s="250"/>
    </row>
    <row r="653" spans="1:30" s="208" customFormat="1">
      <c r="A653" s="250"/>
      <c r="B653" s="250"/>
      <c r="C653" s="250"/>
      <c r="D653" s="250"/>
      <c r="E653" s="250"/>
      <c r="J653" s="253"/>
      <c r="O653" s="253"/>
      <c r="P653" s="253"/>
      <c r="Q653" s="253"/>
      <c r="R653" s="253"/>
      <c r="S653" s="253"/>
      <c r="T653" s="253"/>
      <c r="U653" s="253"/>
      <c r="V653" s="253"/>
      <c r="W653" s="253"/>
      <c r="X653" s="253"/>
      <c r="Y653" s="253"/>
      <c r="Z653" s="252"/>
      <c r="AA653" s="252"/>
      <c r="AB653" s="252"/>
      <c r="AC653" s="251"/>
      <c r="AD653" s="250"/>
    </row>
    <row r="654" spans="1:30" s="208" customFormat="1">
      <c r="A654" s="250"/>
      <c r="B654" s="250"/>
      <c r="C654" s="250"/>
      <c r="D654" s="250"/>
      <c r="E654" s="250"/>
      <c r="J654" s="253"/>
      <c r="O654" s="253"/>
      <c r="P654" s="253"/>
      <c r="Q654" s="253"/>
      <c r="R654" s="253"/>
      <c r="S654" s="253"/>
      <c r="T654" s="253"/>
      <c r="U654" s="253"/>
      <c r="V654" s="253"/>
      <c r="W654" s="253"/>
      <c r="X654" s="253"/>
      <c r="Y654" s="253"/>
      <c r="Z654" s="252"/>
      <c r="AA654" s="252"/>
      <c r="AB654" s="252"/>
      <c r="AC654" s="251"/>
      <c r="AD654" s="250"/>
    </row>
    <row r="655" spans="1:30" s="208" customFormat="1">
      <c r="A655" s="250"/>
      <c r="B655" s="250"/>
      <c r="C655" s="250"/>
      <c r="D655" s="250"/>
      <c r="E655" s="250"/>
      <c r="J655" s="253"/>
      <c r="O655" s="253"/>
      <c r="P655" s="253"/>
      <c r="Q655" s="253"/>
      <c r="R655" s="253"/>
      <c r="S655" s="253"/>
      <c r="T655" s="253"/>
      <c r="U655" s="253"/>
      <c r="V655" s="253"/>
      <c r="W655" s="253"/>
      <c r="X655" s="253"/>
      <c r="Y655" s="253"/>
      <c r="Z655" s="252"/>
      <c r="AA655" s="252"/>
      <c r="AB655" s="252"/>
      <c r="AC655" s="251"/>
      <c r="AD655" s="250"/>
    </row>
    <row r="656" spans="1:30" s="208" customFormat="1">
      <c r="A656" s="250"/>
      <c r="B656" s="250"/>
      <c r="C656" s="250"/>
      <c r="D656" s="250"/>
      <c r="E656" s="250"/>
      <c r="J656" s="253"/>
      <c r="O656" s="253"/>
      <c r="P656" s="253"/>
      <c r="Q656" s="253"/>
      <c r="R656" s="253"/>
      <c r="S656" s="253"/>
      <c r="T656" s="253"/>
      <c r="U656" s="253"/>
      <c r="V656" s="253"/>
      <c r="W656" s="253"/>
      <c r="X656" s="253"/>
      <c r="Y656" s="253"/>
      <c r="Z656" s="252"/>
      <c r="AA656" s="252"/>
      <c r="AB656" s="252"/>
      <c r="AC656" s="251"/>
      <c r="AD656" s="250"/>
    </row>
    <row r="657" spans="1:30" s="208" customFormat="1">
      <c r="A657" s="250"/>
      <c r="B657" s="250"/>
      <c r="C657" s="250"/>
      <c r="D657" s="250"/>
      <c r="E657" s="250"/>
      <c r="J657" s="253"/>
      <c r="O657" s="253"/>
      <c r="P657" s="253"/>
      <c r="Q657" s="253"/>
      <c r="R657" s="253"/>
      <c r="S657" s="253"/>
      <c r="T657" s="253"/>
      <c r="U657" s="253"/>
      <c r="V657" s="253"/>
      <c r="W657" s="253"/>
      <c r="X657" s="253"/>
      <c r="Y657" s="253"/>
      <c r="Z657" s="252"/>
      <c r="AA657" s="252"/>
      <c r="AB657" s="252"/>
      <c r="AC657" s="251"/>
      <c r="AD657" s="250"/>
    </row>
    <row r="658" spans="1:30" s="208" customFormat="1">
      <c r="A658" s="250"/>
      <c r="B658" s="250"/>
      <c r="C658" s="250"/>
      <c r="D658" s="250"/>
      <c r="E658" s="250"/>
      <c r="J658" s="253"/>
      <c r="O658" s="253"/>
      <c r="P658" s="253"/>
      <c r="Q658" s="253"/>
      <c r="R658" s="253"/>
      <c r="S658" s="253"/>
      <c r="T658" s="253"/>
      <c r="U658" s="253"/>
      <c r="V658" s="253"/>
      <c r="W658" s="253"/>
      <c r="X658" s="253"/>
      <c r="Y658" s="253"/>
      <c r="Z658" s="252"/>
      <c r="AA658" s="252"/>
      <c r="AB658" s="252"/>
      <c r="AC658" s="251"/>
      <c r="AD658" s="250"/>
    </row>
    <row r="659" spans="1:30" s="208" customFormat="1">
      <c r="A659" s="250"/>
      <c r="B659" s="250"/>
      <c r="C659" s="250"/>
      <c r="D659" s="250"/>
      <c r="E659" s="250"/>
      <c r="J659" s="253"/>
      <c r="O659" s="253"/>
      <c r="P659" s="253"/>
      <c r="Q659" s="253"/>
      <c r="R659" s="253"/>
      <c r="S659" s="253"/>
      <c r="T659" s="253"/>
      <c r="U659" s="253"/>
      <c r="V659" s="253"/>
      <c r="W659" s="253"/>
      <c r="X659" s="253"/>
      <c r="Y659" s="253"/>
      <c r="Z659" s="252"/>
      <c r="AA659" s="252"/>
      <c r="AB659" s="252"/>
      <c r="AC659" s="251"/>
      <c r="AD659" s="250"/>
    </row>
    <row r="660" spans="1:30" s="208" customFormat="1">
      <c r="A660" s="250"/>
      <c r="B660" s="250"/>
      <c r="C660" s="250"/>
      <c r="D660" s="250"/>
      <c r="E660" s="250"/>
      <c r="J660" s="253"/>
      <c r="O660" s="253"/>
      <c r="P660" s="253"/>
      <c r="Q660" s="253"/>
      <c r="R660" s="253"/>
      <c r="S660" s="253"/>
      <c r="T660" s="253"/>
      <c r="U660" s="253"/>
      <c r="V660" s="253"/>
      <c r="W660" s="253"/>
      <c r="X660" s="253"/>
      <c r="Y660" s="253"/>
      <c r="Z660" s="252"/>
      <c r="AA660" s="252"/>
      <c r="AB660" s="252"/>
      <c r="AC660" s="251"/>
      <c r="AD660" s="250"/>
    </row>
    <row r="661" spans="1:30" s="208" customFormat="1">
      <c r="A661" s="250"/>
      <c r="B661" s="250"/>
      <c r="C661" s="250"/>
      <c r="D661" s="250"/>
      <c r="E661" s="250"/>
      <c r="J661" s="253"/>
      <c r="O661" s="253"/>
      <c r="P661" s="253"/>
      <c r="Q661" s="253"/>
      <c r="R661" s="253"/>
      <c r="S661" s="253"/>
      <c r="T661" s="253"/>
      <c r="U661" s="253"/>
      <c r="V661" s="253"/>
      <c r="W661" s="253"/>
      <c r="X661" s="253"/>
      <c r="Y661" s="253"/>
      <c r="Z661" s="252"/>
      <c r="AA661" s="252"/>
      <c r="AB661" s="252"/>
      <c r="AC661" s="251"/>
      <c r="AD661" s="250"/>
    </row>
    <row r="662" spans="1:30" s="208" customFormat="1">
      <c r="A662" s="250"/>
      <c r="B662" s="250"/>
      <c r="C662" s="250"/>
      <c r="D662" s="250"/>
      <c r="E662" s="250"/>
      <c r="J662" s="253"/>
      <c r="O662" s="253"/>
      <c r="P662" s="253"/>
      <c r="Q662" s="253"/>
      <c r="R662" s="253"/>
      <c r="S662" s="253"/>
      <c r="T662" s="253"/>
      <c r="U662" s="253"/>
      <c r="V662" s="253"/>
      <c r="W662" s="253"/>
      <c r="X662" s="253"/>
      <c r="Y662" s="253"/>
      <c r="Z662" s="252"/>
      <c r="AA662" s="252"/>
      <c r="AB662" s="252"/>
      <c r="AC662" s="251"/>
      <c r="AD662" s="250"/>
    </row>
    <row r="663" spans="1:30" s="208" customFormat="1">
      <c r="A663" s="250"/>
      <c r="B663" s="250"/>
      <c r="C663" s="250"/>
      <c r="D663" s="250"/>
      <c r="E663" s="250"/>
      <c r="J663" s="253"/>
      <c r="O663" s="253"/>
      <c r="P663" s="253"/>
      <c r="Q663" s="253"/>
      <c r="R663" s="253"/>
      <c r="S663" s="253"/>
      <c r="T663" s="253"/>
      <c r="U663" s="253"/>
      <c r="V663" s="253"/>
      <c r="W663" s="253"/>
      <c r="X663" s="253"/>
      <c r="Y663" s="253"/>
      <c r="Z663" s="252"/>
      <c r="AA663" s="252"/>
      <c r="AB663" s="252"/>
      <c r="AC663" s="251"/>
      <c r="AD663" s="250"/>
    </row>
    <row r="664" spans="1:30" s="208" customFormat="1">
      <c r="A664" s="250"/>
      <c r="B664" s="250"/>
      <c r="C664" s="250"/>
      <c r="D664" s="250"/>
      <c r="E664" s="250"/>
      <c r="J664" s="253"/>
      <c r="O664" s="253"/>
      <c r="P664" s="253"/>
      <c r="Q664" s="253"/>
      <c r="R664" s="253"/>
      <c r="S664" s="253"/>
      <c r="T664" s="253"/>
      <c r="U664" s="253"/>
      <c r="V664" s="253"/>
      <c r="W664" s="253"/>
      <c r="X664" s="253"/>
      <c r="Y664" s="253"/>
      <c r="Z664" s="252"/>
      <c r="AA664" s="252"/>
      <c r="AB664" s="252"/>
      <c r="AC664" s="251"/>
      <c r="AD664" s="250"/>
    </row>
    <row r="665" spans="1:30" s="208" customFormat="1">
      <c r="A665" s="250"/>
      <c r="B665" s="250"/>
      <c r="C665" s="250"/>
      <c r="D665" s="250"/>
      <c r="E665" s="250"/>
      <c r="J665" s="253"/>
      <c r="O665" s="253"/>
      <c r="P665" s="253"/>
      <c r="Q665" s="253"/>
      <c r="R665" s="253"/>
      <c r="S665" s="253"/>
      <c r="T665" s="253"/>
      <c r="U665" s="253"/>
      <c r="V665" s="253"/>
      <c r="W665" s="253"/>
      <c r="X665" s="253"/>
      <c r="Y665" s="253"/>
      <c r="Z665" s="252"/>
      <c r="AA665" s="252"/>
      <c r="AB665" s="252"/>
      <c r="AC665" s="251"/>
      <c r="AD665" s="250"/>
    </row>
    <row r="666" spans="1:30" s="208" customFormat="1">
      <c r="A666" s="250"/>
      <c r="B666" s="250"/>
      <c r="C666" s="250"/>
      <c r="D666" s="250"/>
      <c r="E666" s="250"/>
      <c r="J666" s="253"/>
      <c r="O666" s="253"/>
      <c r="P666" s="253"/>
      <c r="Q666" s="253"/>
      <c r="R666" s="253"/>
      <c r="S666" s="253"/>
      <c r="T666" s="253"/>
      <c r="U666" s="253"/>
      <c r="V666" s="253"/>
      <c r="W666" s="253"/>
      <c r="X666" s="253"/>
      <c r="Y666" s="253"/>
      <c r="Z666" s="252"/>
      <c r="AA666" s="252"/>
      <c r="AB666" s="252"/>
      <c r="AC666" s="251"/>
      <c r="AD666" s="250"/>
    </row>
    <row r="667" spans="1:30" s="208" customFormat="1">
      <c r="A667" s="250"/>
      <c r="B667" s="250"/>
      <c r="C667" s="250"/>
      <c r="D667" s="250"/>
      <c r="E667" s="250"/>
      <c r="J667" s="253"/>
      <c r="O667" s="253"/>
      <c r="P667" s="253"/>
      <c r="Q667" s="253"/>
      <c r="R667" s="253"/>
      <c r="S667" s="253"/>
      <c r="T667" s="253"/>
      <c r="U667" s="253"/>
      <c r="V667" s="253"/>
      <c r="W667" s="253"/>
      <c r="X667" s="253"/>
      <c r="Y667" s="253"/>
      <c r="Z667" s="252"/>
      <c r="AA667" s="252"/>
      <c r="AB667" s="252"/>
      <c r="AC667" s="251"/>
      <c r="AD667" s="250"/>
    </row>
    <row r="668" spans="1:30" s="208" customFormat="1">
      <c r="A668" s="250"/>
      <c r="B668" s="250"/>
      <c r="C668" s="250"/>
      <c r="D668" s="250"/>
      <c r="E668" s="250"/>
      <c r="J668" s="253"/>
      <c r="O668" s="253"/>
      <c r="P668" s="253"/>
      <c r="Q668" s="253"/>
      <c r="R668" s="253"/>
      <c r="S668" s="253"/>
      <c r="T668" s="253"/>
      <c r="U668" s="253"/>
      <c r="V668" s="253"/>
      <c r="W668" s="253"/>
      <c r="X668" s="253"/>
      <c r="Y668" s="253"/>
      <c r="Z668" s="252"/>
      <c r="AA668" s="252"/>
      <c r="AB668" s="252"/>
      <c r="AC668" s="251"/>
      <c r="AD668" s="250"/>
    </row>
    <row r="669" spans="1:30" s="208" customFormat="1">
      <c r="A669" s="250"/>
      <c r="B669" s="250"/>
      <c r="C669" s="250"/>
      <c r="D669" s="250"/>
      <c r="E669" s="250"/>
      <c r="J669" s="253"/>
      <c r="O669" s="253"/>
      <c r="P669" s="253"/>
      <c r="Q669" s="253"/>
      <c r="R669" s="253"/>
      <c r="S669" s="253"/>
      <c r="T669" s="253"/>
      <c r="U669" s="253"/>
      <c r="V669" s="253"/>
      <c r="W669" s="253"/>
      <c r="X669" s="253"/>
      <c r="Y669" s="253"/>
      <c r="Z669" s="252"/>
      <c r="AA669" s="252"/>
      <c r="AB669" s="252"/>
      <c r="AC669" s="251"/>
      <c r="AD669" s="250"/>
    </row>
    <row r="670" spans="1:30" s="208" customFormat="1">
      <c r="A670" s="250"/>
      <c r="B670" s="250"/>
      <c r="C670" s="250"/>
      <c r="D670" s="250"/>
      <c r="E670" s="250"/>
      <c r="J670" s="253"/>
      <c r="O670" s="253"/>
      <c r="P670" s="253"/>
      <c r="Q670" s="253"/>
      <c r="R670" s="253"/>
      <c r="S670" s="253"/>
      <c r="T670" s="253"/>
      <c r="U670" s="253"/>
      <c r="V670" s="253"/>
      <c r="W670" s="253"/>
      <c r="X670" s="253"/>
      <c r="Y670" s="253"/>
      <c r="Z670" s="252"/>
      <c r="AA670" s="252"/>
      <c r="AB670" s="252"/>
      <c r="AC670" s="251"/>
      <c r="AD670" s="250"/>
    </row>
    <row r="671" spans="1:30" s="208" customFormat="1">
      <c r="A671" s="250"/>
      <c r="B671" s="250"/>
      <c r="C671" s="250"/>
      <c r="D671" s="250"/>
      <c r="E671" s="250"/>
      <c r="J671" s="253"/>
      <c r="O671" s="253"/>
      <c r="P671" s="253"/>
      <c r="Q671" s="253"/>
      <c r="R671" s="253"/>
      <c r="S671" s="253"/>
      <c r="T671" s="253"/>
      <c r="U671" s="253"/>
      <c r="V671" s="253"/>
      <c r="W671" s="253"/>
      <c r="X671" s="253"/>
      <c r="Y671" s="253"/>
      <c r="Z671" s="252"/>
      <c r="AA671" s="252"/>
      <c r="AB671" s="252"/>
      <c r="AC671" s="251"/>
      <c r="AD671" s="250"/>
    </row>
    <row r="672" spans="1:30" s="208" customFormat="1">
      <c r="A672" s="250"/>
      <c r="B672" s="250"/>
      <c r="C672" s="250"/>
      <c r="D672" s="250"/>
      <c r="E672" s="250"/>
      <c r="J672" s="253"/>
      <c r="O672" s="253"/>
      <c r="P672" s="253"/>
      <c r="Q672" s="253"/>
      <c r="R672" s="253"/>
      <c r="S672" s="253"/>
      <c r="T672" s="253"/>
      <c r="U672" s="253"/>
      <c r="V672" s="253"/>
      <c r="W672" s="253"/>
      <c r="X672" s="253"/>
      <c r="Y672" s="253"/>
      <c r="Z672" s="252"/>
      <c r="AA672" s="252"/>
      <c r="AB672" s="252"/>
      <c r="AC672" s="251"/>
      <c r="AD672" s="250"/>
    </row>
    <row r="673" spans="1:30" s="208" customFormat="1">
      <c r="A673" s="250"/>
      <c r="B673" s="250"/>
      <c r="C673" s="250"/>
      <c r="D673" s="250"/>
      <c r="E673" s="250"/>
      <c r="J673" s="253"/>
      <c r="O673" s="253"/>
      <c r="P673" s="253"/>
      <c r="Q673" s="253"/>
      <c r="R673" s="253"/>
      <c r="S673" s="253"/>
      <c r="T673" s="253"/>
      <c r="U673" s="253"/>
      <c r="V673" s="253"/>
      <c r="W673" s="253"/>
      <c r="X673" s="253"/>
      <c r="Y673" s="253"/>
      <c r="Z673" s="252"/>
      <c r="AA673" s="252"/>
      <c r="AB673" s="252"/>
      <c r="AC673" s="251"/>
      <c r="AD673" s="250"/>
    </row>
    <row r="674" spans="1:30" s="208" customFormat="1">
      <c r="A674" s="250"/>
      <c r="B674" s="250"/>
      <c r="C674" s="250"/>
      <c r="D674" s="250"/>
      <c r="E674" s="250"/>
      <c r="J674" s="253"/>
      <c r="O674" s="253"/>
      <c r="P674" s="253"/>
      <c r="Q674" s="253"/>
      <c r="R674" s="253"/>
      <c r="S674" s="253"/>
      <c r="T674" s="253"/>
      <c r="U674" s="253"/>
      <c r="V674" s="253"/>
      <c r="W674" s="253"/>
      <c r="X674" s="253"/>
      <c r="Y674" s="253"/>
      <c r="Z674" s="252"/>
      <c r="AA674" s="252"/>
      <c r="AB674" s="252"/>
      <c r="AC674" s="251"/>
      <c r="AD674" s="250"/>
    </row>
    <row r="675" spans="1:30" s="208" customFormat="1">
      <c r="A675" s="250"/>
      <c r="B675" s="250"/>
      <c r="C675" s="250"/>
      <c r="D675" s="250"/>
      <c r="E675" s="250"/>
      <c r="J675" s="253"/>
      <c r="O675" s="253"/>
      <c r="P675" s="253"/>
      <c r="Q675" s="253"/>
      <c r="R675" s="253"/>
      <c r="S675" s="253"/>
      <c r="T675" s="253"/>
      <c r="U675" s="253"/>
      <c r="V675" s="253"/>
      <c r="W675" s="253"/>
      <c r="X675" s="253"/>
      <c r="Y675" s="253"/>
      <c r="Z675" s="252"/>
      <c r="AA675" s="252"/>
      <c r="AB675" s="252"/>
      <c r="AC675" s="251"/>
      <c r="AD675" s="250"/>
    </row>
    <row r="676" spans="1:30" s="208" customFormat="1">
      <c r="A676" s="250"/>
      <c r="B676" s="250"/>
      <c r="C676" s="250"/>
      <c r="D676" s="250"/>
      <c r="E676" s="250"/>
      <c r="J676" s="253"/>
      <c r="O676" s="253"/>
      <c r="P676" s="253"/>
      <c r="Q676" s="253"/>
      <c r="R676" s="253"/>
      <c r="S676" s="253"/>
      <c r="T676" s="253"/>
      <c r="U676" s="253"/>
      <c r="V676" s="253"/>
      <c r="W676" s="253"/>
      <c r="X676" s="253"/>
      <c r="Y676" s="253"/>
      <c r="Z676" s="252"/>
      <c r="AA676" s="252"/>
      <c r="AB676" s="252"/>
      <c r="AC676" s="251"/>
      <c r="AD676" s="250"/>
    </row>
    <row r="677" spans="1:30" s="208" customFormat="1">
      <c r="A677" s="250"/>
      <c r="B677" s="250"/>
      <c r="C677" s="250"/>
      <c r="D677" s="250"/>
      <c r="E677" s="250"/>
      <c r="J677" s="253"/>
      <c r="O677" s="253"/>
      <c r="P677" s="253"/>
      <c r="Q677" s="253"/>
      <c r="R677" s="253"/>
      <c r="S677" s="253"/>
      <c r="T677" s="253"/>
      <c r="U677" s="253"/>
      <c r="V677" s="253"/>
      <c r="W677" s="253"/>
      <c r="X677" s="253"/>
      <c r="Y677" s="253"/>
      <c r="Z677" s="252"/>
      <c r="AA677" s="252"/>
      <c r="AB677" s="252"/>
      <c r="AC677" s="251"/>
      <c r="AD677" s="250"/>
    </row>
    <row r="678" spans="1:30" s="208" customFormat="1">
      <c r="A678" s="250"/>
      <c r="B678" s="250"/>
      <c r="C678" s="250"/>
      <c r="D678" s="250"/>
      <c r="E678" s="250"/>
      <c r="J678" s="253"/>
      <c r="O678" s="253"/>
      <c r="P678" s="253"/>
      <c r="Q678" s="253"/>
      <c r="R678" s="253"/>
      <c r="S678" s="253"/>
      <c r="T678" s="253"/>
      <c r="U678" s="253"/>
      <c r="V678" s="253"/>
      <c r="W678" s="253"/>
      <c r="X678" s="253"/>
      <c r="Y678" s="253"/>
      <c r="Z678" s="252"/>
      <c r="AA678" s="252"/>
      <c r="AB678" s="252"/>
      <c r="AC678" s="251"/>
      <c r="AD678" s="250"/>
    </row>
    <row r="679" spans="1:30" s="208" customFormat="1">
      <c r="A679" s="250"/>
      <c r="B679" s="250"/>
      <c r="C679" s="250"/>
      <c r="D679" s="250"/>
      <c r="E679" s="250"/>
      <c r="J679" s="253"/>
      <c r="O679" s="253"/>
      <c r="P679" s="253"/>
      <c r="Q679" s="253"/>
      <c r="R679" s="253"/>
      <c r="S679" s="253"/>
      <c r="T679" s="253"/>
      <c r="U679" s="253"/>
      <c r="V679" s="253"/>
      <c r="W679" s="253"/>
      <c r="X679" s="253"/>
      <c r="Y679" s="253"/>
      <c r="Z679" s="252"/>
      <c r="AA679" s="252"/>
      <c r="AB679" s="252"/>
      <c r="AC679" s="251"/>
      <c r="AD679" s="250"/>
    </row>
    <row r="680" spans="1:30" s="208" customFormat="1">
      <c r="A680" s="250"/>
      <c r="B680" s="250"/>
      <c r="C680" s="250"/>
      <c r="D680" s="250"/>
      <c r="E680" s="250"/>
      <c r="J680" s="253"/>
      <c r="O680" s="253"/>
      <c r="P680" s="253"/>
      <c r="Q680" s="253"/>
      <c r="R680" s="253"/>
      <c r="S680" s="253"/>
      <c r="T680" s="253"/>
      <c r="U680" s="253"/>
      <c r="V680" s="253"/>
      <c r="W680" s="253"/>
      <c r="X680" s="253"/>
      <c r="Y680" s="253"/>
      <c r="Z680" s="252"/>
      <c r="AA680" s="252"/>
      <c r="AB680" s="252"/>
      <c r="AC680" s="251"/>
      <c r="AD680" s="250"/>
    </row>
    <row r="681" spans="1:30" s="208" customFormat="1">
      <c r="A681" s="250"/>
      <c r="B681" s="250"/>
      <c r="C681" s="250"/>
      <c r="D681" s="250"/>
      <c r="E681" s="250"/>
      <c r="J681" s="253"/>
      <c r="O681" s="253"/>
      <c r="P681" s="253"/>
      <c r="Q681" s="253"/>
      <c r="R681" s="253"/>
      <c r="S681" s="253"/>
      <c r="T681" s="253"/>
      <c r="U681" s="253"/>
      <c r="V681" s="253"/>
      <c r="W681" s="253"/>
      <c r="X681" s="253"/>
      <c r="Y681" s="253"/>
      <c r="Z681" s="252"/>
      <c r="AA681" s="252"/>
      <c r="AB681" s="252"/>
      <c r="AC681" s="251"/>
      <c r="AD681" s="250"/>
    </row>
    <row r="682" spans="1:30" s="208" customFormat="1">
      <c r="A682" s="250"/>
      <c r="B682" s="250"/>
      <c r="C682" s="250"/>
      <c r="D682" s="250"/>
      <c r="E682" s="250"/>
      <c r="J682" s="253"/>
      <c r="O682" s="253"/>
      <c r="P682" s="253"/>
      <c r="Q682" s="253"/>
      <c r="R682" s="253"/>
      <c r="S682" s="253"/>
      <c r="T682" s="253"/>
      <c r="U682" s="253"/>
      <c r="V682" s="253"/>
      <c r="W682" s="253"/>
      <c r="X682" s="253"/>
      <c r="Y682" s="253"/>
      <c r="Z682" s="252"/>
      <c r="AA682" s="252"/>
      <c r="AB682" s="252"/>
      <c r="AC682" s="251"/>
      <c r="AD682" s="250"/>
    </row>
    <row r="683" spans="1:30" s="208" customFormat="1">
      <c r="A683" s="250"/>
      <c r="B683" s="250"/>
      <c r="C683" s="250"/>
      <c r="D683" s="250"/>
      <c r="E683" s="250"/>
      <c r="J683" s="253"/>
      <c r="O683" s="253"/>
      <c r="P683" s="253"/>
      <c r="Q683" s="253"/>
      <c r="R683" s="253"/>
      <c r="S683" s="253"/>
      <c r="T683" s="253"/>
      <c r="U683" s="253"/>
      <c r="V683" s="253"/>
      <c r="W683" s="253"/>
      <c r="X683" s="253"/>
      <c r="Y683" s="253"/>
      <c r="Z683" s="252"/>
      <c r="AA683" s="252"/>
      <c r="AB683" s="252"/>
      <c r="AC683" s="251"/>
      <c r="AD683" s="250"/>
    </row>
    <row r="684" spans="1:30" s="208" customFormat="1">
      <c r="A684" s="250"/>
      <c r="B684" s="250"/>
      <c r="C684" s="250"/>
      <c r="D684" s="250"/>
      <c r="E684" s="250"/>
      <c r="J684" s="253"/>
      <c r="O684" s="253"/>
      <c r="P684" s="253"/>
      <c r="Q684" s="253"/>
      <c r="R684" s="253"/>
      <c r="S684" s="253"/>
      <c r="T684" s="253"/>
      <c r="U684" s="253"/>
      <c r="V684" s="253"/>
      <c r="W684" s="253"/>
      <c r="X684" s="253"/>
      <c r="Y684" s="253"/>
      <c r="Z684" s="252"/>
      <c r="AA684" s="252"/>
      <c r="AB684" s="252"/>
      <c r="AC684" s="251"/>
      <c r="AD684" s="250"/>
    </row>
    <row r="685" spans="1:30" s="208" customFormat="1">
      <c r="A685" s="250"/>
      <c r="B685" s="250"/>
      <c r="C685" s="250"/>
      <c r="D685" s="250"/>
      <c r="E685" s="250"/>
      <c r="J685" s="253"/>
      <c r="O685" s="253"/>
      <c r="P685" s="253"/>
      <c r="Q685" s="253"/>
      <c r="R685" s="253"/>
      <c r="S685" s="253"/>
      <c r="T685" s="253"/>
      <c r="U685" s="253"/>
      <c r="V685" s="253"/>
      <c r="W685" s="253"/>
      <c r="X685" s="253"/>
      <c r="Y685" s="253"/>
      <c r="Z685" s="252"/>
      <c r="AA685" s="252"/>
      <c r="AB685" s="252"/>
      <c r="AC685" s="251"/>
      <c r="AD685" s="250"/>
    </row>
    <row r="686" spans="1:30" s="208" customFormat="1">
      <c r="A686" s="250"/>
      <c r="B686" s="250"/>
      <c r="C686" s="250"/>
      <c r="D686" s="250"/>
      <c r="E686" s="250"/>
      <c r="J686" s="253"/>
      <c r="O686" s="253"/>
      <c r="P686" s="253"/>
      <c r="Q686" s="253"/>
      <c r="R686" s="253"/>
      <c r="S686" s="253"/>
      <c r="T686" s="253"/>
      <c r="U686" s="253"/>
      <c r="V686" s="253"/>
      <c r="W686" s="253"/>
      <c r="X686" s="253"/>
      <c r="Y686" s="253"/>
      <c r="Z686" s="252"/>
      <c r="AA686" s="252"/>
      <c r="AB686" s="252"/>
      <c r="AC686" s="251"/>
      <c r="AD686" s="250"/>
    </row>
    <row r="687" spans="1:30" s="208" customFormat="1">
      <c r="A687" s="250"/>
      <c r="B687" s="250"/>
      <c r="C687" s="250"/>
      <c r="D687" s="250"/>
      <c r="E687" s="250"/>
      <c r="J687" s="253"/>
      <c r="O687" s="253"/>
      <c r="P687" s="253"/>
      <c r="Q687" s="253"/>
      <c r="R687" s="253"/>
      <c r="S687" s="253"/>
      <c r="T687" s="253"/>
      <c r="U687" s="253"/>
      <c r="V687" s="253"/>
      <c r="W687" s="253"/>
      <c r="X687" s="253"/>
      <c r="Y687" s="253"/>
      <c r="Z687" s="252"/>
      <c r="AA687" s="252"/>
      <c r="AB687" s="252"/>
      <c r="AC687" s="251"/>
      <c r="AD687" s="250"/>
    </row>
    <row r="688" spans="1:30" s="208" customFormat="1">
      <c r="A688" s="250"/>
      <c r="B688" s="250"/>
      <c r="C688" s="250"/>
      <c r="D688" s="250"/>
      <c r="E688" s="250"/>
      <c r="J688" s="253"/>
      <c r="O688" s="253"/>
      <c r="P688" s="253"/>
      <c r="Q688" s="253"/>
      <c r="R688" s="253"/>
      <c r="S688" s="253"/>
      <c r="T688" s="253"/>
      <c r="U688" s="253"/>
      <c r="V688" s="253"/>
      <c r="W688" s="253"/>
      <c r="X688" s="253"/>
      <c r="Y688" s="253"/>
      <c r="Z688" s="252"/>
      <c r="AA688" s="252"/>
      <c r="AB688" s="252"/>
      <c r="AC688" s="251"/>
      <c r="AD688" s="250"/>
    </row>
    <row r="689" spans="1:30" s="208" customFormat="1">
      <c r="A689" s="250"/>
      <c r="B689" s="250"/>
      <c r="C689" s="250"/>
      <c r="D689" s="250"/>
      <c r="E689" s="250"/>
      <c r="J689" s="253"/>
      <c r="O689" s="253"/>
      <c r="P689" s="253"/>
      <c r="Q689" s="253"/>
      <c r="R689" s="253"/>
      <c r="S689" s="253"/>
      <c r="T689" s="253"/>
      <c r="U689" s="253"/>
      <c r="V689" s="253"/>
      <c r="W689" s="253"/>
      <c r="X689" s="253"/>
      <c r="Y689" s="253"/>
      <c r="Z689" s="252"/>
      <c r="AA689" s="252"/>
      <c r="AB689" s="252"/>
      <c r="AC689" s="251"/>
      <c r="AD689" s="250"/>
    </row>
    <row r="690" spans="1:30" s="208" customFormat="1">
      <c r="A690" s="250"/>
      <c r="B690" s="250"/>
      <c r="C690" s="250"/>
      <c r="D690" s="250"/>
      <c r="E690" s="250"/>
      <c r="J690" s="253"/>
      <c r="O690" s="253"/>
      <c r="P690" s="253"/>
      <c r="Q690" s="253"/>
      <c r="R690" s="253"/>
      <c r="S690" s="253"/>
      <c r="T690" s="253"/>
      <c r="U690" s="253"/>
      <c r="V690" s="253"/>
      <c r="W690" s="253"/>
      <c r="X690" s="253"/>
      <c r="Y690" s="253"/>
      <c r="Z690" s="252"/>
      <c r="AA690" s="252"/>
      <c r="AB690" s="252"/>
      <c r="AC690" s="251"/>
      <c r="AD690" s="250"/>
    </row>
    <row r="691" spans="1:30" s="208" customFormat="1">
      <c r="A691" s="250"/>
      <c r="B691" s="250"/>
      <c r="C691" s="250"/>
      <c r="D691" s="250"/>
      <c r="E691" s="250"/>
      <c r="J691" s="253"/>
      <c r="O691" s="253"/>
      <c r="P691" s="253"/>
      <c r="Q691" s="253"/>
      <c r="R691" s="253"/>
      <c r="S691" s="253"/>
      <c r="T691" s="253"/>
      <c r="U691" s="253"/>
      <c r="V691" s="253"/>
      <c r="W691" s="253"/>
      <c r="X691" s="253"/>
      <c r="Y691" s="253"/>
      <c r="Z691" s="252"/>
      <c r="AA691" s="252"/>
      <c r="AB691" s="252"/>
      <c r="AC691" s="251"/>
      <c r="AD691" s="250"/>
    </row>
    <row r="692" spans="1:30" s="208" customFormat="1">
      <c r="A692" s="250"/>
      <c r="B692" s="250"/>
      <c r="C692" s="250"/>
      <c r="D692" s="250"/>
      <c r="E692" s="250"/>
      <c r="J692" s="253"/>
      <c r="O692" s="253"/>
      <c r="P692" s="253"/>
      <c r="Q692" s="253"/>
      <c r="R692" s="253"/>
      <c r="S692" s="253"/>
      <c r="T692" s="253"/>
      <c r="U692" s="253"/>
      <c r="V692" s="253"/>
      <c r="W692" s="253"/>
      <c r="X692" s="253"/>
      <c r="Y692" s="253"/>
      <c r="Z692" s="252"/>
      <c r="AA692" s="252"/>
      <c r="AB692" s="252"/>
      <c r="AC692" s="251"/>
      <c r="AD692" s="250"/>
    </row>
    <row r="693" spans="1:30" s="208" customFormat="1">
      <c r="A693" s="250"/>
      <c r="B693" s="250"/>
      <c r="C693" s="250"/>
      <c r="D693" s="250"/>
      <c r="E693" s="250"/>
      <c r="J693" s="253"/>
      <c r="O693" s="253"/>
      <c r="P693" s="253"/>
      <c r="Q693" s="253"/>
      <c r="R693" s="253"/>
      <c r="S693" s="253"/>
      <c r="T693" s="253"/>
      <c r="U693" s="253"/>
      <c r="V693" s="253"/>
      <c r="W693" s="253"/>
      <c r="X693" s="253"/>
      <c r="Y693" s="253"/>
      <c r="Z693" s="252"/>
      <c r="AA693" s="252"/>
      <c r="AB693" s="252"/>
      <c r="AC693" s="251"/>
      <c r="AD693" s="250"/>
    </row>
    <row r="694" spans="1:30" s="208" customFormat="1">
      <c r="A694" s="250"/>
      <c r="B694" s="250"/>
      <c r="C694" s="250"/>
      <c r="D694" s="250"/>
      <c r="E694" s="250"/>
      <c r="J694" s="253"/>
      <c r="O694" s="253"/>
      <c r="P694" s="253"/>
      <c r="Q694" s="253"/>
      <c r="R694" s="253"/>
      <c r="S694" s="253"/>
      <c r="T694" s="253"/>
      <c r="U694" s="253"/>
      <c r="V694" s="253"/>
      <c r="W694" s="253"/>
      <c r="X694" s="253"/>
      <c r="Y694" s="253"/>
      <c r="Z694" s="252"/>
      <c r="AA694" s="252"/>
      <c r="AB694" s="252"/>
      <c r="AC694" s="251"/>
      <c r="AD694" s="250"/>
    </row>
    <row r="695" spans="1:30" s="208" customFormat="1">
      <c r="A695" s="250"/>
      <c r="B695" s="250"/>
      <c r="C695" s="250"/>
      <c r="D695" s="250"/>
      <c r="E695" s="250"/>
      <c r="J695" s="253"/>
      <c r="O695" s="253"/>
      <c r="P695" s="253"/>
      <c r="Q695" s="253"/>
      <c r="R695" s="253"/>
      <c r="S695" s="253"/>
      <c r="T695" s="253"/>
      <c r="U695" s="253"/>
      <c r="V695" s="253"/>
      <c r="W695" s="253"/>
      <c r="X695" s="253"/>
      <c r="Y695" s="253"/>
      <c r="Z695" s="252"/>
      <c r="AA695" s="252"/>
      <c r="AB695" s="252"/>
      <c r="AC695" s="251"/>
      <c r="AD695" s="250"/>
    </row>
    <row r="696" spans="1:30" s="208" customFormat="1">
      <c r="A696" s="250"/>
      <c r="B696" s="250"/>
      <c r="C696" s="250"/>
      <c r="D696" s="250"/>
      <c r="E696" s="250"/>
      <c r="J696" s="253"/>
      <c r="O696" s="253"/>
      <c r="P696" s="253"/>
      <c r="Q696" s="253"/>
      <c r="R696" s="253"/>
      <c r="S696" s="253"/>
      <c r="T696" s="253"/>
      <c r="U696" s="253"/>
      <c r="V696" s="253"/>
      <c r="W696" s="253"/>
      <c r="X696" s="253"/>
      <c r="Y696" s="253"/>
      <c r="Z696" s="252"/>
      <c r="AA696" s="252"/>
      <c r="AB696" s="252"/>
      <c r="AC696" s="251"/>
      <c r="AD696" s="250"/>
    </row>
    <row r="697" spans="1:30" s="208" customFormat="1">
      <c r="A697" s="250"/>
      <c r="B697" s="250"/>
      <c r="C697" s="250"/>
      <c r="D697" s="250"/>
      <c r="E697" s="250"/>
      <c r="J697" s="253"/>
      <c r="O697" s="253"/>
      <c r="P697" s="253"/>
      <c r="Q697" s="253"/>
      <c r="R697" s="253"/>
      <c r="S697" s="253"/>
      <c r="T697" s="253"/>
      <c r="U697" s="253"/>
      <c r="V697" s="253"/>
      <c r="W697" s="253"/>
      <c r="X697" s="253"/>
      <c r="Y697" s="253"/>
      <c r="Z697" s="252"/>
      <c r="AA697" s="252"/>
      <c r="AB697" s="252"/>
      <c r="AC697" s="251"/>
      <c r="AD697" s="250"/>
    </row>
    <row r="698" spans="1:30" s="208" customFormat="1">
      <c r="A698" s="250"/>
      <c r="B698" s="250"/>
      <c r="C698" s="250"/>
      <c r="D698" s="250"/>
      <c r="E698" s="250"/>
      <c r="J698" s="253"/>
      <c r="O698" s="253"/>
      <c r="P698" s="253"/>
      <c r="Q698" s="253"/>
      <c r="R698" s="253"/>
      <c r="S698" s="253"/>
      <c r="T698" s="253"/>
      <c r="U698" s="253"/>
      <c r="V698" s="253"/>
      <c r="W698" s="253"/>
      <c r="X698" s="253"/>
      <c r="Y698" s="253"/>
      <c r="Z698" s="252"/>
      <c r="AA698" s="252"/>
      <c r="AB698" s="252"/>
      <c r="AC698" s="251"/>
      <c r="AD698" s="250"/>
    </row>
    <row r="699" spans="1:30" s="208" customFormat="1">
      <c r="A699" s="250"/>
      <c r="B699" s="250"/>
      <c r="C699" s="250"/>
      <c r="D699" s="250"/>
      <c r="E699" s="250"/>
      <c r="J699" s="253"/>
      <c r="O699" s="253"/>
      <c r="P699" s="253"/>
      <c r="Q699" s="253"/>
      <c r="R699" s="253"/>
      <c r="S699" s="253"/>
      <c r="T699" s="253"/>
      <c r="U699" s="253"/>
      <c r="V699" s="253"/>
      <c r="W699" s="253"/>
      <c r="X699" s="253"/>
      <c r="Y699" s="253"/>
      <c r="Z699" s="252"/>
      <c r="AA699" s="252"/>
      <c r="AB699" s="252"/>
      <c r="AC699" s="251"/>
      <c r="AD699" s="250"/>
    </row>
    <row r="700" spans="1:30" s="208" customFormat="1">
      <c r="A700" s="250"/>
      <c r="B700" s="250"/>
      <c r="C700" s="250"/>
      <c r="D700" s="250"/>
      <c r="E700" s="250"/>
      <c r="J700" s="253"/>
      <c r="O700" s="253"/>
      <c r="P700" s="253"/>
      <c r="Q700" s="253"/>
      <c r="R700" s="253"/>
      <c r="S700" s="253"/>
      <c r="T700" s="253"/>
      <c r="U700" s="253"/>
      <c r="V700" s="253"/>
      <c r="W700" s="253"/>
      <c r="X700" s="253"/>
      <c r="Y700" s="253"/>
      <c r="Z700" s="252"/>
      <c r="AA700" s="252"/>
      <c r="AB700" s="252"/>
      <c r="AC700" s="251"/>
      <c r="AD700" s="250"/>
    </row>
    <row r="701" spans="1:30" s="208" customFormat="1">
      <c r="A701" s="250"/>
      <c r="B701" s="250"/>
      <c r="C701" s="250"/>
      <c r="D701" s="250"/>
      <c r="E701" s="250"/>
      <c r="J701" s="253"/>
      <c r="O701" s="253"/>
      <c r="P701" s="253"/>
      <c r="Q701" s="253"/>
      <c r="R701" s="253"/>
      <c r="S701" s="253"/>
      <c r="T701" s="253"/>
      <c r="U701" s="253"/>
      <c r="V701" s="253"/>
      <c r="W701" s="253"/>
      <c r="X701" s="253"/>
      <c r="Y701" s="253"/>
      <c r="Z701" s="252"/>
      <c r="AA701" s="252"/>
      <c r="AB701" s="252"/>
      <c r="AC701" s="251"/>
      <c r="AD701" s="250"/>
    </row>
    <row r="702" spans="1:30" s="208" customFormat="1">
      <c r="A702" s="250"/>
      <c r="B702" s="250"/>
      <c r="C702" s="250"/>
      <c r="D702" s="250"/>
      <c r="E702" s="250"/>
      <c r="J702" s="253"/>
      <c r="O702" s="253"/>
      <c r="P702" s="253"/>
      <c r="Q702" s="253"/>
      <c r="R702" s="253"/>
      <c r="S702" s="253"/>
      <c r="T702" s="253"/>
      <c r="U702" s="253"/>
      <c r="V702" s="253"/>
      <c r="W702" s="253"/>
      <c r="X702" s="253"/>
      <c r="Y702" s="253"/>
      <c r="Z702" s="252"/>
      <c r="AA702" s="252"/>
      <c r="AB702" s="252"/>
      <c r="AC702" s="251"/>
      <c r="AD702" s="250"/>
    </row>
    <row r="703" spans="1:30" s="208" customFormat="1">
      <c r="A703" s="250"/>
      <c r="B703" s="250"/>
      <c r="C703" s="250"/>
      <c r="D703" s="250"/>
      <c r="E703" s="250"/>
      <c r="J703" s="253"/>
      <c r="O703" s="253"/>
      <c r="P703" s="253"/>
      <c r="Q703" s="253"/>
      <c r="R703" s="253"/>
      <c r="S703" s="253"/>
      <c r="T703" s="253"/>
      <c r="U703" s="253"/>
      <c r="V703" s="253"/>
      <c r="W703" s="253"/>
      <c r="X703" s="253"/>
      <c r="Y703" s="253"/>
      <c r="Z703" s="252"/>
      <c r="AA703" s="252"/>
      <c r="AB703" s="252"/>
      <c r="AC703" s="251"/>
      <c r="AD703" s="250"/>
    </row>
    <row r="704" spans="1:30" s="208" customFormat="1">
      <c r="A704" s="250"/>
      <c r="B704" s="250"/>
      <c r="C704" s="250"/>
      <c r="D704" s="250"/>
      <c r="E704" s="250"/>
      <c r="J704" s="253"/>
      <c r="O704" s="253"/>
      <c r="P704" s="253"/>
      <c r="Q704" s="253"/>
      <c r="R704" s="253"/>
      <c r="S704" s="253"/>
      <c r="T704" s="253"/>
      <c r="U704" s="253"/>
      <c r="V704" s="253"/>
      <c r="W704" s="253"/>
      <c r="X704" s="253"/>
      <c r="Y704" s="253"/>
      <c r="Z704" s="252"/>
      <c r="AA704" s="252"/>
      <c r="AB704" s="252"/>
      <c r="AC704" s="251"/>
      <c r="AD704" s="250"/>
    </row>
    <row r="705" spans="1:30" s="208" customFormat="1">
      <c r="A705" s="250"/>
      <c r="B705" s="250"/>
      <c r="C705" s="250"/>
      <c r="D705" s="250"/>
      <c r="E705" s="250"/>
      <c r="J705" s="253"/>
      <c r="O705" s="253"/>
      <c r="P705" s="253"/>
      <c r="Q705" s="253"/>
      <c r="R705" s="253"/>
      <c r="S705" s="253"/>
      <c r="T705" s="253"/>
      <c r="U705" s="253"/>
      <c r="V705" s="253"/>
      <c r="W705" s="253"/>
      <c r="X705" s="253"/>
      <c r="Y705" s="253"/>
      <c r="Z705" s="252"/>
      <c r="AA705" s="252"/>
      <c r="AB705" s="252"/>
      <c r="AC705" s="251"/>
      <c r="AD705" s="250"/>
    </row>
    <row r="706" spans="1:30" s="208" customFormat="1">
      <c r="A706" s="250"/>
      <c r="B706" s="250"/>
      <c r="C706" s="250"/>
      <c r="D706" s="250"/>
      <c r="E706" s="250"/>
      <c r="J706" s="253"/>
      <c r="O706" s="253"/>
      <c r="P706" s="253"/>
      <c r="Q706" s="253"/>
      <c r="R706" s="253"/>
      <c r="S706" s="253"/>
      <c r="T706" s="253"/>
      <c r="U706" s="253"/>
      <c r="V706" s="253"/>
      <c r="W706" s="253"/>
      <c r="X706" s="253"/>
      <c r="Y706" s="253"/>
      <c r="Z706" s="252"/>
      <c r="AA706" s="252"/>
      <c r="AB706" s="252"/>
      <c r="AC706" s="251"/>
      <c r="AD706" s="250"/>
    </row>
    <row r="707" spans="1:30" s="208" customFormat="1">
      <c r="A707" s="250"/>
      <c r="B707" s="250"/>
      <c r="C707" s="250"/>
      <c r="D707" s="250"/>
      <c r="E707" s="250"/>
      <c r="J707" s="253"/>
      <c r="O707" s="253"/>
      <c r="P707" s="253"/>
      <c r="Q707" s="253"/>
      <c r="R707" s="253"/>
      <c r="S707" s="253"/>
      <c r="T707" s="253"/>
      <c r="U707" s="253"/>
      <c r="V707" s="253"/>
      <c r="W707" s="253"/>
      <c r="X707" s="253"/>
      <c r="Y707" s="253"/>
      <c r="Z707" s="252"/>
      <c r="AA707" s="252"/>
      <c r="AB707" s="252"/>
      <c r="AC707" s="251"/>
      <c r="AD707" s="250"/>
    </row>
    <row r="708" spans="1:30" s="208" customFormat="1">
      <c r="A708" s="250"/>
      <c r="B708" s="250"/>
      <c r="C708" s="250"/>
      <c r="D708" s="250"/>
      <c r="E708" s="250"/>
      <c r="J708" s="253"/>
      <c r="O708" s="253"/>
      <c r="P708" s="253"/>
      <c r="Q708" s="253"/>
      <c r="R708" s="253"/>
      <c r="S708" s="253"/>
      <c r="T708" s="253"/>
      <c r="U708" s="253"/>
      <c r="V708" s="253"/>
      <c r="W708" s="253"/>
      <c r="X708" s="253"/>
      <c r="Y708" s="253"/>
      <c r="Z708" s="252"/>
      <c r="AA708" s="252"/>
      <c r="AB708" s="252"/>
      <c r="AC708" s="251"/>
      <c r="AD708" s="250"/>
    </row>
    <row r="709" spans="1:30" s="208" customFormat="1">
      <c r="A709" s="250"/>
      <c r="B709" s="250"/>
      <c r="C709" s="250"/>
      <c r="D709" s="250"/>
      <c r="E709" s="250"/>
      <c r="J709" s="253"/>
      <c r="O709" s="253"/>
      <c r="P709" s="253"/>
      <c r="Q709" s="253"/>
      <c r="R709" s="253"/>
      <c r="S709" s="253"/>
      <c r="T709" s="253"/>
      <c r="U709" s="253"/>
      <c r="V709" s="253"/>
      <c r="W709" s="253"/>
      <c r="X709" s="253"/>
      <c r="Y709" s="253"/>
      <c r="Z709" s="252"/>
      <c r="AA709" s="252"/>
      <c r="AB709" s="252"/>
      <c r="AC709" s="251"/>
      <c r="AD709" s="250"/>
    </row>
    <row r="710" spans="1:30" s="208" customFormat="1">
      <c r="A710" s="250"/>
      <c r="B710" s="250"/>
      <c r="C710" s="250"/>
      <c r="D710" s="250"/>
      <c r="E710" s="250"/>
      <c r="J710" s="253"/>
      <c r="O710" s="253"/>
      <c r="P710" s="253"/>
      <c r="Q710" s="253"/>
      <c r="R710" s="253"/>
      <c r="S710" s="253"/>
      <c r="T710" s="253"/>
      <c r="U710" s="253"/>
      <c r="V710" s="253"/>
      <c r="W710" s="253"/>
      <c r="X710" s="253"/>
      <c r="Y710" s="253"/>
      <c r="Z710" s="252"/>
      <c r="AA710" s="252"/>
      <c r="AB710" s="252"/>
      <c r="AC710" s="251"/>
      <c r="AD710" s="250"/>
    </row>
    <row r="711" spans="1:30" s="208" customFormat="1">
      <c r="A711" s="250"/>
      <c r="B711" s="250"/>
      <c r="C711" s="250"/>
      <c r="D711" s="250"/>
      <c r="E711" s="250"/>
      <c r="J711" s="253"/>
      <c r="O711" s="253"/>
      <c r="P711" s="253"/>
      <c r="Q711" s="253"/>
      <c r="R711" s="253"/>
      <c r="S711" s="253"/>
      <c r="T711" s="253"/>
      <c r="U711" s="253"/>
      <c r="V711" s="253"/>
      <c r="W711" s="253"/>
      <c r="X711" s="253"/>
      <c r="Y711" s="253"/>
      <c r="Z711" s="252"/>
      <c r="AA711" s="252"/>
      <c r="AB711" s="252"/>
      <c r="AC711" s="251"/>
      <c r="AD711" s="250"/>
    </row>
    <row r="712" spans="1:30" s="208" customFormat="1">
      <c r="A712" s="250"/>
      <c r="B712" s="250"/>
      <c r="C712" s="250"/>
      <c r="D712" s="250"/>
      <c r="E712" s="250"/>
      <c r="J712" s="253"/>
      <c r="O712" s="253"/>
      <c r="P712" s="253"/>
      <c r="Q712" s="253"/>
      <c r="R712" s="253"/>
      <c r="S712" s="253"/>
      <c r="T712" s="253"/>
      <c r="U712" s="253"/>
      <c r="V712" s="253"/>
      <c r="W712" s="253"/>
      <c r="X712" s="253"/>
      <c r="Y712" s="253"/>
      <c r="Z712" s="252"/>
      <c r="AA712" s="252"/>
      <c r="AB712" s="252"/>
      <c r="AC712" s="251"/>
      <c r="AD712" s="250"/>
    </row>
    <row r="713" spans="1:30" s="208" customFormat="1">
      <c r="A713" s="250"/>
      <c r="B713" s="250"/>
      <c r="C713" s="250"/>
      <c r="D713" s="250"/>
      <c r="E713" s="250"/>
      <c r="J713" s="253"/>
      <c r="O713" s="253"/>
      <c r="P713" s="253"/>
      <c r="Q713" s="253"/>
      <c r="R713" s="253"/>
      <c r="S713" s="253"/>
      <c r="T713" s="253"/>
      <c r="U713" s="253"/>
      <c r="V713" s="253"/>
      <c r="W713" s="253"/>
      <c r="X713" s="253"/>
      <c r="Y713" s="253"/>
      <c r="Z713" s="252"/>
      <c r="AA713" s="252"/>
      <c r="AB713" s="252"/>
      <c r="AC713" s="251"/>
      <c r="AD713" s="250"/>
    </row>
    <row r="714" spans="1:30" s="208" customFormat="1">
      <c r="A714" s="250"/>
      <c r="B714" s="250"/>
      <c r="C714" s="250"/>
      <c r="D714" s="250"/>
      <c r="E714" s="250"/>
      <c r="J714" s="253"/>
      <c r="O714" s="253"/>
      <c r="P714" s="253"/>
      <c r="Q714" s="253"/>
      <c r="R714" s="253"/>
      <c r="S714" s="253"/>
      <c r="T714" s="253"/>
      <c r="U714" s="253"/>
      <c r="V714" s="253"/>
      <c r="W714" s="253"/>
      <c r="X714" s="253"/>
      <c r="Y714" s="253"/>
      <c r="Z714" s="252"/>
      <c r="AA714" s="252"/>
      <c r="AB714" s="252"/>
      <c r="AC714" s="251"/>
      <c r="AD714" s="250"/>
    </row>
    <row r="715" spans="1:30" s="208" customFormat="1">
      <c r="A715" s="250"/>
      <c r="B715" s="250"/>
      <c r="C715" s="250"/>
      <c r="D715" s="250"/>
      <c r="E715" s="250"/>
      <c r="J715" s="253"/>
      <c r="O715" s="253"/>
      <c r="P715" s="253"/>
      <c r="Q715" s="253"/>
      <c r="R715" s="253"/>
      <c r="S715" s="253"/>
      <c r="T715" s="253"/>
      <c r="U715" s="253"/>
      <c r="V715" s="253"/>
      <c r="W715" s="253"/>
      <c r="X715" s="253"/>
      <c r="Y715" s="253"/>
      <c r="Z715" s="252"/>
      <c r="AA715" s="252"/>
      <c r="AB715" s="252"/>
      <c r="AC715" s="251"/>
      <c r="AD715" s="250"/>
    </row>
    <row r="716" spans="1:30" s="208" customFormat="1">
      <c r="A716" s="250"/>
      <c r="B716" s="250"/>
      <c r="C716" s="250"/>
      <c r="D716" s="250"/>
      <c r="E716" s="250"/>
      <c r="J716" s="253"/>
      <c r="O716" s="253"/>
      <c r="P716" s="253"/>
      <c r="Q716" s="253"/>
      <c r="R716" s="253"/>
      <c r="S716" s="253"/>
      <c r="T716" s="253"/>
      <c r="U716" s="253"/>
      <c r="V716" s="253"/>
      <c r="W716" s="253"/>
      <c r="X716" s="253"/>
      <c r="Y716" s="253"/>
      <c r="Z716" s="252"/>
      <c r="AA716" s="252"/>
      <c r="AB716" s="252"/>
      <c r="AC716" s="251"/>
      <c r="AD716" s="250"/>
    </row>
    <row r="717" spans="1:30" s="208" customFormat="1">
      <c r="A717" s="250"/>
      <c r="B717" s="250"/>
      <c r="C717" s="250"/>
      <c r="D717" s="250"/>
      <c r="E717" s="250"/>
      <c r="J717" s="253"/>
      <c r="O717" s="253"/>
      <c r="P717" s="253"/>
      <c r="Q717" s="253"/>
      <c r="R717" s="253"/>
      <c r="S717" s="253"/>
      <c r="T717" s="253"/>
      <c r="U717" s="253"/>
      <c r="V717" s="253"/>
      <c r="W717" s="253"/>
      <c r="X717" s="253"/>
      <c r="Y717" s="253"/>
      <c r="Z717" s="252"/>
      <c r="AA717" s="252"/>
      <c r="AB717" s="252"/>
      <c r="AC717" s="251"/>
      <c r="AD717" s="250"/>
    </row>
    <row r="718" spans="1:30" s="208" customFormat="1">
      <c r="A718" s="250"/>
      <c r="B718" s="250"/>
      <c r="C718" s="250"/>
      <c r="D718" s="250"/>
      <c r="E718" s="250"/>
      <c r="J718" s="253"/>
      <c r="O718" s="253"/>
      <c r="P718" s="253"/>
      <c r="Q718" s="253"/>
      <c r="R718" s="253"/>
      <c r="S718" s="253"/>
      <c r="T718" s="253"/>
      <c r="U718" s="253"/>
      <c r="V718" s="253"/>
      <c r="W718" s="253"/>
      <c r="X718" s="253"/>
      <c r="Y718" s="253"/>
      <c r="Z718" s="252"/>
      <c r="AA718" s="252"/>
      <c r="AB718" s="252"/>
      <c r="AC718" s="251"/>
      <c r="AD718" s="250"/>
    </row>
    <row r="719" spans="1:30" s="208" customFormat="1">
      <c r="A719" s="250"/>
      <c r="B719" s="250"/>
      <c r="C719" s="250"/>
      <c r="D719" s="250"/>
      <c r="E719" s="250"/>
      <c r="J719" s="253"/>
      <c r="O719" s="253"/>
      <c r="P719" s="253"/>
      <c r="Q719" s="253"/>
      <c r="R719" s="253"/>
      <c r="S719" s="253"/>
      <c r="T719" s="253"/>
      <c r="U719" s="253"/>
      <c r="V719" s="253"/>
      <c r="W719" s="253"/>
      <c r="X719" s="253"/>
      <c r="Y719" s="253"/>
      <c r="Z719" s="252"/>
      <c r="AA719" s="252"/>
      <c r="AB719" s="252"/>
      <c r="AC719" s="251"/>
      <c r="AD719" s="250"/>
    </row>
    <row r="720" spans="1:30" s="208" customFormat="1">
      <c r="A720" s="250"/>
      <c r="B720" s="250"/>
      <c r="C720" s="250"/>
      <c r="D720" s="250"/>
      <c r="E720" s="250"/>
      <c r="J720" s="253"/>
      <c r="O720" s="253"/>
      <c r="P720" s="253"/>
      <c r="Q720" s="253"/>
      <c r="R720" s="253"/>
      <c r="S720" s="253"/>
      <c r="T720" s="253"/>
      <c r="U720" s="253"/>
      <c r="V720" s="253"/>
      <c r="W720" s="253"/>
      <c r="X720" s="253"/>
      <c r="Y720" s="253"/>
      <c r="Z720" s="252"/>
      <c r="AA720" s="252"/>
      <c r="AB720" s="252"/>
      <c r="AC720" s="251"/>
      <c r="AD720" s="250"/>
    </row>
    <row r="721" spans="1:30" s="208" customFormat="1">
      <c r="A721" s="250"/>
      <c r="B721" s="250"/>
      <c r="C721" s="250"/>
      <c r="D721" s="250"/>
      <c r="E721" s="250"/>
      <c r="J721" s="253"/>
      <c r="O721" s="253"/>
      <c r="P721" s="253"/>
      <c r="Q721" s="253"/>
      <c r="R721" s="253"/>
      <c r="S721" s="253"/>
      <c r="T721" s="253"/>
      <c r="U721" s="253"/>
      <c r="V721" s="253"/>
      <c r="W721" s="253"/>
      <c r="X721" s="253"/>
      <c r="Y721" s="253"/>
      <c r="Z721" s="252"/>
      <c r="AA721" s="252"/>
      <c r="AB721" s="252"/>
      <c r="AC721" s="251"/>
      <c r="AD721" s="250"/>
    </row>
    <row r="722" spans="1:30" s="208" customFormat="1">
      <c r="A722" s="250"/>
      <c r="B722" s="250"/>
      <c r="C722" s="250"/>
      <c r="D722" s="250"/>
      <c r="E722" s="250"/>
      <c r="J722" s="253"/>
      <c r="O722" s="253"/>
      <c r="P722" s="253"/>
      <c r="Q722" s="253"/>
      <c r="R722" s="253"/>
      <c r="S722" s="253"/>
      <c r="T722" s="253"/>
      <c r="U722" s="253"/>
      <c r="V722" s="253"/>
      <c r="W722" s="253"/>
      <c r="X722" s="253"/>
      <c r="Y722" s="253"/>
      <c r="Z722" s="252"/>
      <c r="AA722" s="252"/>
      <c r="AB722" s="252"/>
      <c r="AC722" s="251"/>
      <c r="AD722" s="250"/>
    </row>
    <row r="723" spans="1:30" s="208" customFormat="1">
      <c r="A723" s="250"/>
      <c r="B723" s="250"/>
      <c r="C723" s="250"/>
      <c r="D723" s="250"/>
      <c r="E723" s="250"/>
      <c r="J723" s="253"/>
      <c r="O723" s="253"/>
      <c r="P723" s="253"/>
      <c r="Q723" s="253"/>
      <c r="R723" s="253"/>
      <c r="S723" s="253"/>
      <c r="T723" s="253"/>
      <c r="U723" s="253"/>
      <c r="V723" s="253"/>
      <c r="W723" s="253"/>
      <c r="X723" s="253"/>
      <c r="Y723" s="253"/>
      <c r="Z723" s="252"/>
      <c r="AA723" s="252"/>
      <c r="AB723" s="252"/>
      <c r="AC723" s="251"/>
      <c r="AD723" s="250"/>
    </row>
    <row r="724" spans="1:30" s="208" customFormat="1">
      <c r="A724" s="250"/>
      <c r="B724" s="250"/>
      <c r="C724" s="250"/>
      <c r="D724" s="250"/>
      <c r="E724" s="250"/>
      <c r="J724" s="253"/>
      <c r="O724" s="253"/>
      <c r="P724" s="253"/>
      <c r="Q724" s="253"/>
      <c r="R724" s="253"/>
      <c r="S724" s="253"/>
      <c r="T724" s="253"/>
      <c r="U724" s="253"/>
      <c r="V724" s="253"/>
      <c r="W724" s="253"/>
      <c r="X724" s="253"/>
      <c r="Y724" s="253"/>
      <c r="Z724" s="252"/>
      <c r="AA724" s="252"/>
      <c r="AB724" s="252"/>
      <c r="AC724" s="251"/>
      <c r="AD724" s="250"/>
    </row>
    <row r="725" spans="1:30" s="208" customFormat="1">
      <c r="A725" s="250"/>
      <c r="B725" s="250"/>
      <c r="C725" s="250"/>
      <c r="D725" s="250"/>
      <c r="E725" s="250"/>
      <c r="J725" s="253"/>
      <c r="O725" s="253"/>
      <c r="P725" s="253"/>
      <c r="Q725" s="253"/>
      <c r="R725" s="253"/>
      <c r="S725" s="253"/>
      <c r="T725" s="253"/>
      <c r="U725" s="253"/>
      <c r="V725" s="253"/>
      <c r="W725" s="253"/>
      <c r="X725" s="253"/>
      <c r="Y725" s="253"/>
      <c r="Z725" s="252"/>
      <c r="AA725" s="252"/>
      <c r="AB725" s="252"/>
      <c r="AC725" s="251"/>
      <c r="AD725" s="250"/>
    </row>
    <row r="726" spans="1:30" s="208" customFormat="1">
      <c r="A726" s="250"/>
      <c r="B726" s="250"/>
      <c r="C726" s="250"/>
      <c r="D726" s="250"/>
      <c r="E726" s="250"/>
      <c r="J726" s="253"/>
      <c r="O726" s="253"/>
      <c r="P726" s="253"/>
      <c r="Q726" s="253"/>
      <c r="R726" s="253"/>
      <c r="S726" s="253"/>
      <c r="T726" s="253"/>
      <c r="U726" s="253"/>
      <c r="V726" s="253"/>
      <c r="W726" s="253"/>
      <c r="X726" s="253"/>
      <c r="Y726" s="253"/>
      <c r="Z726" s="252"/>
      <c r="AA726" s="252"/>
      <c r="AB726" s="252"/>
      <c r="AC726" s="251"/>
      <c r="AD726" s="250"/>
    </row>
    <row r="727" spans="1:30" s="208" customFormat="1">
      <c r="A727" s="250"/>
      <c r="B727" s="250"/>
      <c r="C727" s="250"/>
      <c r="D727" s="250"/>
      <c r="E727" s="250"/>
      <c r="J727" s="253"/>
      <c r="O727" s="253"/>
      <c r="P727" s="253"/>
      <c r="Q727" s="253"/>
      <c r="R727" s="253"/>
      <c r="S727" s="253"/>
      <c r="T727" s="253"/>
      <c r="U727" s="253"/>
      <c r="V727" s="253"/>
      <c r="W727" s="253"/>
      <c r="X727" s="253"/>
      <c r="Y727" s="253"/>
      <c r="Z727" s="252"/>
      <c r="AA727" s="252"/>
      <c r="AB727" s="252"/>
      <c r="AC727" s="251"/>
      <c r="AD727" s="250"/>
    </row>
    <row r="728" spans="1:30" s="208" customFormat="1">
      <c r="A728" s="250"/>
      <c r="B728" s="250"/>
      <c r="C728" s="250"/>
      <c r="D728" s="250"/>
      <c r="E728" s="250"/>
      <c r="J728" s="253"/>
      <c r="O728" s="253"/>
      <c r="P728" s="253"/>
      <c r="Q728" s="253"/>
      <c r="R728" s="253"/>
      <c r="S728" s="253"/>
      <c r="T728" s="253"/>
      <c r="U728" s="253"/>
      <c r="V728" s="253"/>
      <c r="W728" s="253"/>
      <c r="X728" s="253"/>
      <c r="Y728" s="253"/>
      <c r="Z728" s="252"/>
      <c r="AA728" s="252"/>
      <c r="AB728" s="252"/>
      <c r="AC728" s="251"/>
      <c r="AD728" s="250"/>
    </row>
    <row r="729" spans="1:30" s="208" customFormat="1">
      <c r="A729" s="250"/>
      <c r="B729" s="250"/>
      <c r="C729" s="250"/>
      <c r="D729" s="250"/>
      <c r="E729" s="250"/>
      <c r="J729" s="253"/>
      <c r="O729" s="253"/>
      <c r="P729" s="253"/>
      <c r="Q729" s="253"/>
      <c r="R729" s="253"/>
      <c r="S729" s="253"/>
      <c r="T729" s="253"/>
      <c r="U729" s="253"/>
      <c r="V729" s="253"/>
      <c r="W729" s="253"/>
      <c r="X729" s="253"/>
      <c r="Y729" s="253"/>
      <c r="Z729" s="252"/>
      <c r="AA729" s="252"/>
      <c r="AB729" s="252"/>
      <c r="AC729" s="251"/>
      <c r="AD729" s="250"/>
    </row>
    <row r="730" spans="1:30" s="208" customFormat="1">
      <c r="A730" s="250"/>
      <c r="B730" s="250"/>
      <c r="C730" s="250"/>
      <c r="D730" s="250"/>
      <c r="E730" s="250"/>
      <c r="J730" s="253"/>
      <c r="O730" s="253"/>
      <c r="P730" s="253"/>
      <c r="Q730" s="253"/>
      <c r="R730" s="253"/>
      <c r="S730" s="253"/>
      <c r="T730" s="253"/>
      <c r="U730" s="253"/>
      <c r="V730" s="253"/>
      <c r="W730" s="253"/>
      <c r="X730" s="253"/>
      <c r="Y730" s="253"/>
      <c r="Z730" s="252"/>
      <c r="AA730" s="252"/>
      <c r="AB730" s="252"/>
      <c r="AC730" s="251"/>
      <c r="AD730" s="250"/>
    </row>
    <row r="731" spans="1:30" s="208" customFormat="1">
      <c r="A731" s="250"/>
      <c r="B731" s="250"/>
      <c r="C731" s="250"/>
      <c r="D731" s="250"/>
      <c r="E731" s="250"/>
      <c r="J731" s="253"/>
      <c r="O731" s="253"/>
      <c r="P731" s="253"/>
      <c r="Q731" s="253"/>
      <c r="R731" s="253"/>
      <c r="S731" s="253"/>
      <c r="T731" s="253"/>
      <c r="U731" s="253"/>
      <c r="V731" s="253"/>
      <c r="W731" s="253"/>
      <c r="X731" s="253"/>
      <c r="Y731" s="253"/>
      <c r="Z731" s="252"/>
      <c r="AA731" s="252"/>
      <c r="AB731" s="252"/>
      <c r="AC731" s="251"/>
      <c r="AD731" s="250"/>
    </row>
    <row r="732" spans="1:30" s="208" customFormat="1">
      <c r="A732" s="250"/>
      <c r="B732" s="250"/>
      <c r="C732" s="250"/>
      <c r="D732" s="250"/>
      <c r="E732" s="250"/>
      <c r="J732" s="253"/>
      <c r="O732" s="253"/>
      <c r="P732" s="253"/>
      <c r="Q732" s="253"/>
      <c r="R732" s="253"/>
      <c r="S732" s="253"/>
      <c r="T732" s="253"/>
      <c r="U732" s="253"/>
      <c r="V732" s="253"/>
      <c r="W732" s="253"/>
      <c r="X732" s="253"/>
      <c r="Y732" s="253"/>
      <c r="Z732" s="252"/>
      <c r="AA732" s="252"/>
      <c r="AB732" s="252"/>
      <c r="AC732" s="251"/>
      <c r="AD732" s="250"/>
    </row>
    <row r="733" spans="1:30" s="208" customFormat="1">
      <c r="A733" s="250"/>
      <c r="B733" s="250"/>
      <c r="C733" s="250"/>
      <c r="D733" s="250"/>
      <c r="E733" s="250"/>
      <c r="J733" s="253"/>
      <c r="O733" s="253"/>
      <c r="P733" s="253"/>
      <c r="Q733" s="253"/>
      <c r="R733" s="253"/>
      <c r="S733" s="253"/>
      <c r="T733" s="253"/>
      <c r="U733" s="253"/>
      <c r="V733" s="253"/>
      <c r="W733" s="253"/>
      <c r="X733" s="253"/>
      <c r="Y733" s="253"/>
      <c r="Z733" s="252"/>
      <c r="AA733" s="252"/>
      <c r="AB733" s="252"/>
      <c r="AC733" s="251"/>
      <c r="AD733" s="250"/>
    </row>
    <row r="734" spans="1:30" s="208" customFormat="1">
      <c r="A734" s="250"/>
      <c r="B734" s="250"/>
      <c r="C734" s="250"/>
      <c r="D734" s="250"/>
      <c r="E734" s="250"/>
      <c r="J734" s="253"/>
      <c r="O734" s="253"/>
      <c r="P734" s="253"/>
      <c r="Q734" s="253"/>
      <c r="R734" s="253"/>
      <c r="S734" s="253"/>
      <c r="T734" s="253"/>
      <c r="U734" s="253"/>
      <c r="V734" s="253"/>
      <c r="W734" s="253"/>
      <c r="X734" s="253"/>
      <c r="Y734" s="253"/>
      <c r="Z734" s="252"/>
      <c r="AA734" s="252"/>
      <c r="AB734" s="252"/>
      <c r="AC734" s="251"/>
      <c r="AD734" s="250"/>
    </row>
    <row r="735" spans="1:30" s="208" customFormat="1">
      <c r="A735" s="250"/>
      <c r="B735" s="250"/>
      <c r="C735" s="250"/>
      <c r="D735" s="250"/>
      <c r="E735" s="250"/>
      <c r="J735" s="253"/>
      <c r="O735" s="253"/>
      <c r="P735" s="253"/>
      <c r="Q735" s="253"/>
      <c r="R735" s="253"/>
      <c r="S735" s="253"/>
      <c r="T735" s="253"/>
      <c r="U735" s="253"/>
      <c r="V735" s="253"/>
      <c r="W735" s="253"/>
      <c r="X735" s="253"/>
      <c r="Y735" s="253"/>
      <c r="Z735" s="252"/>
      <c r="AA735" s="252"/>
      <c r="AB735" s="252"/>
      <c r="AC735" s="251"/>
      <c r="AD735" s="250"/>
    </row>
    <row r="736" spans="1:30" s="208" customFormat="1">
      <c r="A736" s="250"/>
      <c r="B736" s="250"/>
      <c r="C736" s="250"/>
      <c r="D736" s="250"/>
      <c r="E736" s="250"/>
      <c r="J736" s="253"/>
      <c r="O736" s="253"/>
      <c r="P736" s="253"/>
      <c r="Q736" s="253"/>
      <c r="R736" s="253"/>
      <c r="S736" s="253"/>
      <c r="T736" s="253"/>
      <c r="U736" s="253"/>
      <c r="V736" s="253"/>
      <c r="W736" s="253"/>
      <c r="X736" s="253"/>
      <c r="Y736" s="253"/>
      <c r="Z736" s="252"/>
      <c r="AA736" s="252"/>
      <c r="AB736" s="252"/>
      <c r="AC736" s="251"/>
      <c r="AD736" s="250"/>
    </row>
    <row r="737" spans="1:30" s="208" customFormat="1">
      <c r="A737" s="250"/>
      <c r="B737" s="250"/>
      <c r="C737" s="250"/>
      <c r="D737" s="250"/>
      <c r="E737" s="250"/>
      <c r="J737" s="253"/>
      <c r="O737" s="253"/>
      <c r="P737" s="253"/>
      <c r="Q737" s="253"/>
      <c r="R737" s="253"/>
      <c r="S737" s="253"/>
      <c r="T737" s="253"/>
      <c r="U737" s="253"/>
      <c r="V737" s="253"/>
      <c r="W737" s="253"/>
      <c r="X737" s="253"/>
      <c r="Y737" s="253"/>
      <c r="Z737" s="252"/>
      <c r="AA737" s="252"/>
      <c r="AB737" s="252"/>
      <c r="AC737" s="251"/>
      <c r="AD737" s="250"/>
    </row>
    <row r="738" spans="1:30" s="208" customFormat="1">
      <c r="A738" s="250"/>
      <c r="B738" s="250"/>
      <c r="C738" s="250"/>
      <c r="D738" s="250"/>
      <c r="E738" s="250"/>
      <c r="J738" s="253"/>
      <c r="O738" s="253"/>
      <c r="P738" s="253"/>
      <c r="Q738" s="253"/>
      <c r="R738" s="253"/>
      <c r="S738" s="253"/>
      <c r="T738" s="253"/>
      <c r="U738" s="253"/>
      <c r="V738" s="253"/>
      <c r="W738" s="253"/>
      <c r="X738" s="253"/>
      <c r="Y738" s="253"/>
      <c r="Z738" s="252"/>
      <c r="AA738" s="252"/>
      <c r="AB738" s="252"/>
      <c r="AC738" s="251"/>
      <c r="AD738" s="250"/>
    </row>
    <row r="739" spans="1:30" s="208" customFormat="1">
      <c r="A739" s="250"/>
      <c r="B739" s="250"/>
      <c r="C739" s="250"/>
      <c r="D739" s="250"/>
      <c r="E739" s="250"/>
      <c r="J739" s="253"/>
      <c r="O739" s="253"/>
      <c r="P739" s="253"/>
      <c r="Q739" s="253"/>
      <c r="R739" s="253"/>
      <c r="S739" s="253"/>
      <c r="T739" s="253"/>
      <c r="U739" s="253"/>
      <c r="V739" s="253"/>
      <c r="W739" s="253"/>
      <c r="X739" s="253"/>
      <c r="Y739" s="253"/>
      <c r="Z739" s="252"/>
      <c r="AA739" s="252"/>
      <c r="AB739" s="252"/>
      <c r="AC739" s="251"/>
      <c r="AD739" s="250"/>
    </row>
    <row r="740" spans="1:30" s="208" customFormat="1">
      <c r="A740" s="250"/>
      <c r="B740" s="250"/>
      <c r="C740" s="250"/>
      <c r="D740" s="250"/>
      <c r="E740" s="250"/>
      <c r="J740" s="253"/>
      <c r="O740" s="253"/>
      <c r="P740" s="253"/>
      <c r="Q740" s="253"/>
      <c r="R740" s="253"/>
      <c r="S740" s="253"/>
      <c r="T740" s="253"/>
      <c r="U740" s="253"/>
      <c r="V740" s="253"/>
      <c r="W740" s="253"/>
      <c r="X740" s="253"/>
      <c r="Y740" s="253"/>
      <c r="Z740" s="252"/>
      <c r="AA740" s="252"/>
      <c r="AB740" s="252"/>
      <c r="AC740" s="251"/>
      <c r="AD740" s="250"/>
    </row>
    <row r="741" spans="1:30" s="208" customFormat="1">
      <c r="A741" s="250"/>
      <c r="B741" s="250"/>
      <c r="C741" s="250"/>
      <c r="D741" s="250"/>
      <c r="E741" s="250"/>
      <c r="J741" s="253"/>
      <c r="O741" s="253"/>
      <c r="P741" s="253"/>
      <c r="Q741" s="253"/>
      <c r="R741" s="253"/>
      <c r="S741" s="253"/>
      <c r="T741" s="253"/>
      <c r="U741" s="253"/>
      <c r="V741" s="253"/>
      <c r="W741" s="253"/>
      <c r="X741" s="253"/>
      <c r="Y741" s="253"/>
      <c r="Z741" s="252"/>
      <c r="AA741" s="252"/>
      <c r="AB741" s="252"/>
      <c r="AC741" s="251"/>
      <c r="AD741" s="250"/>
    </row>
    <row r="742" spans="1:30" s="208" customFormat="1">
      <c r="A742" s="250"/>
      <c r="B742" s="250"/>
      <c r="C742" s="250"/>
      <c r="D742" s="250"/>
      <c r="E742" s="250"/>
      <c r="J742" s="253"/>
      <c r="O742" s="253"/>
      <c r="P742" s="253"/>
      <c r="Q742" s="253"/>
      <c r="R742" s="253"/>
      <c r="S742" s="253"/>
      <c r="T742" s="253"/>
      <c r="U742" s="253"/>
      <c r="V742" s="253"/>
      <c r="W742" s="253"/>
      <c r="X742" s="253"/>
      <c r="Y742" s="253"/>
      <c r="Z742" s="252"/>
      <c r="AA742" s="252"/>
      <c r="AB742" s="252"/>
      <c r="AC742" s="251"/>
      <c r="AD742" s="250"/>
    </row>
    <row r="743" spans="1:30" s="208" customFormat="1">
      <c r="A743" s="250"/>
      <c r="B743" s="250"/>
      <c r="C743" s="250"/>
      <c r="D743" s="250"/>
      <c r="E743" s="250"/>
      <c r="J743" s="253"/>
      <c r="O743" s="253"/>
      <c r="P743" s="253"/>
      <c r="Q743" s="253"/>
      <c r="R743" s="253"/>
      <c r="S743" s="253"/>
      <c r="T743" s="253"/>
      <c r="U743" s="253"/>
      <c r="V743" s="253"/>
      <c r="W743" s="253"/>
      <c r="X743" s="253"/>
      <c r="Y743" s="253"/>
      <c r="Z743" s="252"/>
      <c r="AA743" s="252"/>
      <c r="AB743" s="252"/>
      <c r="AC743" s="251"/>
      <c r="AD743" s="250"/>
    </row>
    <row r="744" spans="1:30" s="208" customFormat="1">
      <c r="A744" s="250"/>
      <c r="B744" s="250"/>
      <c r="C744" s="250"/>
      <c r="D744" s="250"/>
      <c r="E744" s="250"/>
      <c r="J744" s="253"/>
      <c r="O744" s="253"/>
      <c r="P744" s="253"/>
      <c r="Q744" s="253"/>
      <c r="R744" s="253"/>
      <c r="S744" s="253"/>
      <c r="T744" s="253"/>
      <c r="U744" s="253"/>
      <c r="V744" s="253"/>
      <c r="W744" s="253"/>
      <c r="X744" s="253"/>
      <c r="Y744" s="253"/>
      <c r="Z744" s="252"/>
      <c r="AA744" s="252"/>
      <c r="AB744" s="252"/>
      <c r="AC744" s="251"/>
      <c r="AD744" s="250"/>
    </row>
    <row r="745" spans="1:30" s="208" customFormat="1">
      <c r="A745" s="250"/>
      <c r="B745" s="250"/>
      <c r="C745" s="250"/>
      <c r="D745" s="250"/>
      <c r="E745" s="250"/>
      <c r="J745" s="253"/>
      <c r="O745" s="253"/>
      <c r="P745" s="253"/>
      <c r="Q745" s="253"/>
      <c r="R745" s="253"/>
      <c r="S745" s="253"/>
      <c r="T745" s="253"/>
      <c r="U745" s="253"/>
      <c r="V745" s="253"/>
      <c r="W745" s="253"/>
      <c r="X745" s="253"/>
      <c r="Y745" s="253"/>
      <c r="Z745" s="252"/>
      <c r="AA745" s="252"/>
      <c r="AB745" s="252"/>
      <c r="AC745" s="251"/>
      <c r="AD745" s="250"/>
    </row>
    <row r="746" spans="1:30" s="208" customFormat="1">
      <c r="A746" s="250"/>
      <c r="B746" s="250"/>
      <c r="C746" s="250"/>
      <c r="D746" s="250"/>
      <c r="E746" s="250"/>
      <c r="J746" s="253"/>
      <c r="O746" s="253"/>
      <c r="P746" s="253"/>
      <c r="Q746" s="253"/>
      <c r="R746" s="253"/>
      <c r="S746" s="253"/>
      <c r="T746" s="253"/>
      <c r="U746" s="253"/>
      <c r="V746" s="253"/>
      <c r="W746" s="253"/>
      <c r="X746" s="253"/>
      <c r="Y746" s="253"/>
      <c r="Z746" s="252"/>
      <c r="AA746" s="252"/>
      <c r="AB746" s="252"/>
      <c r="AC746" s="251"/>
      <c r="AD746" s="250"/>
    </row>
    <row r="747" spans="1:30" s="208" customFormat="1">
      <c r="A747" s="250"/>
      <c r="B747" s="250"/>
      <c r="C747" s="250"/>
      <c r="D747" s="250"/>
      <c r="E747" s="250"/>
      <c r="J747" s="253"/>
      <c r="O747" s="253"/>
      <c r="P747" s="253"/>
      <c r="Q747" s="253"/>
      <c r="R747" s="253"/>
      <c r="S747" s="253"/>
      <c r="T747" s="253"/>
      <c r="U747" s="253"/>
      <c r="V747" s="253"/>
      <c r="W747" s="253"/>
      <c r="X747" s="253"/>
      <c r="Y747" s="253"/>
      <c r="Z747" s="252"/>
      <c r="AA747" s="252"/>
      <c r="AB747" s="252"/>
      <c r="AC747" s="251"/>
      <c r="AD747" s="250"/>
    </row>
    <row r="748" spans="1:30" s="208" customFormat="1">
      <c r="A748" s="250"/>
      <c r="B748" s="250"/>
      <c r="C748" s="250"/>
      <c r="D748" s="250"/>
      <c r="E748" s="250"/>
      <c r="J748" s="253"/>
      <c r="O748" s="253"/>
      <c r="P748" s="253"/>
      <c r="Q748" s="253"/>
      <c r="R748" s="253"/>
      <c r="S748" s="253"/>
      <c r="T748" s="253"/>
      <c r="U748" s="253"/>
      <c r="V748" s="253"/>
      <c r="W748" s="253"/>
      <c r="X748" s="253"/>
      <c r="Y748" s="253"/>
      <c r="Z748" s="252"/>
      <c r="AA748" s="252"/>
      <c r="AB748" s="252"/>
      <c r="AC748" s="251"/>
      <c r="AD748" s="250"/>
    </row>
    <row r="749" spans="1:30" s="208" customFormat="1">
      <c r="A749" s="250"/>
      <c r="B749" s="250"/>
      <c r="C749" s="250"/>
      <c r="D749" s="250"/>
      <c r="E749" s="250"/>
      <c r="J749" s="253"/>
      <c r="O749" s="253"/>
      <c r="P749" s="253"/>
      <c r="Q749" s="253"/>
      <c r="R749" s="253"/>
      <c r="S749" s="253"/>
      <c r="T749" s="253"/>
      <c r="U749" s="253"/>
      <c r="V749" s="253"/>
      <c r="W749" s="253"/>
      <c r="X749" s="253"/>
      <c r="Y749" s="253"/>
      <c r="Z749" s="252"/>
      <c r="AA749" s="252"/>
      <c r="AB749" s="252"/>
      <c r="AC749" s="251"/>
      <c r="AD749" s="250"/>
    </row>
    <row r="750" spans="1:30" s="208" customFormat="1">
      <c r="A750" s="250"/>
      <c r="B750" s="250"/>
      <c r="C750" s="250"/>
      <c r="D750" s="250"/>
      <c r="E750" s="250"/>
      <c r="J750" s="253"/>
      <c r="O750" s="253"/>
      <c r="P750" s="253"/>
      <c r="Q750" s="253"/>
      <c r="R750" s="253"/>
      <c r="S750" s="253"/>
      <c r="T750" s="253"/>
      <c r="U750" s="253"/>
      <c r="V750" s="253"/>
      <c r="W750" s="253"/>
      <c r="X750" s="253"/>
      <c r="Y750" s="253"/>
      <c r="Z750" s="252"/>
      <c r="AA750" s="252"/>
      <c r="AB750" s="252"/>
      <c r="AC750" s="251"/>
      <c r="AD750" s="250"/>
    </row>
    <row r="751" spans="1:30" s="208" customFormat="1">
      <c r="A751" s="250"/>
      <c r="B751" s="250"/>
      <c r="C751" s="250"/>
      <c r="D751" s="250"/>
      <c r="E751" s="250"/>
      <c r="J751" s="253"/>
      <c r="O751" s="253"/>
      <c r="P751" s="253"/>
      <c r="Q751" s="253"/>
      <c r="R751" s="253"/>
      <c r="S751" s="253"/>
      <c r="T751" s="253"/>
      <c r="U751" s="253"/>
      <c r="V751" s="253"/>
      <c r="W751" s="253"/>
      <c r="X751" s="253"/>
      <c r="Y751" s="253"/>
      <c r="Z751" s="252"/>
      <c r="AA751" s="252"/>
      <c r="AB751" s="252"/>
      <c r="AC751" s="251"/>
      <c r="AD751" s="250"/>
    </row>
    <row r="752" spans="1:30" s="208" customFormat="1">
      <c r="A752" s="250"/>
      <c r="B752" s="250"/>
      <c r="C752" s="250"/>
      <c r="D752" s="250"/>
      <c r="E752" s="250"/>
      <c r="J752" s="253"/>
      <c r="O752" s="253"/>
      <c r="P752" s="253"/>
      <c r="Q752" s="253"/>
      <c r="R752" s="253"/>
      <c r="S752" s="253"/>
      <c r="T752" s="253"/>
      <c r="U752" s="253"/>
      <c r="V752" s="253"/>
      <c r="W752" s="253"/>
      <c r="X752" s="253"/>
      <c r="Y752" s="253"/>
      <c r="Z752" s="252"/>
      <c r="AA752" s="252"/>
      <c r="AB752" s="252"/>
      <c r="AC752" s="251"/>
      <c r="AD752" s="250"/>
    </row>
    <row r="753" spans="1:30" s="208" customFormat="1">
      <c r="A753" s="250"/>
      <c r="B753" s="250"/>
      <c r="C753" s="250"/>
      <c r="D753" s="250"/>
      <c r="E753" s="250"/>
      <c r="J753" s="253"/>
      <c r="O753" s="253"/>
      <c r="P753" s="253"/>
      <c r="Q753" s="253"/>
      <c r="R753" s="253"/>
      <c r="S753" s="253"/>
      <c r="T753" s="253"/>
      <c r="U753" s="253"/>
      <c r="V753" s="253"/>
      <c r="W753" s="253"/>
      <c r="X753" s="253"/>
      <c r="Y753" s="253"/>
      <c r="Z753" s="252"/>
      <c r="AA753" s="252"/>
      <c r="AB753" s="252"/>
      <c r="AC753" s="251"/>
      <c r="AD753" s="250"/>
    </row>
    <row r="754" spans="1:30" s="208" customFormat="1">
      <c r="A754" s="250"/>
      <c r="B754" s="250"/>
      <c r="C754" s="250"/>
      <c r="D754" s="250"/>
      <c r="E754" s="250"/>
      <c r="J754" s="253"/>
      <c r="O754" s="253"/>
      <c r="P754" s="253"/>
      <c r="Q754" s="253"/>
      <c r="R754" s="253"/>
      <c r="S754" s="253"/>
      <c r="T754" s="253"/>
      <c r="U754" s="253"/>
      <c r="V754" s="253"/>
      <c r="W754" s="253"/>
      <c r="X754" s="253"/>
      <c r="Y754" s="253"/>
      <c r="Z754" s="252"/>
      <c r="AA754" s="252"/>
      <c r="AB754" s="252"/>
      <c r="AC754" s="251"/>
      <c r="AD754" s="250"/>
    </row>
    <row r="755" spans="1:30" s="208" customFormat="1">
      <c r="A755" s="250"/>
      <c r="B755" s="250"/>
      <c r="C755" s="250"/>
      <c r="D755" s="250"/>
      <c r="E755" s="250"/>
      <c r="J755" s="253"/>
      <c r="O755" s="253"/>
      <c r="P755" s="253"/>
      <c r="Q755" s="253"/>
      <c r="R755" s="253"/>
      <c r="S755" s="253"/>
      <c r="T755" s="253"/>
      <c r="U755" s="253"/>
      <c r="V755" s="253"/>
      <c r="W755" s="253"/>
      <c r="X755" s="253"/>
      <c r="Y755" s="253"/>
      <c r="Z755" s="252"/>
      <c r="AA755" s="252"/>
      <c r="AB755" s="252"/>
      <c r="AC755" s="251"/>
      <c r="AD755" s="250"/>
    </row>
    <row r="756" spans="1:30" s="208" customFormat="1">
      <c r="A756" s="250"/>
      <c r="B756" s="250"/>
      <c r="C756" s="250"/>
      <c r="D756" s="250"/>
      <c r="E756" s="250"/>
      <c r="J756" s="253"/>
      <c r="O756" s="253"/>
      <c r="P756" s="253"/>
      <c r="Q756" s="253"/>
      <c r="R756" s="253"/>
      <c r="S756" s="253"/>
      <c r="T756" s="253"/>
      <c r="U756" s="253"/>
      <c r="V756" s="253"/>
      <c r="W756" s="253"/>
      <c r="X756" s="253"/>
      <c r="Y756" s="253"/>
      <c r="Z756" s="252"/>
      <c r="AA756" s="252"/>
      <c r="AB756" s="252"/>
      <c r="AC756" s="251"/>
      <c r="AD756" s="250"/>
    </row>
    <row r="757" spans="1:30" s="208" customFormat="1">
      <c r="A757" s="250"/>
      <c r="B757" s="250"/>
      <c r="C757" s="250"/>
      <c r="D757" s="250"/>
      <c r="E757" s="250"/>
      <c r="J757" s="253"/>
      <c r="O757" s="253"/>
      <c r="P757" s="253"/>
      <c r="Q757" s="253"/>
      <c r="R757" s="253"/>
      <c r="S757" s="253"/>
      <c r="T757" s="253"/>
      <c r="U757" s="253"/>
      <c r="V757" s="253"/>
      <c r="W757" s="253"/>
      <c r="X757" s="253"/>
      <c r="Y757" s="253"/>
      <c r="Z757" s="252"/>
      <c r="AA757" s="252"/>
      <c r="AB757" s="252"/>
      <c r="AC757" s="251"/>
      <c r="AD757" s="250"/>
    </row>
    <row r="758" spans="1:30" s="208" customFormat="1">
      <c r="A758" s="250"/>
      <c r="B758" s="250"/>
      <c r="C758" s="250"/>
      <c r="D758" s="250"/>
      <c r="E758" s="250"/>
      <c r="J758" s="253"/>
      <c r="O758" s="253"/>
      <c r="P758" s="253"/>
      <c r="Q758" s="253"/>
      <c r="R758" s="253"/>
      <c r="S758" s="253"/>
      <c r="T758" s="253"/>
      <c r="U758" s="253"/>
      <c r="V758" s="253"/>
      <c r="W758" s="253"/>
      <c r="X758" s="253"/>
      <c r="Y758" s="253"/>
      <c r="Z758" s="252"/>
      <c r="AA758" s="252"/>
      <c r="AB758" s="252"/>
      <c r="AC758" s="251"/>
      <c r="AD758" s="250"/>
    </row>
    <row r="759" spans="1:30" s="208" customFormat="1">
      <c r="A759" s="250"/>
      <c r="B759" s="250"/>
      <c r="C759" s="250"/>
      <c r="D759" s="250"/>
      <c r="E759" s="250"/>
      <c r="J759" s="253"/>
      <c r="O759" s="253"/>
      <c r="P759" s="253"/>
      <c r="Q759" s="253"/>
      <c r="R759" s="253"/>
      <c r="S759" s="253"/>
      <c r="T759" s="253"/>
      <c r="U759" s="253"/>
      <c r="V759" s="253"/>
      <c r="W759" s="253"/>
      <c r="X759" s="253"/>
      <c r="Y759" s="253"/>
      <c r="Z759" s="252"/>
      <c r="AA759" s="252"/>
      <c r="AB759" s="252"/>
      <c r="AC759" s="251"/>
      <c r="AD759" s="250"/>
    </row>
    <row r="760" spans="1:30" s="208" customFormat="1">
      <c r="A760" s="250"/>
      <c r="B760" s="250"/>
      <c r="C760" s="250"/>
      <c r="D760" s="250"/>
      <c r="E760" s="250"/>
      <c r="J760" s="253"/>
      <c r="O760" s="253"/>
      <c r="P760" s="253"/>
      <c r="Q760" s="253"/>
      <c r="R760" s="253"/>
      <c r="S760" s="253"/>
      <c r="T760" s="253"/>
      <c r="U760" s="253"/>
      <c r="V760" s="253"/>
      <c r="W760" s="253"/>
      <c r="X760" s="253"/>
      <c r="Y760" s="253"/>
      <c r="Z760" s="252"/>
      <c r="AA760" s="252"/>
      <c r="AB760" s="252"/>
      <c r="AC760" s="251"/>
      <c r="AD760" s="250"/>
    </row>
    <row r="761" spans="1:30" s="208" customFormat="1">
      <c r="A761" s="250"/>
      <c r="B761" s="250"/>
      <c r="C761" s="250"/>
      <c r="D761" s="250"/>
      <c r="E761" s="250"/>
      <c r="J761" s="253"/>
      <c r="O761" s="253"/>
      <c r="P761" s="253"/>
      <c r="Q761" s="253"/>
      <c r="R761" s="253"/>
      <c r="S761" s="253"/>
      <c r="T761" s="253"/>
      <c r="U761" s="253"/>
      <c r="V761" s="253"/>
      <c r="W761" s="253"/>
      <c r="X761" s="253"/>
      <c r="Y761" s="253"/>
      <c r="Z761" s="252"/>
      <c r="AA761" s="252"/>
      <c r="AB761" s="252"/>
      <c r="AC761" s="251"/>
      <c r="AD761" s="250"/>
    </row>
    <row r="762" spans="1:30" s="208" customFormat="1">
      <c r="A762" s="250"/>
      <c r="B762" s="250"/>
      <c r="C762" s="250"/>
      <c r="D762" s="250"/>
      <c r="E762" s="250"/>
      <c r="J762" s="253"/>
      <c r="O762" s="253"/>
      <c r="P762" s="253"/>
      <c r="Q762" s="253"/>
      <c r="R762" s="253"/>
      <c r="S762" s="253"/>
      <c r="T762" s="253"/>
      <c r="U762" s="253"/>
      <c r="V762" s="253"/>
      <c r="W762" s="253"/>
      <c r="X762" s="253"/>
      <c r="Y762" s="253"/>
      <c r="Z762" s="252"/>
      <c r="AA762" s="252"/>
      <c r="AB762" s="252"/>
      <c r="AC762" s="251"/>
      <c r="AD762" s="250"/>
    </row>
    <row r="763" spans="1:30" s="208" customFormat="1">
      <c r="A763" s="250"/>
      <c r="B763" s="250"/>
      <c r="C763" s="250"/>
      <c r="D763" s="250"/>
      <c r="E763" s="250"/>
      <c r="J763" s="253"/>
      <c r="O763" s="253"/>
      <c r="P763" s="253"/>
      <c r="Q763" s="253"/>
      <c r="R763" s="253"/>
      <c r="S763" s="253"/>
      <c r="T763" s="253"/>
      <c r="U763" s="253"/>
      <c r="V763" s="253"/>
      <c r="W763" s="253"/>
      <c r="X763" s="253"/>
      <c r="Y763" s="253"/>
      <c r="Z763" s="252"/>
      <c r="AA763" s="252"/>
      <c r="AB763" s="252"/>
      <c r="AC763" s="251"/>
      <c r="AD763" s="250"/>
    </row>
    <row r="764" spans="1:30" s="208" customFormat="1">
      <c r="A764" s="250"/>
      <c r="B764" s="250"/>
      <c r="C764" s="250"/>
      <c r="D764" s="250"/>
      <c r="E764" s="250"/>
      <c r="J764" s="253"/>
      <c r="O764" s="253"/>
      <c r="P764" s="253"/>
      <c r="Q764" s="253"/>
      <c r="R764" s="253"/>
      <c r="S764" s="253"/>
      <c r="T764" s="253"/>
      <c r="U764" s="253"/>
      <c r="V764" s="253"/>
      <c r="W764" s="253"/>
      <c r="X764" s="253"/>
      <c r="Y764" s="253"/>
      <c r="Z764" s="252"/>
      <c r="AA764" s="252"/>
      <c r="AB764" s="252"/>
      <c r="AC764" s="251"/>
      <c r="AD764" s="250"/>
    </row>
    <row r="765" spans="1:30" s="208" customFormat="1">
      <c r="A765" s="250"/>
      <c r="B765" s="250"/>
      <c r="C765" s="250"/>
      <c r="D765" s="250"/>
      <c r="E765" s="250"/>
      <c r="J765" s="253"/>
      <c r="O765" s="253"/>
      <c r="P765" s="253"/>
      <c r="Q765" s="253"/>
      <c r="R765" s="253"/>
      <c r="S765" s="253"/>
      <c r="T765" s="253"/>
      <c r="U765" s="253"/>
      <c r="V765" s="253"/>
      <c r="W765" s="253"/>
      <c r="X765" s="253"/>
      <c r="Y765" s="253"/>
      <c r="Z765" s="252"/>
      <c r="AA765" s="252"/>
      <c r="AB765" s="252"/>
      <c r="AC765" s="251"/>
      <c r="AD765" s="250"/>
    </row>
    <row r="766" spans="1:30" s="208" customFormat="1">
      <c r="A766" s="250"/>
      <c r="B766" s="250"/>
      <c r="C766" s="250"/>
      <c r="D766" s="250"/>
      <c r="E766" s="250"/>
      <c r="J766" s="253"/>
      <c r="O766" s="253"/>
      <c r="P766" s="253"/>
      <c r="Q766" s="253"/>
      <c r="R766" s="253"/>
      <c r="S766" s="253"/>
      <c r="T766" s="253"/>
      <c r="U766" s="253"/>
      <c r="V766" s="253"/>
      <c r="W766" s="253"/>
      <c r="X766" s="253"/>
      <c r="Y766" s="253"/>
      <c r="Z766" s="252"/>
      <c r="AA766" s="252"/>
      <c r="AB766" s="252"/>
      <c r="AC766" s="251"/>
      <c r="AD766" s="250"/>
    </row>
    <row r="767" spans="1:30" s="208" customFormat="1">
      <c r="A767" s="250"/>
      <c r="B767" s="250"/>
      <c r="C767" s="250"/>
      <c r="D767" s="250"/>
      <c r="E767" s="250"/>
      <c r="J767" s="253"/>
      <c r="O767" s="253"/>
      <c r="P767" s="253"/>
      <c r="Q767" s="253"/>
      <c r="R767" s="253"/>
      <c r="S767" s="253"/>
      <c r="T767" s="253"/>
      <c r="U767" s="253"/>
      <c r="V767" s="253"/>
      <c r="W767" s="253"/>
      <c r="X767" s="253"/>
      <c r="Y767" s="253"/>
      <c r="Z767" s="252"/>
      <c r="AA767" s="252"/>
      <c r="AB767" s="252"/>
      <c r="AC767" s="251"/>
      <c r="AD767" s="250"/>
    </row>
    <row r="768" spans="1:30" s="208" customFormat="1">
      <c r="A768" s="250"/>
      <c r="B768" s="250"/>
      <c r="C768" s="250"/>
      <c r="D768" s="250"/>
      <c r="E768" s="250"/>
      <c r="J768" s="253"/>
      <c r="O768" s="253"/>
      <c r="P768" s="253"/>
      <c r="Q768" s="253"/>
      <c r="R768" s="253"/>
      <c r="S768" s="253"/>
      <c r="T768" s="253"/>
      <c r="U768" s="253"/>
      <c r="V768" s="253"/>
      <c r="W768" s="253"/>
      <c r="X768" s="253"/>
      <c r="Y768" s="253"/>
      <c r="Z768" s="252"/>
      <c r="AA768" s="252"/>
      <c r="AB768" s="252"/>
      <c r="AC768" s="251"/>
      <c r="AD768" s="250"/>
    </row>
    <row r="769" spans="1:30" s="208" customFormat="1">
      <c r="A769" s="250"/>
      <c r="B769" s="250"/>
      <c r="C769" s="250"/>
      <c r="D769" s="250"/>
      <c r="E769" s="250"/>
      <c r="J769" s="253"/>
      <c r="O769" s="253"/>
      <c r="P769" s="253"/>
      <c r="Q769" s="253"/>
      <c r="R769" s="253"/>
      <c r="S769" s="253"/>
      <c r="T769" s="253"/>
      <c r="U769" s="253"/>
      <c r="V769" s="253"/>
      <c r="W769" s="253"/>
      <c r="X769" s="253"/>
      <c r="Y769" s="253"/>
      <c r="Z769" s="252"/>
      <c r="AA769" s="252"/>
      <c r="AB769" s="252"/>
      <c r="AC769" s="251"/>
      <c r="AD769" s="250"/>
    </row>
    <row r="770" spans="1:30" s="208" customFormat="1">
      <c r="A770" s="250"/>
      <c r="B770" s="250"/>
      <c r="C770" s="250"/>
      <c r="D770" s="250"/>
      <c r="E770" s="250"/>
      <c r="J770" s="253"/>
      <c r="O770" s="253"/>
      <c r="P770" s="253"/>
      <c r="Q770" s="253"/>
      <c r="R770" s="253"/>
      <c r="S770" s="253"/>
      <c r="T770" s="253"/>
      <c r="U770" s="253"/>
      <c r="V770" s="253"/>
      <c r="W770" s="253"/>
      <c r="X770" s="253"/>
      <c r="Y770" s="253"/>
      <c r="Z770" s="252"/>
      <c r="AA770" s="252"/>
      <c r="AB770" s="252"/>
      <c r="AC770" s="251"/>
      <c r="AD770" s="250"/>
    </row>
    <row r="771" spans="1:30" s="208" customFormat="1">
      <c r="A771" s="250"/>
      <c r="B771" s="250"/>
      <c r="C771" s="250"/>
      <c r="D771" s="250"/>
      <c r="E771" s="250"/>
      <c r="J771" s="253"/>
      <c r="O771" s="253"/>
      <c r="P771" s="253"/>
      <c r="Q771" s="253"/>
      <c r="R771" s="253"/>
      <c r="S771" s="253"/>
      <c r="T771" s="253"/>
      <c r="U771" s="253"/>
      <c r="V771" s="253"/>
      <c r="W771" s="253"/>
      <c r="X771" s="253"/>
      <c r="Y771" s="253"/>
      <c r="Z771" s="252"/>
      <c r="AA771" s="252"/>
      <c r="AB771" s="252"/>
      <c r="AC771" s="251"/>
      <c r="AD771" s="250"/>
    </row>
    <row r="772" spans="1:30" s="208" customFormat="1">
      <c r="A772" s="250"/>
      <c r="B772" s="250"/>
      <c r="C772" s="250"/>
      <c r="D772" s="250"/>
      <c r="E772" s="250"/>
      <c r="J772" s="253"/>
      <c r="O772" s="253"/>
      <c r="P772" s="253"/>
      <c r="Q772" s="253"/>
      <c r="R772" s="253"/>
      <c r="S772" s="253"/>
      <c r="T772" s="253"/>
      <c r="U772" s="253"/>
      <c r="V772" s="253"/>
      <c r="W772" s="253"/>
      <c r="X772" s="253"/>
      <c r="Y772" s="253"/>
      <c r="Z772" s="252"/>
      <c r="AA772" s="252"/>
      <c r="AB772" s="252"/>
      <c r="AC772" s="251"/>
      <c r="AD772" s="250"/>
    </row>
    <row r="773" spans="1:30" s="208" customFormat="1">
      <c r="A773" s="250"/>
      <c r="B773" s="250"/>
      <c r="C773" s="250"/>
      <c r="D773" s="250"/>
      <c r="E773" s="250"/>
      <c r="J773" s="253"/>
      <c r="O773" s="253"/>
      <c r="P773" s="253"/>
      <c r="Q773" s="253"/>
      <c r="R773" s="253"/>
      <c r="S773" s="253"/>
      <c r="T773" s="253"/>
      <c r="U773" s="253"/>
      <c r="V773" s="253"/>
      <c r="W773" s="253"/>
      <c r="X773" s="253"/>
      <c r="Y773" s="253"/>
      <c r="Z773" s="252"/>
      <c r="AA773" s="252"/>
      <c r="AB773" s="252"/>
      <c r="AC773" s="251"/>
      <c r="AD773" s="250"/>
    </row>
    <row r="774" spans="1:30" s="208" customFormat="1">
      <c r="A774" s="250"/>
      <c r="B774" s="250"/>
      <c r="C774" s="250"/>
      <c r="D774" s="250"/>
      <c r="E774" s="250"/>
      <c r="J774" s="253"/>
      <c r="O774" s="253"/>
      <c r="P774" s="253"/>
      <c r="Q774" s="253"/>
      <c r="R774" s="253"/>
      <c r="S774" s="253"/>
      <c r="T774" s="253"/>
      <c r="U774" s="253"/>
      <c r="V774" s="253"/>
      <c r="W774" s="253"/>
      <c r="X774" s="253"/>
      <c r="Y774" s="253"/>
      <c r="Z774" s="252"/>
      <c r="AA774" s="252"/>
      <c r="AB774" s="252"/>
      <c r="AC774" s="251"/>
      <c r="AD774" s="250"/>
    </row>
    <row r="775" spans="1:30" s="208" customFormat="1">
      <c r="A775" s="250"/>
      <c r="B775" s="250"/>
      <c r="C775" s="250"/>
      <c r="D775" s="250"/>
      <c r="E775" s="250"/>
      <c r="J775" s="253"/>
      <c r="O775" s="253"/>
      <c r="P775" s="253"/>
      <c r="Q775" s="253"/>
      <c r="R775" s="253"/>
      <c r="S775" s="253"/>
      <c r="T775" s="253"/>
      <c r="U775" s="253"/>
      <c r="V775" s="253"/>
      <c r="W775" s="253"/>
      <c r="X775" s="253"/>
      <c r="Y775" s="253"/>
      <c r="Z775" s="252"/>
      <c r="AA775" s="252"/>
      <c r="AB775" s="252"/>
      <c r="AC775" s="251"/>
      <c r="AD775" s="250"/>
    </row>
    <row r="776" spans="1:30" s="208" customFormat="1">
      <c r="A776" s="250"/>
      <c r="B776" s="250"/>
      <c r="C776" s="250"/>
      <c r="D776" s="250"/>
      <c r="E776" s="250"/>
      <c r="J776" s="253"/>
      <c r="O776" s="253"/>
      <c r="P776" s="253"/>
      <c r="Q776" s="253"/>
      <c r="R776" s="253"/>
      <c r="S776" s="253"/>
      <c r="T776" s="253"/>
      <c r="U776" s="253"/>
      <c r="V776" s="253"/>
      <c r="W776" s="253"/>
      <c r="X776" s="253"/>
      <c r="Y776" s="253"/>
      <c r="Z776" s="252"/>
      <c r="AA776" s="252"/>
      <c r="AB776" s="252"/>
      <c r="AC776" s="251"/>
      <c r="AD776" s="250"/>
    </row>
    <row r="777" spans="1:30" s="208" customFormat="1">
      <c r="A777" s="250"/>
      <c r="B777" s="250"/>
      <c r="C777" s="250"/>
      <c r="D777" s="250"/>
      <c r="E777" s="250"/>
      <c r="J777" s="253"/>
      <c r="O777" s="253"/>
      <c r="P777" s="253"/>
      <c r="Q777" s="253"/>
      <c r="R777" s="253"/>
      <c r="S777" s="253"/>
      <c r="T777" s="253"/>
      <c r="U777" s="253"/>
      <c r="V777" s="253"/>
      <c r="W777" s="253"/>
      <c r="X777" s="253"/>
      <c r="Y777" s="253"/>
      <c r="Z777" s="252"/>
      <c r="AA777" s="252"/>
      <c r="AB777" s="252"/>
      <c r="AC777" s="251"/>
      <c r="AD777" s="250"/>
    </row>
    <row r="778" spans="1:30" s="208" customFormat="1">
      <c r="A778" s="250"/>
      <c r="B778" s="250"/>
      <c r="C778" s="250"/>
      <c r="D778" s="250"/>
      <c r="E778" s="250"/>
      <c r="J778" s="253"/>
      <c r="O778" s="253"/>
      <c r="P778" s="253"/>
      <c r="Q778" s="253"/>
      <c r="R778" s="253"/>
      <c r="S778" s="253"/>
      <c r="T778" s="253"/>
      <c r="U778" s="253"/>
      <c r="V778" s="253"/>
      <c r="W778" s="253"/>
      <c r="X778" s="253"/>
      <c r="Y778" s="253"/>
      <c r="Z778" s="252"/>
      <c r="AA778" s="252"/>
      <c r="AB778" s="252"/>
      <c r="AC778" s="251"/>
      <c r="AD778" s="250"/>
    </row>
    <row r="779" spans="1:30" s="208" customFormat="1">
      <c r="A779" s="250"/>
      <c r="B779" s="250"/>
      <c r="C779" s="250"/>
      <c r="D779" s="250"/>
      <c r="E779" s="250"/>
      <c r="J779" s="253"/>
      <c r="O779" s="253"/>
      <c r="P779" s="253"/>
      <c r="Q779" s="253"/>
      <c r="R779" s="253"/>
      <c r="S779" s="253"/>
      <c r="T779" s="253"/>
      <c r="U779" s="253"/>
      <c r="V779" s="253"/>
      <c r="W779" s="253"/>
      <c r="X779" s="253"/>
      <c r="Y779" s="253"/>
      <c r="Z779" s="252"/>
      <c r="AA779" s="252"/>
      <c r="AB779" s="252"/>
      <c r="AC779" s="251"/>
      <c r="AD779" s="250"/>
    </row>
    <row r="780" spans="1:30" s="208" customFormat="1">
      <c r="A780" s="250"/>
      <c r="B780" s="250"/>
      <c r="C780" s="250"/>
      <c r="D780" s="250"/>
      <c r="E780" s="250"/>
      <c r="J780" s="253"/>
      <c r="O780" s="253"/>
      <c r="P780" s="253"/>
      <c r="Q780" s="253"/>
      <c r="R780" s="253"/>
      <c r="S780" s="253"/>
      <c r="T780" s="253"/>
      <c r="U780" s="253"/>
      <c r="V780" s="253"/>
      <c r="W780" s="253"/>
      <c r="X780" s="253"/>
      <c r="Y780" s="253"/>
      <c r="Z780" s="252"/>
      <c r="AA780" s="252"/>
      <c r="AB780" s="252"/>
      <c r="AC780" s="251"/>
      <c r="AD780" s="250"/>
    </row>
    <row r="781" spans="1:30" s="208" customFormat="1">
      <c r="A781" s="250"/>
      <c r="B781" s="250"/>
      <c r="C781" s="250"/>
      <c r="D781" s="250"/>
      <c r="E781" s="250"/>
      <c r="J781" s="253"/>
      <c r="O781" s="253"/>
      <c r="P781" s="253"/>
      <c r="Q781" s="253"/>
      <c r="R781" s="253"/>
      <c r="S781" s="253"/>
      <c r="T781" s="253"/>
      <c r="U781" s="253"/>
      <c r="V781" s="253"/>
      <c r="W781" s="253"/>
      <c r="X781" s="253"/>
      <c r="Y781" s="253"/>
      <c r="Z781" s="252"/>
      <c r="AA781" s="252"/>
      <c r="AB781" s="252"/>
      <c r="AC781" s="251"/>
      <c r="AD781" s="250"/>
    </row>
    <row r="782" spans="1:30" s="208" customFormat="1">
      <c r="A782" s="250"/>
      <c r="B782" s="250"/>
      <c r="C782" s="250"/>
      <c r="D782" s="250"/>
      <c r="E782" s="250"/>
      <c r="J782" s="253"/>
      <c r="O782" s="253"/>
      <c r="P782" s="253"/>
      <c r="Q782" s="253"/>
      <c r="R782" s="253"/>
      <c r="S782" s="253"/>
      <c r="T782" s="253"/>
      <c r="U782" s="253"/>
      <c r="V782" s="253"/>
      <c r="W782" s="253"/>
      <c r="X782" s="253"/>
      <c r="Y782" s="253"/>
      <c r="Z782" s="252"/>
      <c r="AA782" s="252"/>
      <c r="AB782" s="252"/>
      <c r="AC782" s="251"/>
      <c r="AD782" s="250"/>
    </row>
    <row r="783" spans="1:30" s="208" customFormat="1">
      <c r="A783" s="250"/>
      <c r="B783" s="250"/>
      <c r="C783" s="250"/>
      <c r="D783" s="250"/>
      <c r="E783" s="250"/>
      <c r="J783" s="253"/>
      <c r="O783" s="253"/>
      <c r="P783" s="253"/>
      <c r="Q783" s="253"/>
      <c r="R783" s="253"/>
      <c r="S783" s="253"/>
      <c r="T783" s="253"/>
      <c r="U783" s="253"/>
      <c r="V783" s="253"/>
      <c r="W783" s="253"/>
      <c r="X783" s="253"/>
      <c r="Y783" s="253"/>
      <c r="Z783" s="252"/>
      <c r="AA783" s="252"/>
      <c r="AB783" s="252"/>
      <c r="AC783" s="251"/>
      <c r="AD783" s="250"/>
    </row>
    <row r="784" spans="1:30" s="208" customFormat="1">
      <c r="A784" s="250"/>
      <c r="B784" s="250"/>
      <c r="C784" s="250"/>
      <c r="D784" s="250"/>
      <c r="E784" s="250"/>
      <c r="J784" s="253"/>
      <c r="O784" s="253"/>
      <c r="P784" s="253"/>
      <c r="Q784" s="253"/>
      <c r="R784" s="253"/>
      <c r="S784" s="253"/>
      <c r="T784" s="253"/>
      <c r="U784" s="253"/>
      <c r="V784" s="253"/>
      <c r="W784" s="253"/>
      <c r="X784" s="253"/>
      <c r="Y784" s="253"/>
      <c r="Z784" s="252"/>
      <c r="AA784" s="252"/>
      <c r="AB784" s="252"/>
      <c r="AC784" s="251"/>
      <c r="AD784" s="250"/>
    </row>
    <row r="785" spans="1:30" s="208" customFormat="1">
      <c r="A785" s="250"/>
      <c r="B785" s="250"/>
      <c r="C785" s="250"/>
      <c r="D785" s="250"/>
      <c r="E785" s="250"/>
      <c r="J785" s="253"/>
      <c r="O785" s="253"/>
      <c r="P785" s="253"/>
      <c r="Q785" s="253"/>
      <c r="R785" s="253"/>
      <c r="S785" s="253"/>
      <c r="T785" s="253"/>
      <c r="U785" s="253"/>
      <c r="V785" s="253"/>
      <c r="W785" s="253"/>
      <c r="X785" s="253"/>
      <c r="Y785" s="253"/>
      <c r="Z785" s="252"/>
      <c r="AA785" s="252"/>
      <c r="AB785" s="252"/>
      <c r="AC785" s="251"/>
      <c r="AD785" s="250"/>
    </row>
    <row r="786" spans="1:30" s="208" customFormat="1">
      <c r="A786" s="250"/>
      <c r="B786" s="250"/>
      <c r="C786" s="250"/>
      <c r="D786" s="250"/>
      <c r="E786" s="250"/>
      <c r="J786" s="253"/>
      <c r="O786" s="253"/>
      <c r="P786" s="253"/>
      <c r="Q786" s="253"/>
      <c r="R786" s="253"/>
      <c r="S786" s="253"/>
      <c r="T786" s="253"/>
      <c r="U786" s="253"/>
      <c r="V786" s="253"/>
      <c r="W786" s="253"/>
      <c r="X786" s="253"/>
      <c r="Y786" s="253"/>
      <c r="Z786" s="252"/>
      <c r="AA786" s="252"/>
      <c r="AB786" s="252"/>
      <c r="AC786" s="251"/>
      <c r="AD786" s="250"/>
    </row>
    <row r="787" spans="1:30" s="208" customFormat="1">
      <c r="A787" s="250"/>
      <c r="B787" s="250"/>
      <c r="C787" s="250"/>
      <c r="D787" s="250"/>
      <c r="E787" s="250"/>
      <c r="J787" s="253"/>
      <c r="O787" s="253"/>
      <c r="P787" s="253"/>
      <c r="Q787" s="253"/>
      <c r="R787" s="253"/>
      <c r="S787" s="253"/>
      <c r="T787" s="253"/>
      <c r="U787" s="253"/>
      <c r="V787" s="253"/>
      <c r="W787" s="253"/>
      <c r="X787" s="253"/>
      <c r="Y787" s="253"/>
      <c r="Z787" s="252"/>
      <c r="AA787" s="252"/>
      <c r="AB787" s="252"/>
      <c r="AC787" s="251"/>
      <c r="AD787" s="250"/>
    </row>
    <row r="788" spans="1:30" s="208" customFormat="1">
      <c r="A788" s="250"/>
      <c r="B788" s="250"/>
      <c r="C788" s="250"/>
      <c r="D788" s="250"/>
      <c r="E788" s="250"/>
      <c r="J788" s="253"/>
      <c r="O788" s="253"/>
      <c r="P788" s="253"/>
      <c r="Q788" s="253"/>
      <c r="R788" s="253"/>
      <c r="S788" s="253"/>
      <c r="T788" s="253"/>
      <c r="U788" s="253"/>
      <c r="V788" s="253"/>
      <c r="W788" s="253"/>
      <c r="X788" s="253"/>
      <c r="Y788" s="253"/>
      <c r="Z788" s="252"/>
      <c r="AA788" s="252"/>
      <c r="AB788" s="252"/>
      <c r="AC788" s="251"/>
      <c r="AD788" s="250"/>
    </row>
    <row r="789" spans="1:30" s="208" customFormat="1">
      <c r="A789" s="250"/>
      <c r="B789" s="250"/>
      <c r="C789" s="250"/>
      <c r="D789" s="250"/>
      <c r="E789" s="250"/>
      <c r="J789" s="253"/>
      <c r="O789" s="253"/>
      <c r="P789" s="253"/>
      <c r="Q789" s="253"/>
      <c r="R789" s="253"/>
      <c r="S789" s="253"/>
      <c r="T789" s="253"/>
      <c r="U789" s="253"/>
      <c r="V789" s="253"/>
      <c r="W789" s="253"/>
      <c r="X789" s="253"/>
      <c r="Y789" s="253"/>
      <c r="Z789" s="252"/>
      <c r="AA789" s="252"/>
      <c r="AB789" s="252"/>
      <c r="AC789" s="251"/>
      <c r="AD789" s="250"/>
    </row>
    <row r="790" spans="1:30" s="208" customFormat="1">
      <c r="A790" s="250"/>
      <c r="B790" s="250"/>
      <c r="C790" s="250"/>
      <c r="D790" s="250"/>
      <c r="E790" s="250"/>
      <c r="J790" s="253"/>
      <c r="O790" s="253"/>
      <c r="P790" s="253"/>
      <c r="Q790" s="253"/>
      <c r="R790" s="253"/>
      <c r="S790" s="253"/>
      <c r="T790" s="253"/>
      <c r="U790" s="253"/>
      <c r="V790" s="253"/>
      <c r="W790" s="253"/>
      <c r="X790" s="253"/>
      <c r="Y790" s="253"/>
      <c r="Z790" s="252"/>
      <c r="AA790" s="252"/>
      <c r="AB790" s="252"/>
      <c r="AC790" s="251"/>
      <c r="AD790" s="250"/>
    </row>
    <row r="791" spans="1:30" s="208" customFormat="1">
      <c r="A791" s="250"/>
      <c r="B791" s="250"/>
      <c r="C791" s="250"/>
      <c r="D791" s="250"/>
      <c r="E791" s="250"/>
      <c r="J791" s="253"/>
      <c r="O791" s="253"/>
      <c r="P791" s="253"/>
      <c r="Q791" s="253"/>
      <c r="R791" s="253"/>
      <c r="S791" s="253"/>
      <c r="T791" s="253"/>
      <c r="U791" s="253"/>
      <c r="V791" s="253"/>
      <c r="W791" s="253"/>
      <c r="X791" s="253"/>
      <c r="Y791" s="253"/>
      <c r="Z791" s="252"/>
      <c r="AA791" s="252"/>
      <c r="AB791" s="252"/>
      <c r="AC791" s="251"/>
      <c r="AD791" s="250"/>
    </row>
    <row r="792" spans="1:30" s="208" customFormat="1">
      <c r="A792" s="250"/>
      <c r="B792" s="250"/>
      <c r="C792" s="250"/>
      <c r="D792" s="250"/>
      <c r="E792" s="250"/>
      <c r="J792" s="253"/>
      <c r="O792" s="253"/>
      <c r="P792" s="253"/>
      <c r="Q792" s="253"/>
      <c r="R792" s="253"/>
      <c r="S792" s="253"/>
      <c r="T792" s="253"/>
      <c r="U792" s="253"/>
      <c r="V792" s="253"/>
      <c r="W792" s="253"/>
      <c r="X792" s="253"/>
      <c r="Y792" s="253"/>
      <c r="Z792" s="252"/>
      <c r="AA792" s="252"/>
      <c r="AB792" s="252"/>
      <c r="AC792" s="251"/>
      <c r="AD792" s="250"/>
    </row>
    <row r="793" spans="1:30" s="208" customFormat="1">
      <c r="A793" s="250"/>
      <c r="B793" s="250"/>
      <c r="C793" s="250"/>
      <c r="D793" s="250"/>
      <c r="E793" s="250"/>
      <c r="J793" s="253"/>
      <c r="O793" s="253"/>
      <c r="P793" s="253"/>
      <c r="Q793" s="253"/>
      <c r="R793" s="253"/>
      <c r="S793" s="253"/>
      <c r="T793" s="253"/>
      <c r="U793" s="253"/>
      <c r="V793" s="253"/>
      <c r="W793" s="253"/>
      <c r="X793" s="253"/>
      <c r="Y793" s="253"/>
      <c r="Z793" s="252"/>
      <c r="AA793" s="252"/>
      <c r="AB793" s="252"/>
      <c r="AC793" s="251"/>
      <c r="AD793" s="250"/>
    </row>
    <row r="794" spans="1:30" s="208" customFormat="1">
      <c r="A794" s="250"/>
      <c r="B794" s="250"/>
      <c r="C794" s="250"/>
      <c r="D794" s="250"/>
      <c r="E794" s="250"/>
      <c r="J794" s="253"/>
      <c r="O794" s="253"/>
      <c r="P794" s="253"/>
      <c r="Q794" s="253"/>
      <c r="R794" s="253"/>
      <c r="S794" s="253"/>
      <c r="T794" s="253"/>
      <c r="U794" s="253"/>
      <c r="V794" s="253"/>
      <c r="W794" s="253"/>
      <c r="X794" s="253"/>
      <c r="Y794" s="253"/>
      <c r="Z794" s="252"/>
      <c r="AA794" s="252"/>
      <c r="AB794" s="252"/>
      <c r="AC794" s="251"/>
      <c r="AD794" s="250"/>
    </row>
    <row r="795" spans="1:30" s="208" customFormat="1">
      <c r="A795" s="250"/>
      <c r="B795" s="250"/>
      <c r="C795" s="250"/>
      <c r="D795" s="250"/>
      <c r="E795" s="250"/>
      <c r="J795" s="253"/>
      <c r="O795" s="253"/>
      <c r="P795" s="253"/>
      <c r="Q795" s="253"/>
      <c r="R795" s="253"/>
      <c r="S795" s="253"/>
      <c r="T795" s="253"/>
      <c r="U795" s="253"/>
      <c r="V795" s="253"/>
      <c r="W795" s="253"/>
      <c r="X795" s="253"/>
      <c r="Y795" s="253"/>
      <c r="Z795" s="252"/>
      <c r="AA795" s="252"/>
      <c r="AB795" s="252"/>
      <c r="AC795" s="251"/>
      <c r="AD795" s="250"/>
    </row>
    <row r="796" spans="1:30" s="208" customFormat="1">
      <c r="A796" s="250"/>
      <c r="B796" s="250"/>
      <c r="C796" s="250"/>
      <c r="D796" s="250"/>
      <c r="E796" s="250"/>
      <c r="J796" s="253"/>
      <c r="O796" s="253"/>
      <c r="P796" s="253"/>
      <c r="Q796" s="253"/>
      <c r="R796" s="253"/>
      <c r="S796" s="253"/>
      <c r="T796" s="253"/>
      <c r="U796" s="253"/>
      <c r="V796" s="253"/>
      <c r="W796" s="253"/>
      <c r="X796" s="253"/>
      <c r="Y796" s="253"/>
      <c r="Z796" s="252"/>
      <c r="AA796" s="252"/>
      <c r="AB796" s="252"/>
      <c r="AC796" s="251"/>
      <c r="AD796" s="250"/>
    </row>
    <row r="797" spans="1:30" s="208" customFormat="1">
      <c r="A797" s="250"/>
      <c r="B797" s="250"/>
      <c r="C797" s="250"/>
      <c r="D797" s="250"/>
      <c r="E797" s="250"/>
      <c r="J797" s="253"/>
      <c r="O797" s="253"/>
      <c r="P797" s="253"/>
      <c r="Q797" s="253"/>
      <c r="R797" s="253"/>
      <c r="S797" s="253"/>
      <c r="T797" s="253"/>
      <c r="U797" s="253"/>
      <c r="V797" s="253"/>
      <c r="W797" s="253"/>
      <c r="X797" s="253"/>
      <c r="Y797" s="253"/>
      <c r="Z797" s="252"/>
      <c r="AA797" s="252"/>
      <c r="AB797" s="252"/>
      <c r="AC797" s="251"/>
      <c r="AD797" s="250"/>
    </row>
    <row r="798" spans="1:30" s="208" customFormat="1">
      <c r="A798" s="250"/>
      <c r="B798" s="250"/>
      <c r="C798" s="250"/>
      <c r="D798" s="250"/>
      <c r="E798" s="250"/>
      <c r="J798" s="253"/>
      <c r="O798" s="253"/>
      <c r="P798" s="253"/>
      <c r="Q798" s="253"/>
      <c r="R798" s="253"/>
      <c r="S798" s="253"/>
      <c r="T798" s="253"/>
      <c r="U798" s="253"/>
      <c r="V798" s="253"/>
      <c r="W798" s="253"/>
      <c r="X798" s="253"/>
      <c r="Y798" s="253"/>
      <c r="Z798" s="252"/>
      <c r="AA798" s="252"/>
      <c r="AB798" s="252"/>
      <c r="AC798" s="251"/>
      <c r="AD798" s="250"/>
    </row>
    <row r="799" spans="1:30" s="208" customFormat="1">
      <c r="A799" s="250"/>
      <c r="B799" s="250"/>
      <c r="C799" s="250"/>
      <c r="D799" s="250"/>
      <c r="E799" s="250"/>
      <c r="J799" s="253"/>
      <c r="O799" s="253"/>
      <c r="P799" s="253"/>
      <c r="Q799" s="253"/>
      <c r="R799" s="253"/>
      <c r="S799" s="253"/>
      <c r="T799" s="253"/>
      <c r="U799" s="253"/>
      <c r="V799" s="253"/>
      <c r="W799" s="253"/>
      <c r="X799" s="253"/>
      <c r="Y799" s="253"/>
      <c r="Z799" s="252"/>
      <c r="AA799" s="252"/>
      <c r="AB799" s="252"/>
      <c r="AC799" s="251"/>
      <c r="AD799" s="250"/>
    </row>
    <row r="800" spans="1:30" s="208" customFormat="1">
      <c r="A800" s="250"/>
      <c r="B800" s="250"/>
      <c r="C800" s="250"/>
      <c r="D800" s="250"/>
      <c r="E800" s="250"/>
      <c r="J800" s="253"/>
      <c r="O800" s="253"/>
      <c r="P800" s="253"/>
      <c r="Q800" s="253"/>
      <c r="R800" s="253"/>
      <c r="S800" s="253"/>
      <c r="T800" s="253"/>
      <c r="U800" s="253"/>
      <c r="V800" s="253"/>
      <c r="W800" s="253"/>
      <c r="X800" s="253"/>
      <c r="Y800" s="253"/>
      <c r="Z800" s="252"/>
      <c r="AA800" s="252"/>
      <c r="AB800" s="252"/>
      <c r="AC800" s="251"/>
      <c r="AD800" s="250"/>
    </row>
    <row r="801" spans="1:30" s="208" customFormat="1">
      <c r="A801" s="250"/>
      <c r="B801" s="250"/>
      <c r="C801" s="250"/>
      <c r="D801" s="250"/>
      <c r="E801" s="250"/>
      <c r="J801" s="253"/>
      <c r="O801" s="253"/>
      <c r="P801" s="253"/>
      <c r="Q801" s="253"/>
      <c r="R801" s="253"/>
      <c r="S801" s="253"/>
      <c r="T801" s="253"/>
      <c r="U801" s="253"/>
      <c r="V801" s="253"/>
      <c r="W801" s="253"/>
      <c r="X801" s="253"/>
      <c r="Y801" s="253"/>
      <c r="Z801" s="252"/>
      <c r="AA801" s="252"/>
      <c r="AB801" s="252"/>
      <c r="AC801" s="251"/>
      <c r="AD801" s="250"/>
    </row>
    <row r="802" spans="1:30" s="208" customFormat="1">
      <c r="A802" s="250"/>
      <c r="B802" s="250"/>
      <c r="C802" s="250"/>
      <c r="D802" s="250"/>
      <c r="E802" s="250"/>
      <c r="J802" s="253"/>
      <c r="O802" s="253"/>
      <c r="P802" s="253"/>
      <c r="Q802" s="253"/>
      <c r="R802" s="253"/>
      <c r="S802" s="253"/>
      <c r="T802" s="253"/>
      <c r="U802" s="253"/>
      <c r="V802" s="253"/>
      <c r="W802" s="253"/>
      <c r="X802" s="253"/>
      <c r="Y802" s="253"/>
      <c r="Z802" s="252"/>
      <c r="AA802" s="252"/>
      <c r="AB802" s="252"/>
      <c r="AC802" s="251"/>
      <c r="AD802" s="250"/>
    </row>
    <row r="803" spans="1:30" s="208" customFormat="1">
      <c r="A803" s="250"/>
      <c r="B803" s="250"/>
      <c r="C803" s="250"/>
      <c r="D803" s="250"/>
      <c r="E803" s="250"/>
      <c r="J803" s="253"/>
      <c r="O803" s="253"/>
      <c r="P803" s="253"/>
      <c r="Q803" s="253"/>
      <c r="R803" s="253"/>
      <c r="S803" s="253"/>
      <c r="T803" s="253"/>
      <c r="U803" s="253"/>
      <c r="V803" s="253"/>
      <c r="W803" s="253"/>
      <c r="X803" s="253"/>
      <c r="Y803" s="253"/>
      <c r="Z803" s="252"/>
      <c r="AA803" s="252"/>
      <c r="AB803" s="252"/>
      <c r="AC803" s="251"/>
      <c r="AD803" s="250"/>
    </row>
    <row r="804" spans="1:30" s="208" customFormat="1">
      <c r="A804" s="250"/>
      <c r="B804" s="250"/>
      <c r="C804" s="250"/>
      <c r="D804" s="250"/>
      <c r="E804" s="250"/>
      <c r="J804" s="253"/>
      <c r="O804" s="253"/>
      <c r="P804" s="253"/>
      <c r="Q804" s="253"/>
      <c r="R804" s="253"/>
      <c r="S804" s="253"/>
      <c r="T804" s="253"/>
      <c r="U804" s="253"/>
      <c r="V804" s="253"/>
      <c r="W804" s="253"/>
      <c r="X804" s="253"/>
      <c r="Y804" s="253"/>
      <c r="Z804" s="252"/>
      <c r="AA804" s="252"/>
      <c r="AB804" s="252"/>
      <c r="AC804" s="251"/>
      <c r="AD804" s="250"/>
    </row>
    <row r="805" spans="1:30" s="208" customFormat="1">
      <c r="A805" s="250"/>
      <c r="B805" s="250"/>
      <c r="C805" s="250"/>
      <c r="D805" s="250"/>
      <c r="E805" s="250"/>
      <c r="J805" s="253"/>
      <c r="O805" s="253"/>
      <c r="P805" s="253"/>
      <c r="Q805" s="253"/>
      <c r="R805" s="253"/>
      <c r="S805" s="253"/>
      <c r="T805" s="253"/>
      <c r="U805" s="253"/>
      <c r="V805" s="253"/>
      <c r="W805" s="253"/>
      <c r="X805" s="253"/>
      <c r="Y805" s="253"/>
      <c r="Z805" s="252"/>
      <c r="AA805" s="252"/>
      <c r="AB805" s="252"/>
      <c r="AC805" s="251"/>
      <c r="AD805" s="250"/>
    </row>
    <row r="806" spans="1:30" s="208" customFormat="1">
      <c r="A806" s="250"/>
      <c r="B806" s="250"/>
      <c r="C806" s="250"/>
      <c r="D806" s="250"/>
      <c r="E806" s="250"/>
      <c r="J806" s="253"/>
      <c r="O806" s="253"/>
      <c r="P806" s="253"/>
      <c r="Q806" s="253"/>
      <c r="R806" s="253"/>
      <c r="S806" s="253"/>
      <c r="T806" s="253"/>
      <c r="U806" s="253"/>
      <c r="V806" s="253"/>
      <c r="W806" s="253"/>
      <c r="X806" s="253"/>
      <c r="Y806" s="253"/>
      <c r="Z806" s="252"/>
      <c r="AA806" s="252"/>
      <c r="AB806" s="252"/>
      <c r="AC806" s="251"/>
      <c r="AD806" s="250"/>
    </row>
    <row r="807" spans="1:30" s="208" customFormat="1">
      <c r="A807" s="250"/>
      <c r="B807" s="250"/>
      <c r="C807" s="250"/>
      <c r="D807" s="250"/>
      <c r="E807" s="250"/>
      <c r="J807" s="253"/>
      <c r="O807" s="253"/>
      <c r="P807" s="253"/>
      <c r="Q807" s="253"/>
      <c r="R807" s="253"/>
      <c r="S807" s="253"/>
      <c r="T807" s="253"/>
      <c r="U807" s="253"/>
      <c r="V807" s="253"/>
      <c r="W807" s="253"/>
      <c r="X807" s="253"/>
      <c r="Y807" s="253"/>
      <c r="Z807" s="252"/>
      <c r="AA807" s="252"/>
      <c r="AB807" s="252"/>
      <c r="AC807" s="251"/>
      <c r="AD807" s="250"/>
    </row>
    <row r="808" spans="1:30" s="208" customFormat="1">
      <c r="A808" s="250"/>
      <c r="B808" s="250"/>
      <c r="C808" s="250"/>
      <c r="D808" s="250"/>
      <c r="E808" s="250"/>
      <c r="J808" s="253"/>
      <c r="O808" s="253"/>
      <c r="P808" s="253"/>
      <c r="Q808" s="253"/>
      <c r="R808" s="253"/>
      <c r="S808" s="253"/>
      <c r="T808" s="253"/>
      <c r="U808" s="253"/>
      <c r="V808" s="253"/>
      <c r="W808" s="253"/>
      <c r="X808" s="253"/>
      <c r="Y808" s="253"/>
      <c r="Z808" s="252"/>
      <c r="AA808" s="252"/>
      <c r="AB808" s="252"/>
      <c r="AC808" s="251"/>
      <c r="AD808" s="250"/>
    </row>
    <row r="809" spans="1:30" s="208" customFormat="1">
      <c r="A809" s="250"/>
      <c r="B809" s="250"/>
      <c r="C809" s="250"/>
      <c r="D809" s="250"/>
      <c r="E809" s="250"/>
      <c r="J809" s="253"/>
      <c r="O809" s="253"/>
      <c r="P809" s="253"/>
      <c r="Q809" s="253"/>
      <c r="R809" s="253"/>
      <c r="S809" s="253"/>
      <c r="T809" s="253"/>
      <c r="U809" s="253"/>
      <c r="V809" s="253"/>
      <c r="W809" s="253"/>
      <c r="X809" s="253"/>
      <c r="Y809" s="253"/>
      <c r="Z809" s="252"/>
      <c r="AA809" s="252"/>
      <c r="AB809" s="252"/>
      <c r="AC809" s="251"/>
      <c r="AD809" s="250"/>
    </row>
    <row r="810" spans="1:30" s="208" customFormat="1">
      <c r="A810" s="250"/>
      <c r="B810" s="250"/>
      <c r="C810" s="250"/>
      <c r="D810" s="250"/>
      <c r="E810" s="250"/>
      <c r="J810" s="253"/>
      <c r="O810" s="253"/>
      <c r="P810" s="253"/>
      <c r="Q810" s="253"/>
      <c r="R810" s="253"/>
      <c r="S810" s="253"/>
      <c r="T810" s="253"/>
      <c r="U810" s="253"/>
      <c r="V810" s="253"/>
      <c r="W810" s="253"/>
      <c r="X810" s="253"/>
      <c r="Y810" s="253"/>
      <c r="Z810" s="252"/>
      <c r="AA810" s="252"/>
      <c r="AB810" s="252"/>
      <c r="AC810" s="251"/>
      <c r="AD810" s="250"/>
    </row>
    <row r="811" spans="1:30" s="208" customFormat="1">
      <c r="A811" s="250"/>
      <c r="B811" s="250"/>
      <c r="C811" s="250"/>
      <c r="D811" s="250"/>
      <c r="E811" s="250"/>
      <c r="J811" s="253"/>
      <c r="O811" s="253"/>
      <c r="P811" s="253"/>
      <c r="Q811" s="253"/>
      <c r="R811" s="253"/>
      <c r="S811" s="253"/>
      <c r="T811" s="253"/>
      <c r="U811" s="253"/>
      <c r="V811" s="253"/>
      <c r="W811" s="253"/>
      <c r="X811" s="253"/>
      <c r="Y811" s="253"/>
      <c r="Z811" s="252"/>
      <c r="AA811" s="252"/>
      <c r="AB811" s="252"/>
      <c r="AC811" s="251"/>
      <c r="AD811" s="250"/>
    </row>
    <row r="812" spans="1:30" s="208" customFormat="1">
      <c r="A812" s="250"/>
      <c r="B812" s="250"/>
      <c r="C812" s="250"/>
      <c r="D812" s="250"/>
      <c r="E812" s="250"/>
      <c r="J812" s="253"/>
      <c r="O812" s="253"/>
      <c r="P812" s="253"/>
      <c r="Q812" s="253"/>
      <c r="R812" s="253"/>
      <c r="S812" s="253"/>
      <c r="T812" s="253"/>
      <c r="U812" s="253"/>
      <c r="V812" s="253"/>
      <c r="W812" s="253"/>
      <c r="X812" s="253"/>
      <c r="Y812" s="253"/>
      <c r="Z812" s="252"/>
      <c r="AA812" s="252"/>
      <c r="AB812" s="252"/>
      <c r="AC812" s="251"/>
      <c r="AD812" s="250"/>
    </row>
    <row r="813" spans="1:30" s="208" customFormat="1">
      <c r="A813" s="250"/>
      <c r="B813" s="250"/>
      <c r="C813" s="250"/>
      <c r="D813" s="250"/>
      <c r="E813" s="250"/>
      <c r="J813" s="253"/>
      <c r="O813" s="253"/>
      <c r="P813" s="253"/>
      <c r="Q813" s="253"/>
      <c r="R813" s="253"/>
      <c r="S813" s="253"/>
      <c r="T813" s="253"/>
      <c r="U813" s="253"/>
      <c r="V813" s="253"/>
      <c r="W813" s="253"/>
      <c r="X813" s="253"/>
      <c r="Y813" s="253"/>
      <c r="Z813" s="252"/>
      <c r="AA813" s="252"/>
      <c r="AB813" s="252"/>
      <c r="AC813" s="251"/>
      <c r="AD813" s="250"/>
    </row>
    <row r="814" spans="1:30" s="208" customFormat="1">
      <c r="A814" s="250"/>
      <c r="B814" s="250"/>
      <c r="C814" s="250"/>
      <c r="D814" s="250"/>
      <c r="E814" s="250"/>
      <c r="J814" s="253"/>
      <c r="O814" s="253"/>
      <c r="P814" s="253"/>
      <c r="Q814" s="253"/>
      <c r="R814" s="253"/>
      <c r="S814" s="253"/>
      <c r="T814" s="253"/>
      <c r="U814" s="253"/>
      <c r="V814" s="253"/>
      <c r="W814" s="253"/>
      <c r="X814" s="253"/>
      <c r="Y814" s="253"/>
      <c r="Z814" s="252"/>
      <c r="AA814" s="252"/>
      <c r="AB814" s="252"/>
      <c r="AC814" s="251"/>
      <c r="AD814" s="250"/>
    </row>
    <row r="815" spans="1:30" s="208" customFormat="1">
      <c r="A815" s="250"/>
      <c r="B815" s="250"/>
      <c r="C815" s="250"/>
      <c r="D815" s="250"/>
      <c r="E815" s="250"/>
      <c r="J815" s="253"/>
      <c r="O815" s="253"/>
      <c r="P815" s="253"/>
      <c r="Q815" s="253"/>
      <c r="R815" s="253"/>
      <c r="S815" s="253"/>
      <c r="T815" s="253"/>
      <c r="U815" s="253"/>
      <c r="V815" s="253"/>
      <c r="W815" s="253"/>
      <c r="X815" s="253"/>
      <c r="Y815" s="253"/>
      <c r="Z815" s="252"/>
      <c r="AA815" s="252"/>
      <c r="AB815" s="252"/>
      <c r="AC815" s="251"/>
      <c r="AD815" s="250"/>
    </row>
    <row r="816" spans="1:30" s="208" customFormat="1">
      <c r="A816" s="250"/>
      <c r="B816" s="250"/>
      <c r="C816" s="250"/>
      <c r="D816" s="250"/>
      <c r="E816" s="250"/>
      <c r="J816" s="253"/>
      <c r="O816" s="253"/>
      <c r="P816" s="253"/>
      <c r="Q816" s="253"/>
      <c r="R816" s="253"/>
      <c r="S816" s="253"/>
      <c r="T816" s="253"/>
      <c r="U816" s="253"/>
      <c r="V816" s="253"/>
      <c r="W816" s="253"/>
      <c r="X816" s="253"/>
      <c r="Y816" s="253"/>
      <c r="Z816" s="252"/>
      <c r="AA816" s="252"/>
      <c r="AB816" s="252"/>
      <c r="AC816" s="251"/>
      <c r="AD816" s="250"/>
    </row>
    <row r="817" spans="1:30" s="208" customFormat="1">
      <c r="A817" s="250"/>
      <c r="B817" s="250"/>
      <c r="C817" s="250"/>
      <c r="D817" s="250"/>
      <c r="E817" s="250"/>
      <c r="J817" s="253"/>
      <c r="O817" s="253"/>
      <c r="P817" s="253"/>
      <c r="Q817" s="253"/>
      <c r="R817" s="253"/>
      <c r="S817" s="253"/>
      <c r="T817" s="253"/>
      <c r="U817" s="253"/>
      <c r="V817" s="253"/>
      <c r="W817" s="253"/>
      <c r="X817" s="253"/>
      <c r="Y817" s="253"/>
      <c r="Z817" s="252"/>
      <c r="AA817" s="252"/>
      <c r="AB817" s="252"/>
      <c r="AC817" s="251"/>
      <c r="AD817" s="250"/>
    </row>
    <row r="818" spans="1:30" s="208" customFormat="1">
      <c r="A818" s="250"/>
      <c r="B818" s="250"/>
      <c r="C818" s="250"/>
      <c r="D818" s="250"/>
      <c r="E818" s="250"/>
      <c r="J818" s="253"/>
      <c r="O818" s="253"/>
      <c r="P818" s="253"/>
      <c r="Q818" s="253"/>
      <c r="R818" s="253"/>
      <c r="S818" s="253"/>
      <c r="T818" s="253"/>
      <c r="U818" s="253"/>
      <c r="V818" s="253"/>
      <c r="W818" s="253"/>
      <c r="X818" s="253"/>
      <c r="Y818" s="253"/>
      <c r="Z818" s="252"/>
      <c r="AA818" s="252"/>
      <c r="AB818" s="252"/>
      <c r="AC818" s="251"/>
      <c r="AD818" s="250"/>
    </row>
    <row r="819" spans="1:30" s="208" customFormat="1">
      <c r="A819" s="250"/>
      <c r="B819" s="250"/>
      <c r="C819" s="250"/>
      <c r="D819" s="250"/>
      <c r="E819" s="250"/>
      <c r="J819" s="253"/>
      <c r="O819" s="253"/>
      <c r="P819" s="253"/>
      <c r="Q819" s="253"/>
      <c r="R819" s="253"/>
      <c r="S819" s="253"/>
      <c r="T819" s="253"/>
      <c r="U819" s="253"/>
      <c r="V819" s="253"/>
      <c r="W819" s="253"/>
      <c r="X819" s="253"/>
      <c r="Y819" s="253"/>
      <c r="Z819" s="252"/>
      <c r="AA819" s="252"/>
      <c r="AB819" s="252"/>
      <c r="AC819" s="251"/>
      <c r="AD819" s="250"/>
    </row>
    <row r="820" spans="1:30" s="208" customFormat="1">
      <c r="A820" s="250"/>
      <c r="B820" s="250"/>
      <c r="C820" s="250"/>
      <c r="D820" s="250"/>
      <c r="E820" s="250"/>
      <c r="J820" s="253"/>
      <c r="O820" s="253"/>
      <c r="P820" s="253"/>
      <c r="Q820" s="253"/>
      <c r="R820" s="253"/>
      <c r="S820" s="253"/>
      <c r="T820" s="253"/>
      <c r="U820" s="253"/>
      <c r="V820" s="253"/>
      <c r="W820" s="253"/>
      <c r="X820" s="253"/>
      <c r="Y820" s="253"/>
      <c r="Z820" s="252"/>
      <c r="AA820" s="252"/>
      <c r="AB820" s="252"/>
      <c r="AC820" s="251"/>
      <c r="AD820" s="250"/>
    </row>
    <row r="821" spans="1:30" s="208" customFormat="1">
      <c r="A821" s="250"/>
      <c r="B821" s="250"/>
      <c r="C821" s="250"/>
      <c r="D821" s="250"/>
      <c r="E821" s="250"/>
      <c r="J821" s="253"/>
      <c r="O821" s="253"/>
      <c r="P821" s="253"/>
      <c r="Q821" s="253"/>
      <c r="R821" s="253"/>
      <c r="S821" s="253"/>
      <c r="T821" s="253"/>
      <c r="U821" s="253"/>
      <c r="V821" s="253"/>
      <c r="W821" s="253"/>
      <c r="X821" s="253"/>
      <c r="Y821" s="253"/>
      <c r="Z821" s="252"/>
      <c r="AA821" s="252"/>
      <c r="AB821" s="252"/>
      <c r="AC821" s="251"/>
      <c r="AD821" s="250"/>
    </row>
    <row r="822" spans="1:30" s="208" customFormat="1">
      <c r="A822" s="250"/>
      <c r="B822" s="250"/>
      <c r="C822" s="250"/>
      <c r="D822" s="250"/>
      <c r="E822" s="250"/>
      <c r="J822" s="253"/>
      <c r="O822" s="253"/>
      <c r="P822" s="253"/>
      <c r="Q822" s="253"/>
      <c r="R822" s="253"/>
      <c r="S822" s="253"/>
      <c r="T822" s="253"/>
      <c r="U822" s="253"/>
      <c r="V822" s="253"/>
      <c r="W822" s="253"/>
      <c r="X822" s="253"/>
      <c r="Y822" s="253"/>
      <c r="Z822" s="252"/>
      <c r="AA822" s="252"/>
      <c r="AB822" s="252"/>
      <c r="AC822" s="251"/>
      <c r="AD822" s="250"/>
    </row>
    <row r="823" spans="1:30" s="208" customFormat="1">
      <c r="A823" s="250"/>
      <c r="B823" s="250"/>
      <c r="C823" s="250"/>
      <c r="D823" s="250"/>
      <c r="E823" s="250"/>
      <c r="J823" s="253"/>
      <c r="O823" s="253"/>
      <c r="P823" s="253"/>
      <c r="Q823" s="253"/>
      <c r="R823" s="253"/>
      <c r="S823" s="253"/>
      <c r="T823" s="253"/>
      <c r="U823" s="253"/>
      <c r="V823" s="253"/>
      <c r="W823" s="253"/>
      <c r="X823" s="253"/>
      <c r="Y823" s="253"/>
      <c r="Z823" s="252"/>
      <c r="AA823" s="252"/>
      <c r="AB823" s="252"/>
      <c r="AC823" s="251"/>
      <c r="AD823" s="250"/>
    </row>
    <row r="824" spans="1:30" s="208" customFormat="1">
      <c r="A824" s="250"/>
      <c r="B824" s="250"/>
      <c r="C824" s="250"/>
      <c r="D824" s="250"/>
      <c r="E824" s="250"/>
      <c r="J824" s="253"/>
      <c r="O824" s="253"/>
      <c r="P824" s="253"/>
      <c r="Q824" s="253"/>
      <c r="R824" s="253"/>
      <c r="S824" s="253"/>
      <c r="T824" s="253"/>
      <c r="U824" s="253"/>
      <c r="V824" s="253"/>
      <c r="W824" s="253"/>
      <c r="X824" s="253"/>
      <c r="Y824" s="253"/>
      <c r="Z824" s="252"/>
      <c r="AA824" s="252"/>
      <c r="AB824" s="252"/>
      <c r="AC824" s="251"/>
      <c r="AD824" s="250"/>
    </row>
    <row r="825" spans="1:30" s="208" customFormat="1">
      <c r="A825" s="250"/>
      <c r="B825" s="250"/>
      <c r="C825" s="250"/>
      <c r="D825" s="250"/>
      <c r="E825" s="250"/>
      <c r="J825" s="253"/>
      <c r="O825" s="253"/>
      <c r="P825" s="253"/>
      <c r="Q825" s="253"/>
      <c r="R825" s="253"/>
      <c r="S825" s="253"/>
      <c r="T825" s="253"/>
      <c r="U825" s="253"/>
      <c r="V825" s="253"/>
      <c r="W825" s="253"/>
      <c r="X825" s="253"/>
      <c r="Y825" s="253"/>
      <c r="Z825" s="252"/>
      <c r="AA825" s="252"/>
      <c r="AB825" s="252"/>
      <c r="AC825" s="251"/>
      <c r="AD825" s="250"/>
    </row>
    <row r="826" spans="1:30" s="208" customFormat="1">
      <c r="A826" s="250"/>
      <c r="B826" s="250"/>
      <c r="C826" s="250"/>
      <c r="D826" s="250"/>
      <c r="E826" s="250"/>
      <c r="J826" s="253"/>
      <c r="O826" s="253"/>
      <c r="P826" s="253"/>
      <c r="Q826" s="253"/>
      <c r="R826" s="253"/>
      <c r="S826" s="253"/>
      <c r="T826" s="253"/>
      <c r="U826" s="253"/>
      <c r="V826" s="253"/>
      <c r="W826" s="253"/>
      <c r="X826" s="253"/>
      <c r="Y826" s="253"/>
      <c r="Z826" s="252"/>
      <c r="AA826" s="252"/>
      <c r="AB826" s="252"/>
      <c r="AC826" s="251"/>
      <c r="AD826" s="250"/>
    </row>
    <row r="827" spans="1:30" s="208" customFormat="1">
      <c r="A827" s="250"/>
      <c r="B827" s="250"/>
      <c r="C827" s="250"/>
      <c r="D827" s="250"/>
      <c r="E827" s="250"/>
      <c r="J827" s="253"/>
      <c r="O827" s="253"/>
      <c r="P827" s="253"/>
      <c r="Q827" s="253"/>
      <c r="R827" s="253"/>
      <c r="S827" s="253"/>
      <c r="T827" s="253"/>
      <c r="U827" s="253"/>
      <c r="V827" s="253"/>
      <c r="W827" s="253"/>
      <c r="X827" s="253"/>
      <c r="Y827" s="253"/>
      <c r="Z827" s="252"/>
      <c r="AA827" s="252"/>
      <c r="AB827" s="252"/>
      <c r="AC827" s="251"/>
      <c r="AD827" s="250"/>
    </row>
    <row r="828" spans="1:30" s="208" customFormat="1">
      <c r="A828" s="250"/>
      <c r="B828" s="250"/>
      <c r="C828" s="250"/>
      <c r="D828" s="250"/>
      <c r="E828" s="250"/>
      <c r="J828" s="253"/>
      <c r="O828" s="253"/>
      <c r="P828" s="253"/>
      <c r="Q828" s="253"/>
      <c r="R828" s="253"/>
      <c r="S828" s="253"/>
      <c r="T828" s="253"/>
      <c r="U828" s="253"/>
      <c r="V828" s="253"/>
      <c r="W828" s="253"/>
      <c r="X828" s="253"/>
      <c r="Y828" s="253"/>
      <c r="Z828" s="252"/>
      <c r="AA828" s="252"/>
      <c r="AB828" s="252"/>
      <c r="AC828" s="251"/>
      <c r="AD828" s="250"/>
    </row>
    <row r="829" spans="1:30" s="208" customFormat="1">
      <c r="A829" s="250"/>
      <c r="B829" s="250"/>
      <c r="C829" s="250"/>
      <c r="D829" s="250"/>
      <c r="E829" s="250"/>
      <c r="J829" s="253"/>
      <c r="O829" s="253"/>
      <c r="P829" s="253"/>
      <c r="Q829" s="253"/>
      <c r="R829" s="253"/>
      <c r="S829" s="253"/>
      <c r="T829" s="253"/>
      <c r="U829" s="253"/>
      <c r="V829" s="253"/>
      <c r="W829" s="253"/>
      <c r="X829" s="253"/>
      <c r="Y829" s="253"/>
      <c r="Z829" s="252"/>
      <c r="AA829" s="252"/>
      <c r="AB829" s="252"/>
      <c r="AC829" s="251"/>
      <c r="AD829" s="250"/>
    </row>
    <row r="830" spans="1:30" s="208" customFormat="1">
      <c r="A830" s="250"/>
      <c r="B830" s="250"/>
      <c r="C830" s="250"/>
      <c r="D830" s="250"/>
      <c r="E830" s="250"/>
      <c r="J830" s="253"/>
      <c r="O830" s="253"/>
      <c r="P830" s="253"/>
      <c r="Q830" s="253"/>
      <c r="R830" s="253"/>
      <c r="S830" s="253"/>
      <c r="T830" s="253"/>
      <c r="U830" s="253"/>
      <c r="V830" s="253"/>
      <c r="W830" s="253"/>
      <c r="X830" s="253"/>
      <c r="Y830" s="253"/>
      <c r="Z830" s="252"/>
      <c r="AA830" s="252"/>
      <c r="AB830" s="252"/>
      <c r="AC830" s="251"/>
      <c r="AD830" s="250"/>
    </row>
    <row r="831" spans="1:30" s="208" customFormat="1">
      <c r="A831" s="250"/>
      <c r="B831" s="250"/>
      <c r="C831" s="250"/>
      <c r="D831" s="250"/>
      <c r="E831" s="250"/>
      <c r="J831" s="253"/>
      <c r="O831" s="253"/>
      <c r="P831" s="253"/>
      <c r="Q831" s="253"/>
      <c r="R831" s="253"/>
      <c r="S831" s="253"/>
      <c r="T831" s="253"/>
      <c r="U831" s="253"/>
      <c r="V831" s="253"/>
      <c r="W831" s="253"/>
      <c r="X831" s="253"/>
      <c r="Y831" s="253"/>
      <c r="Z831" s="252"/>
      <c r="AA831" s="252"/>
      <c r="AB831" s="252"/>
      <c r="AC831" s="251"/>
      <c r="AD831" s="250"/>
    </row>
    <row r="832" spans="1:30" s="208" customFormat="1">
      <c r="A832" s="250"/>
      <c r="B832" s="250"/>
      <c r="C832" s="250"/>
      <c r="D832" s="250"/>
      <c r="E832" s="250"/>
      <c r="J832" s="253"/>
      <c r="O832" s="253"/>
      <c r="P832" s="253"/>
      <c r="Q832" s="253"/>
      <c r="R832" s="253"/>
      <c r="S832" s="253"/>
      <c r="T832" s="253"/>
      <c r="U832" s="253"/>
      <c r="V832" s="253"/>
      <c r="W832" s="253"/>
      <c r="X832" s="253"/>
      <c r="Y832" s="253"/>
      <c r="Z832" s="252"/>
      <c r="AA832" s="252"/>
      <c r="AB832" s="252"/>
      <c r="AC832" s="251"/>
      <c r="AD832" s="250"/>
    </row>
    <row r="833" spans="1:30" s="208" customFormat="1">
      <c r="A833" s="250"/>
      <c r="B833" s="250"/>
      <c r="C833" s="250"/>
      <c r="D833" s="250"/>
      <c r="E833" s="250"/>
      <c r="J833" s="253"/>
      <c r="O833" s="253"/>
      <c r="P833" s="253"/>
      <c r="Q833" s="253"/>
      <c r="R833" s="253"/>
      <c r="S833" s="253"/>
      <c r="T833" s="253"/>
      <c r="U833" s="253"/>
      <c r="V833" s="253"/>
      <c r="W833" s="253"/>
      <c r="X833" s="253"/>
      <c r="Y833" s="253"/>
      <c r="Z833" s="252"/>
      <c r="AA833" s="252"/>
      <c r="AB833" s="252"/>
      <c r="AC833" s="251"/>
      <c r="AD833" s="250"/>
    </row>
    <row r="834" spans="1:30" s="208" customFormat="1">
      <c r="A834" s="250"/>
      <c r="B834" s="250"/>
      <c r="C834" s="250"/>
      <c r="D834" s="250"/>
      <c r="E834" s="250"/>
      <c r="J834" s="253"/>
      <c r="O834" s="253"/>
      <c r="P834" s="253"/>
      <c r="Q834" s="253"/>
      <c r="R834" s="253"/>
      <c r="S834" s="253"/>
      <c r="T834" s="253"/>
      <c r="U834" s="253"/>
      <c r="V834" s="253"/>
      <c r="W834" s="253"/>
      <c r="X834" s="253"/>
      <c r="Y834" s="253"/>
      <c r="Z834" s="252"/>
      <c r="AA834" s="252"/>
      <c r="AB834" s="252"/>
      <c r="AC834" s="251"/>
      <c r="AD834" s="250"/>
    </row>
    <row r="835" spans="1:30" s="208" customFormat="1">
      <c r="A835" s="250"/>
      <c r="B835" s="250"/>
      <c r="C835" s="250"/>
      <c r="D835" s="250"/>
      <c r="E835" s="250"/>
      <c r="J835" s="253"/>
      <c r="O835" s="253"/>
      <c r="P835" s="253"/>
      <c r="Q835" s="253"/>
      <c r="R835" s="253"/>
      <c r="S835" s="253"/>
      <c r="T835" s="253"/>
      <c r="U835" s="253"/>
      <c r="V835" s="253"/>
      <c r="W835" s="253"/>
      <c r="X835" s="253"/>
      <c r="Y835" s="253"/>
      <c r="Z835" s="252"/>
      <c r="AA835" s="252"/>
      <c r="AB835" s="252"/>
      <c r="AC835" s="251"/>
      <c r="AD835" s="250"/>
    </row>
    <row r="836" spans="1:30" s="208" customFormat="1">
      <c r="A836" s="250"/>
      <c r="B836" s="250"/>
      <c r="C836" s="250"/>
      <c r="D836" s="250"/>
      <c r="E836" s="250"/>
      <c r="J836" s="253"/>
      <c r="O836" s="253"/>
      <c r="P836" s="253"/>
      <c r="Q836" s="253"/>
      <c r="R836" s="253"/>
      <c r="S836" s="253"/>
      <c r="T836" s="253"/>
      <c r="U836" s="253"/>
      <c r="V836" s="253"/>
      <c r="W836" s="253"/>
      <c r="X836" s="253"/>
      <c r="Y836" s="253"/>
      <c r="Z836" s="252"/>
      <c r="AA836" s="252"/>
      <c r="AB836" s="252"/>
      <c r="AC836" s="251"/>
      <c r="AD836" s="250"/>
    </row>
    <row r="837" spans="1:30" s="208" customFormat="1">
      <c r="A837" s="250"/>
      <c r="B837" s="250"/>
      <c r="C837" s="250"/>
      <c r="D837" s="250"/>
      <c r="E837" s="250"/>
      <c r="J837" s="253"/>
      <c r="O837" s="253"/>
      <c r="P837" s="253"/>
      <c r="Q837" s="253"/>
      <c r="R837" s="253"/>
      <c r="S837" s="253"/>
      <c r="T837" s="253"/>
      <c r="U837" s="253"/>
      <c r="V837" s="253"/>
      <c r="W837" s="253"/>
      <c r="X837" s="253"/>
      <c r="Y837" s="253"/>
      <c r="Z837" s="252"/>
      <c r="AA837" s="252"/>
      <c r="AB837" s="252"/>
      <c r="AC837" s="251"/>
      <c r="AD837" s="250"/>
    </row>
    <row r="838" spans="1:30" s="208" customFormat="1">
      <c r="A838" s="250"/>
      <c r="B838" s="250"/>
      <c r="C838" s="250"/>
      <c r="D838" s="250"/>
      <c r="E838" s="250"/>
      <c r="J838" s="253"/>
      <c r="O838" s="253"/>
      <c r="P838" s="253"/>
      <c r="Q838" s="253"/>
      <c r="R838" s="253"/>
      <c r="S838" s="253"/>
      <c r="T838" s="253"/>
      <c r="U838" s="253"/>
      <c r="V838" s="253"/>
      <c r="W838" s="253"/>
      <c r="X838" s="253"/>
      <c r="Y838" s="253"/>
      <c r="Z838" s="252"/>
      <c r="AA838" s="252"/>
      <c r="AB838" s="252"/>
      <c r="AC838" s="251"/>
      <c r="AD838" s="250"/>
    </row>
    <row r="839" spans="1:30" s="208" customFormat="1">
      <c r="A839" s="250"/>
      <c r="B839" s="250"/>
      <c r="C839" s="250"/>
      <c r="D839" s="250"/>
      <c r="E839" s="250"/>
      <c r="J839" s="253"/>
      <c r="O839" s="253"/>
      <c r="P839" s="253"/>
      <c r="Q839" s="253"/>
      <c r="R839" s="253"/>
      <c r="S839" s="253"/>
      <c r="T839" s="253"/>
      <c r="U839" s="253"/>
      <c r="V839" s="253"/>
      <c r="W839" s="253"/>
      <c r="X839" s="253"/>
      <c r="Y839" s="253"/>
      <c r="Z839" s="252"/>
      <c r="AA839" s="252"/>
      <c r="AB839" s="252"/>
      <c r="AC839" s="251"/>
      <c r="AD839" s="250"/>
    </row>
    <row r="840" spans="1:30" s="208" customFormat="1">
      <c r="A840" s="250"/>
      <c r="B840" s="250"/>
      <c r="C840" s="250"/>
      <c r="D840" s="250"/>
      <c r="E840" s="250"/>
      <c r="J840" s="253"/>
      <c r="O840" s="253"/>
      <c r="P840" s="253"/>
      <c r="Q840" s="253"/>
      <c r="R840" s="253"/>
      <c r="S840" s="253"/>
      <c r="T840" s="253"/>
      <c r="U840" s="253"/>
      <c r="V840" s="253"/>
      <c r="W840" s="253"/>
      <c r="X840" s="253"/>
      <c r="Y840" s="253"/>
      <c r="Z840" s="252"/>
      <c r="AA840" s="252"/>
      <c r="AB840" s="252"/>
      <c r="AC840" s="251"/>
      <c r="AD840" s="250"/>
    </row>
    <row r="841" spans="1:30" s="208" customFormat="1">
      <c r="A841" s="250"/>
      <c r="B841" s="250"/>
      <c r="C841" s="250"/>
      <c r="D841" s="250"/>
      <c r="E841" s="250"/>
      <c r="J841" s="253"/>
      <c r="O841" s="253"/>
      <c r="P841" s="253"/>
      <c r="Q841" s="253"/>
      <c r="R841" s="253"/>
      <c r="S841" s="253"/>
      <c r="T841" s="253"/>
      <c r="U841" s="253"/>
      <c r="V841" s="253"/>
      <c r="W841" s="253"/>
      <c r="X841" s="253"/>
      <c r="Y841" s="253"/>
      <c r="Z841" s="252"/>
      <c r="AA841" s="252"/>
      <c r="AB841" s="252"/>
      <c r="AC841" s="251"/>
      <c r="AD841" s="250"/>
    </row>
    <row r="842" spans="1:30" s="208" customFormat="1">
      <c r="A842" s="250"/>
      <c r="B842" s="250"/>
      <c r="C842" s="250"/>
      <c r="D842" s="250"/>
      <c r="E842" s="250"/>
      <c r="J842" s="253"/>
      <c r="O842" s="253"/>
      <c r="P842" s="253"/>
      <c r="Q842" s="253"/>
      <c r="R842" s="253"/>
      <c r="S842" s="253"/>
      <c r="T842" s="253"/>
      <c r="U842" s="253"/>
      <c r="V842" s="253"/>
      <c r="W842" s="253"/>
      <c r="X842" s="253"/>
      <c r="Y842" s="253"/>
      <c r="Z842" s="252"/>
      <c r="AA842" s="252"/>
      <c r="AB842" s="252"/>
      <c r="AC842" s="251"/>
      <c r="AD842" s="250"/>
    </row>
    <row r="843" spans="1:30" s="208" customFormat="1">
      <c r="A843" s="250"/>
      <c r="B843" s="250"/>
      <c r="C843" s="250"/>
      <c r="D843" s="250"/>
      <c r="E843" s="250"/>
      <c r="J843" s="253"/>
      <c r="O843" s="253"/>
      <c r="P843" s="253"/>
      <c r="Q843" s="253"/>
      <c r="R843" s="253"/>
      <c r="S843" s="253"/>
      <c r="T843" s="253"/>
      <c r="U843" s="253"/>
      <c r="V843" s="253"/>
      <c r="W843" s="253"/>
      <c r="X843" s="253"/>
      <c r="Y843" s="253"/>
      <c r="Z843" s="252"/>
      <c r="AA843" s="252"/>
      <c r="AB843" s="252"/>
      <c r="AC843" s="251"/>
      <c r="AD843" s="250"/>
    </row>
    <row r="844" spans="1:30" s="208" customFormat="1">
      <c r="A844" s="250"/>
      <c r="B844" s="250"/>
      <c r="C844" s="250"/>
      <c r="D844" s="250"/>
      <c r="E844" s="250"/>
      <c r="J844" s="253"/>
      <c r="O844" s="253"/>
      <c r="P844" s="253"/>
      <c r="Q844" s="253"/>
      <c r="R844" s="253"/>
      <c r="S844" s="253"/>
      <c r="T844" s="253"/>
      <c r="U844" s="253"/>
      <c r="V844" s="253"/>
      <c r="W844" s="253"/>
      <c r="X844" s="253"/>
      <c r="Y844" s="253"/>
      <c r="Z844" s="252"/>
      <c r="AA844" s="252"/>
      <c r="AB844" s="252"/>
      <c r="AC844" s="251"/>
      <c r="AD844" s="250"/>
    </row>
    <row r="845" spans="1:30" s="208" customFormat="1">
      <c r="A845" s="250"/>
      <c r="B845" s="250"/>
      <c r="C845" s="250"/>
      <c r="D845" s="250"/>
      <c r="E845" s="250"/>
      <c r="J845" s="253"/>
      <c r="O845" s="253"/>
      <c r="P845" s="253"/>
      <c r="Q845" s="253"/>
      <c r="R845" s="253"/>
      <c r="S845" s="253"/>
      <c r="T845" s="253"/>
      <c r="U845" s="253"/>
      <c r="V845" s="253"/>
      <c r="W845" s="253"/>
      <c r="X845" s="253"/>
      <c r="Y845" s="253"/>
      <c r="Z845" s="252"/>
      <c r="AA845" s="252"/>
      <c r="AB845" s="252"/>
      <c r="AC845" s="251"/>
      <c r="AD845" s="250"/>
    </row>
    <row r="846" spans="1:30" s="208" customFormat="1">
      <c r="A846" s="250"/>
      <c r="B846" s="250"/>
      <c r="C846" s="250"/>
      <c r="D846" s="250"/>
      <c r="E846" s="250"/>
      <c r="J846" s="253"/>
      <c r="O846" s="253"/>
      <c r="P846" s="253"/>
      <c r="Q846" s="253"/>
      <c r="R846" s="253"/>
      <c r="S846" s="253"/>
      <c r="T846" s="253"/>
      <c r="U846" s="253"/>
      <c r="V846" s="253"/>
      <c r="W846" s="253"/>
      <c r="X846" s="253"/>
      <c r="Y846" s="253"/>
      <c r="Z846" s="252"/>
      <c r="AA846" s="252"/>
      <c r="AB846" s="252"/>
      <c r="AC846" s="251"/>
      <c r="AD846" s="250"/>
    </row>
    <row r="847" spans="1:30" s="208" customFormat="1">
      <c r="A847" s="250"/>
      <c r="B847" s="250"/>
      <c r="C847" s="250"/>
      <c r="D847" s="250"/>
      <c r="E847" s="250"/>
      <c r="J847" s="253"/>
      <c r="O847" s="253"/>
      <c r="P847" s="253"/>
      <c r="Q847" s="253"/>
      <c r="R847" s="253"/>
      <c r="S847" s="253"/>
      <c r="T847" s="253"/>
      <c r="U847" s="253"/>
      <c r="V847" s="253"/>
      <c r="W847" s="253"/>
      <c r="X847" s="253"/>
      <c r="Y847" s="253"/>
      <c r="Z847" s="252"/>
      <c r="AA847" s="252"/>
      <c r="AB847" s="252"/>
      <c r="AC847" s="251"/>
      <c r="AD847" s="250"/>
    </row>
    <row r="848" spans="1:30" s="208" customFormat="1">
      <c r="A848" s="250"/>
      <c r="B848" s="250"/>
      <c r="C848" s="250"/>
      <c r="D848" s="250"/>
      <c r="E848" s="250"/>
      <c r="J848" s="253"/>
      <c r="O848" s="253"/>
      <c r="P848" s="253"/>
      <c r="Q848" s="253"/>
      <c r="R848" s="253"/>
      <c r="S848" s="253"/>
      <c r="T848" s="253"/>
      <c r="U848" s="253"/>
      <c r="V848" s="253"/>
      <c r="W848" s="253"/>
      <c r="X848" s="253"/>
      <c r="Y848" s="253"/>
      <c r="Z848" s="252"/>
      <c r="AA848" s="252"/>
      <c r="AB848" s="252"/>
      <c r="AC848" s="251"/>
      <c r="AD848" s="250"/>
    </row>
    <row r="849" spans="1:30" s="208" customFormat="1">
      <c r="A849" s="250"/>
      <c r="B849" s="250"/>
      <c r="C849" s="250"/>
      <c r="D849" s="250"/>
      <c r="E849" s="250"/>
      <c r="J849" s="253"/>
      <c r="O849" s="253"/>
      <c r="P849" s="253"/>
      <c r="Q849" s="253"/>
      <c r="R849" s="253"/>
      <c r="S849" s="253"/>
      <c r="T849" s="253"/>
      <c r="U849" s="253"/>
      <c r="V849" s="253"/>
      <c r="W849" s="253"/>
      <c r="X849" s="253"/>
      <c r="Y849" s="253"/>
      <c r="Z849" s="252"/>
      <c r="AA849" s="252"/>
      <c r="AB849" s="252"/>
      <c r="AC849" s="251"/>
      <c r="AD849" s="250"/>
    </row>
    <row r="850" spans="1:30" s="208" customFormat="1">
      <c r="A850" s="250"/>
      <c r="B850" s="250"/>
      <c r="C850" s="250"/>
      <c r="D850" s="250"/>
      <c r="E850" s="250"/>
      <c r="J850" s="253"/>
      <c r="O850" s="253"/>
      <c r="P850" s="253"/>
      <c r="Q850" s="253"/>
      <c r="R850" s="253"/>
      <c r="S850" s="253"/>
      <c r="T850" s="253"/>
      <c r="U850" s="253"/>
      <c r="V850" s="253"/>
      <c r="W850" s="253"/>
      <c r="X850" s="253"/>
      <c r="Y850" s="253"/>
      <c r="Z850" s="252"/>
      <c r="AA850" s="252"/>
      <c r="AB850" s="252"/>
      <c r="AC850" s="251"/>
      <c r="AD850" s="250"/>
    </row>
    <row r="851" spans="1:30" s="208" customFormat="1">
      <c r="A851" s="250"/>
      <c r="B851" s="250"/>
      <c r="C851" s="250"/>
      <c r="D851" s="250"/>
      <c r="E851" s="250"/>
      <c r="J851" s="253"/>
      <c r="O851" s="253"/>
      <c r="P851" s="253"/>
      <c r="Q851" s="253"/>
      <c r="R851" s="253"/>
      <c r="S851" s="253"/>
      <c r="T851" s="253"/>
      <c r="U851" s="253"/>
      <c r="V851" s="253"/>
      <c r="W851" s="253"/>
      <c r="X851" s="253"/>
      <c r="Y851" s="253"/>
      <c r="Z851" s="252"/>
      <c r="AA851" s="252"/>
      <c r="AB851" s="252"/>
      <c r="AC851" s="251"/>
      <c r="AD851" s="250"/>
    </row>
    <row r="852" spans="1:30" s="208" customFormat="1">
      <c r="A852" s="250"/>
      <c r="B852" s="250"/>
      <c r="C852" s="250"/>
      <c r="D852" s="250"/>
      <c r="E852" s="250"/>
      <c r="J852" s="253"/>
      <c r="O852" s="253"/>
      <c r="P852" s="253"/>
      <c r="Q852" s="253"/>
      <c r="R852" s="253"/>
      <c r="S852" s="253"/>
      <c r="T852" s="253"/>
      <c r="U852" s="253"/>
      <c r="V852" s="253"/>
      <c r="W852" s="253"/>
      <c r="X852" s="253"/>
      <c r="Y852" s="253"/>
      <c r="Z852" s="252"/>
      <c r="AA852" s="252"/>
      <c r="AB852" s="252"/>
      <c r="AC852" s="251"/>
      <c r="AD852" s="250"/>
    </row>
    <row r="853" spans="1:30" s="208" customFormat="1">
      <c r="A853" s="250"/>
      <c r="B853" s="250"/>
      <c r="C853" s="250"/>
      <c r="D853" s="250"/>
      <c r="E853" s="250"/>
      <c r="J853" s="253"/>
      <c r="O853" s="253"/>
      <c r="P853" s="253"/>
      <c r="Q853" s="253"/>
      <c r="R853" s="253"/>
      <c r="S853" s="253"/>
      <c r="T853" s="253"/>
      <c r="U853" s="253"/>
      <c r="V853" s="253"/>
      <c r="W853" s="253"/>
      <c r="X853" s="253"/>
      <c r="Y853" s="253"/>
      <c r="Z853" s="252"/>
      <c r="AA853" s="252"/>
      <c r="AB853" s="252"/>
      <c r="AC853" s="251"/>
      <c r="AD853" s="250"/>
    </row>
    <row r="854" spans="1:30" s="208" customFormat="1">
      <c r="A854" s="250"/>
      <c r="B854" s="250"/>
      <c r="C854" s="250"/>
      <c r="D854" s="250"/>
      <c r="E854" s="250"/>
      <c r="J854" s="253"/>
      <c r="O854" s="253"/>
      <c r="P854" s="253"/>
      <c r="Q854" s="253"/>
      <c r="R854" s="253"/>
      <c r="S854" s="253"/>
      <c r="T854" s="253"/>
      <c r="U854" s="253"/>
      <c r="V854" s="253"/>
      <c r="W854" s="253"/>
      <c r="X854" s="253"/>
      <c r="Y854" s="253"/>
      <c r="Z854" s="252"/>
      <c r="AA854" s="252"/>
      <c r="AB854" s="252"/>
      <c r="AC854" s="251"/>
      <c r="AD854" s="250"/>
    </row>
    <row r="855" spans="1:30" s="208" customFormat="1">
      <c r="A855" s="250"/>
      <c r="B855" s="250"/>
      <c r="C855" s="250"/>
      <c r="D855" s="250"/>
      <c r="E855" s="250"/>
      <c r="J855" s="253"/>
      <c r="O855" s="253"/>
      <c r="P855" s="253"/>
      <c r="Q855" s="253"/>
      <c r="R855" s="253"/>
      <c r="S855" s="253"/>
      <c r="T855" s="253"/>
      <c r="U855" s="253"/>
      <c r="V855" s="253"/>
      <c r="W855" s="253"/>
      <c r="X855" s="253"/>
      <c r="Y855" s="253"/>
      <c r="Z855" s="252"/>
      <c r="AA855" s="252"/>
      <c r="AB855" s="252"/>
      <c r="AC855" s="251"/>
      <c r="AD855" s="250"/>
    </row>
    <row r="856" spans="1:30" s="208" customFormat="1">
      <c r="A856" s="250"/>
      <c r="B856" s="250"/>
      <c r="C856" s="250"/>
      <c r="D856" s="250"/>
      <c r="E856" s="250"/>
      <c r="J856" s="253"/>
      <c r="O856" s="253"/>
      <c r="P856" s="253"/>
      <c r="Q856" s="253"/>
      <c r="R856" s="253"/>
      <c r="S856" s="253"/>
      <c r="T856" s="253"/>
      <c r="U856" s="253"/>
      <c r="V856" s="253"/>
      <c r="W856" s="253"/>
      <c r="X856" s="253"/>
      <c r="Y856" s="253"/>
      <c r="Z856" s="252"/>
      <c r="AA856" s="252"/>
      <c r="AB856" s="252"/>
      <c r="AC856" s="251"/>
      <c r="AD856" s="250"/>
    </row>
    <row r="857" spans="1:30" s="208" customFormat="1">
      <c r="A857" s="250"/>
      <c r="B857" s="250"/>
      <c r="C857" s="250"/>
      <c r="D857" s="250"/>
      <c r="E857" s="250"/>
      <c r="J857" s="253"/>
      <c r="O857" s="253"/>
      <c r="P857" s="253"/>
      <c r="Q857" s="253"/>
      <c r="R857" s="253"/>
      <c r="S857" s="253"/>
      <c r="T857" s="253"/>
      <c r="U857" s="253"/>
      <c r="V857" s="253"/>
      <c r="W857" s="253"/>
      <c r="X857" s="253"/>
      <c r="Y857" s="253"/>
      <c r="Z857" s="252"/>
      <c r="AA857" s="252"/>
      <c r="AB857" s="252"/>
      <c r="AC857" s="251"/>
      <c r="AD857" s="250"/>
    </row>
    <row r="858" spans="1:30" s="208" customFormat="1">
      <c r="A858" s="250"/>
      <c r="B858" s="250"/>
      <c r="C858" s="250"/>
      <c r="D858" s="250"/>
      <c r="E858" s="250"/>
      <c r="J858" s="253"/>
      <c r="O858" s="253"/>
      <c r="P858" s="253"/>
      <c r="Q858" s="253"/>
      <c r="R858" s="253"/>
      <c r="S858" s="253"/>
      <c r="T858" s="253"/>
      <c r="U858" s="253"/>
      <c r="V858" s="253"/>
      <c r="W858" s="253"/>
      <c r="X858" s="253"/>
      <c r="Y858" s="253"/>
      <c r="Z858" s="252"/>
      <c r="AA858" s="252"/>
      <c r="AB858" s="252"/>
      <c r="AC858" s="251"/>
      <c r="AD858" s="250"/>
    </row>
    <row r="859" spans="1:30" s="208" customFormat="1">
      <c r="A859" s="250"/>
      <c r="B859" s="250"/>
      <c r="C859" s="250"/>
      <c r="D859" s="250"/>
      <c r="E859" s="250"/>
      <c r="J859" s="253"/>
      <c r="O859" s="253"/>
      <c r="P859" s="253"/>
      <c r="Q859" s="253"/>
      <c r="R859" s="253"/>
      <c r="S859" s="253"/>
      <c r="T859" s="253"/>
      <c r="U859" s="253"/>
      <c r="V859" s="253"/>
      <c r="W859" s="253"/>
      <c r="X859" s="253"/>
      <c r="Y859" s="253"/>
      <c r="Z859" s="252"/>
      <c r="AA859" s="252"/>
      <c r="AB859" s="252"/>
      <c r="AC859" s="251"/>
      <c r="AD859" s="250"/>
    </row>
    <row r="860" spans="1:30" s="208" customFormat="1">
      <c r="A860" s="250"/>
      <c r="B860" s="250"/>
      <c r="C860" s="250"/>
      <c r="D860" s="250"/>
      <c r="E860" s="250"/>
      <c r="J860" s="253"/>
      <c r="O860" s="253"/>
      <c r="P860" s="253"/>
      <c r="Q860" s="253"/>
      <c r="R860" s="253"/>
      <c r="S860" s="253"/>
      <c r="T860" s="253"/>
      <c r="U860" s="253"/>
      <c r="V860" s="253"/>
      <c r="W860" s="253"/>
      <c r="X860" s="253"/>
      <c r="Y860" s="253"/>
      <c r="Z860" s="252"/>
      <c r="AA860" s="252"/>
      <c r="AB860" s="252"/>
      <c r="AC860" s="251"/>
      <c r="AD860" s="250"/>
    </row>
    <row r="861" spans="1:30" s="208" customFormat="1">
      <c r="A861" s="250"/>
      <c r="B861" s="250"/>
      <c r="C861" s="250"/>
      <c r="D861" s="250"/>
      <c r="E861" s="250"/>
      <c r="J861" s="253"/>
      <c r="O861" s="253"/>
      <c r="P861" s="253"/>
      <c r="Q861" s="253"/>
      <c r="R861" s="253"/>
      <c r="S861" s="253"/>
      <c r="T861" s="253"/>
      <c r="U861" s="253"/>
      <c r="V861" s="253"/>
      <c r="W861" s="253"/>
      <c r="X861" s="253"/>
      <c r="Y861" s="253"/>
      <c r="Z861" s="252"/>
      <c r="AA861" s="252"/>
      <c r="AB861" s="252"/>
      <c r="AC861" s="251"/>
      <c r="AD861" s="250"/>
    </row>
    <row r="862" spans="1:30" s="208" customFormat="1">
      <c r="A862" s="250"/>
      <c r="B862" s="250"/>
      <c r="C862" s="250"/>
      <c r="D862" s="250"/>
      <c r="E862" s="250"/>
      <c r="J862" s="253"/>
      <c r="O862" s="253"/>
      <c r="P862" s="253"/>
      <c r="Q862" s="253"/>
      <c r="R862" s="253"/>
      <c r="S862" s="253"/>
      <c r="T862" s="253"/>
      <c r="U862" s="253"/>
      <c r="V862" s="253"/>
      <c r="W862" s="253"/>
      <c r="X862" s="253"/>
      <c r="Y862" s="253"/>
      <c r="Z862" s="252"/>
      <c r="AA862" s="252"/>
      <c r="AB862" s="252"/>
      <c r="AC862" s="251"/>
      <c r="AD862" s="250"/>
    </row>
    <row r="863" spans="1:30" s="208" customFormat="1">
      <c r="A863" s="250"/>
      <c r="B863" s="250"/>
      <c r="C863" s="250"/>
      <c r="D863" s="250"/>
      <c r="E863" s="250"/>
      <c r="J863" s="253"/>
      <c r="O863" s="253"/>
      <c r="P863" s="253"/>
      <c r="Q863" s="253"/>
      <c r="R863" s="253"/>
      <c r="S863" s="253"/>
      <c r="T863" s="253"/>
      <c r="U863" s="253"/>
      <c r="V863" s="253"/>
      <c r="W863" s="253"/>
      <c r="X863" s="253"/>
      <c r="Y863" s="253"/>
      <c r="Z863" s="252"/>
      <c r="AA863" s="252"/>
      <c r="AB863" s="252"/>
      <c r="AC863" s="251"/>
      <c r="AD863" s="250"/>
    </row>
    <row r="864" spans="1:30" s="208" customFormat="1">
      <c r="A864" s="250"/>
      <c r="B864" s="250"/>
      <c r="C864" s="250"/>
      <c r="D864" s="250"/>
      <c r="E864" s="250"/>
      <c r="J864" s="253"/>
      <c r="O864" s="253"/>
      <c r="P864" s="253"/>
      <c r="Q864" s="253"/>
      <c r="R864" s="253"/>
      <c r="S864" s="253"/>
      <c r="T864" s="253"/>
      <c r="U864" s="253"/>
      <c r="V864" s="253"/>
      <c r="W864" s="253"/>
      <c r="X864" s="253"/>
      <c r="Y864" s="253"/>
      <c r="Z864" s="252"/>
      <c r="AA864" s="252"/>
      <c r="AB864" s="252"/>
      <c r="AC864" s="251"/>
      <c r="AD864" s="250"/>
    </row>
    <row r="865" spans="1:30" s="208" customFormat="1">
      <c r="A865" s="250"/>
      <c r="B865" s="250"/>
      <c r="C865" s="250"/>
      <c r="D865" s="250"/>
      <c r="E865" s="250"/>
      <c r="J865" s="253"/>
      <c r="O865" s="253"/>
      <c r="P865" s="253"/>
      <c r="Q865" s="253"/>
      <c r="R865" s="253"/>
      <c r="S865" s="253"/>
      <c r="T865" s="253"/>
      <c r="U865" s="253"/>
      <c r="V865" s="253"/>
      <c r="W865" s="253"/>
      <c r="X865" s="253"/>
      <c r="Y865" s="253"/>
      <c r="Z865" s="252"/>
      <c r="AA865" s="252"/>
      <c r="AB865" s="252"/>
      <c r="AC865" s="251"/>
      <c r="AD865" s="250"/>
    </row>
    <row r="866" spans="1:30" s="208" customFormat="1">
      <c r="A866" s="250"/>
      <c r="B866" s="250"/>
      <c r="C866" s="250"/>
      <c r="D866" s="250"/>
      <c r="E866" s="250"/>
      <c r="J866" s="253"/>
      <c r="O866" s="253"/>
      <c r="P866" s="253"/>
      <c r="Q866" s="253"/>
      <c r="R866" s="253"/>
      <c r="S866" s="253"/>
      <c r="T866" s="253"/>
      <c r="U866" s="253"/>
      <c r="V866" s="253"/>
      <c r="W866" s="253"/>
      <c r="X866" s="253"/>
      <c r="Y866" s="253"/>
      <c r="Z866" s="252"/>
      <c r="AA866" s="252"/>
      <c r="AB866" s="252"/>
      <c r="AC866" s="251"/>
      <c r="AD866" s="250"/>
    </row>
    <row r="867" spans="1:30" s="208" customFormat="1">
      <c r="A867" s="250"/>
      <c r="B867" s="250"/>
      <c r="C867" s="250"/>
      <c r="D867" s="250"/>
      <c r="E867" s="250"/>
      <c r="J867" s="253"/>
      <c r="O867" s="253"/>
      <c r="P867" s="253"/>
      <c r="Q867" s="253"/>
      <c r="R867" s="253"/>
      <c r="S867" s="253"/>
      <c r="T867" s="253"/>
      <c r="U867" s="253"/>
      <c r="V867" s="253"/>
      <c r="W867" s="253"/>
      <c r="X867" s="253"/>
      <c r="Y867" s="253"/>
      <c r="Z867" s="252"/>
      <c r="AA867" s="252"/>
      <c r="AB867" s="252"/>
      <c r="AC867" s="251"/>
      <c r="AD867" s="250"/>
    </row>
    <row r="868" spans="1:30" s="208" customFormat="1">
      <c r="A868" s="250"/>
      <c r="B868" s="250"/>
      <c r="C868" s="250"/>
      <c r="D868" s="250"/>
      <c r="E868" s="250"/>
      <c r="J868" s="253"/>
      <c r="O868" s="253"/>
      <c r="P868" s="253"/>
      <c r="Q868" s="253"/>
      <c r="R868" s="253"/>
      <c r="S868" s="253"/>
      <c r="T868" s="253"/>
      <c r="U868" s="253"/>
      <c r="V868" s="253"/>
      <c r="W868" s="253"/>
      <c r="X868" s="253"/>
      <c r="Y868" s="253"/>
      <c r="Z868" s="252"/>
      <c r="AA868" s="252"/>
      <c r="AB868" s="252"/>
      <c r="AC868" s="251"/>
      <c r="AD868" s="250"/>
    </row>
    <row r="869" spans="1:30" s="208" customFormat="1">
      <c r="A869" s="250"/>
      <c r="B869" s="250"/>
      <c r="C869" s="250"/>
      <c r="D869" s="250"/>
      <c r="E869" s="250"/>
      <c r="J869" s="253"/>
      <c r="O869" s="253"/>
      <c r="P869" s="253"/>
      <c r="Q869" s="253"/>
      <c r="R869" s="253"/>
      <c r="S869" s="253"/>
      <c r="T869" s="253"/>
      <c r="U869" s="253"/>
      <c r="V869" s="253"/>
      <c r="W869" s="253"/>
      <c r="X869" s="253"/>
      <c r="Y869" s="253"/>
      <c r="Z869" s="252"/>
      <c r="AA869" s="252"/>
      <c r="AB869" s="252"/>
      <c r="AC869" s="251"/>
      <c r="AD869" s="250"/>
    </row>
    <row r="870" spans="1:30" s="208" customFormat="1">
      <c r="A870" s="250"/>
      <c r="B870" s="250"/>
      <c r="C870" s="250"/>
      <c r="D870" s="250"/>
      <c r="E870" s="250"/>
      <c r="J870" s="253"/>
      <c r="O870" s="253"/>
      <c r="P870" s="253"/>
      <c r="Q870" s="253"/>
      <c r="R870" s="253"/>
      <c r="S870" s="253"/>
      <c r="T870" s="253"/>
      <c r="U870" s="253"/>
      <c r="V870" s="253"/>
      <c r="W870" s="253"/>
      <c r="X870" s="253"/>
      <c r="Y870" s="253"/>
      <c r="Z870" s="252"/>
      <c r="AA870" s="252"/>
      <c r="AB870" s="252"/>
      <c r="AC870" s="251"/>
      <c r="AD870" s="250"/>
    </row>
    <row r="871" spans="1:30" s="208" customFormat="1">
      <c r="A871" s="250"/>
      <c r="B871" s="250"/>
      <c r="C871" s="250"/>
      <c r="D871" s="250"/>
      <c r="E871" s="250"/>
      <c r="J871" s="253"/>
      <c r="O871" s="253"/>
      <c r="P871" s="253"/>
      <c r="Q871" s="253"/>
      <c r="R871" s="253"/>
      <c r="S871" s="253"/>
      <c r="T871" s="253"/>
      <c r="U871" s="253"/>
      <c r="V871" s="253"/>
      <c r="W871" s="253"/>
      <c r="X871" s="253"/>
      <c r="Y871" s="253"/>
      <c r="Z871" s="252"/>
      <c r="AA871" s="252"/>
      <c r="AB871" s="252"/>
      <c r="AC871" s="251"/>
      <c r="AD871" s="250"/>
    </row>
    <row r="872" spans="1:30" s="208" customFormat="1">
      <c r="A872" s="250"/>
      <c r="B872" s="250"/>
      <c r="C872" s="250"/>
      <c r="D872" s="250"/>
      <c r="E872" s="250"/>
      <c r="J872" s="253"/>
      <c r="O872" s="253"/>
      <c r="P872" s="253"/>
      <c r="Q872" s="253"/>
      <c r="R872" s="253"/>
      <c r="S872" s="253"/>
      <c r="T872" s="253"/>
      <c r="U872" s="253"/>
      <c r="V872" s="253"/>
      <c r="W872" s="253"/>
      <c r="X872" s="253"/>
      <c r="Y872" s="253"/>
      <c r="Z872" s="252"/>
      <c r="AA872" s="252"/>
      <c r="AB872" s="252"/>
      <c r="AC872" s="251"/>
      <c r="AD872" s="250"/>
    </row>
    <row r="873" spans="1:30" s="208" customFormat="1">
      <c r="A873" s="250"/>
      <c r="B873" s="250"/>
      <c r="C873" s="250"/>
      <c r="D873" s="250"/>
      <c r="E873" s="250"/>
      <c r="J873" s="253"/>
      <c r="O873" s="253"/>
      <c r="P873" s="253"/>
      <c r="Q873" s="253"/>
      <c r="R873" s="253"/>
      <c r="S873" s="253"/>
      <c r="T873" s="253"/>
      <c r="U873" s="253"/>
      <c r="V873" s="253"/>
      <c r="W873" s="253"/>
      <c r="X873" s="253"/>
      <c r="Y873" s="253"/>
      <c r="Z873" s="252"/>
      <c r="AA873" s="252"/>
      <c r="AB873" s="252"/>
      <c r="AC873" s="251"/>
      <c r="AD873" s="250"/>
    </row>
    <row r="874" spans="1:30" s="208" customFormat="1">
      <c r="A874" s="250"/>
      <c r="B874" s="250"/>
      <c r="C874" s="250"/>
      <c r="D874" s="250"/>
      <c r="E874" s="250"/>
      <c r="J874" s="253"/>
      <c r="O874" s="253"/>
      <c r="P874" s="253"/>
      <c r="Q874" s="253"/>
      <c r="R874" s="253"/>
      <c r="S874" s="253"/>
      <c r="T874" s="253"/>
      <c r="U874" s="253"/>
      <c r="V874" s="253"/>
      <c r="W874" s="253"/>
      <c r="X874" s="253"/>
      <c r="Y874" s="253"/>
      <c r="Z874" s="252"/>
      <c r="AA874" s="252"/>
      <c r="AB874" s="252"/>
      <c r="AC874" s="251"/>
      <c r="AD874" s="250"/>
    </row>
    <row r="875" spans="1:30" s="208" customFormat="1">
      <c r="A875" s="250"/>
      <c r="B875" s="250"/>
      <c r="C875" s="250"/>
      <c r="D875" s="250"/>
      <c r="E875" s="250"/>
      <c r="J875" s="253"/>
      <c r="O875" s="253"/>
      <c r="P875" s="253"/>
      <c r="Q875" s="253"/>
      <c r="R875" s="253"/>
      <c r="S875" s="253"/>
      <c r="T875" s="253"/>
      <c r="U875" s="253"/>
      <c r="V875" s="253"/>
      <c r="W875" s="253"/>
      <c r="X875" s="253"/>
      <c r="Y875" s="253"/>
      <c r="Z875" s="252"/>
      <c r="AA875" s="252"/>
      <c r="AB875" s="252"/>
      <c r="AC875" s="251"/>
      <c r="AD875" s="250"/>
    </row>
    <row r="876" spans="1:30" s="208" customFormat="1">
      <c r="A876" s="250"/>
      <c r="B876" s="250"/>
      <c r="C876" s="250"/>
      <c r="D876" s="250"/>
      <c r="E876" s="250"/>
      <c r="J876" s="253"/>
      <c r="O876" s="253"/>
      <c r="P876" s="253"/>
      <c r="Q876" s="253"/>
      <c r="R876" s="253"/>
      <c r="S876" s="253"/>
      <c r="T876" s="253"/>
      <c r="U876" s="253"/>
      <c r="V876" s="253"/>
      <c r="W876" s="253"/>
      <c r="X876" s="253"/>
      <c r="Y876" s="253"/>
      <c r="Z876" s="252"/>
      <c r="AA876" s="252"/>
      <c r="AB876" s="252"/>
      <c r="AC876" s="251"/>
      <c r="AD876" s="250"/>
    </row>
    <row r="877" spans="1:30" s="208" customFormat="1">
      <c r="A877" s="250"/>
      <c r="B877" s="250"/>
      <c r="C877" s="250"/>
      <c r="D877" s="250"/>
      <c r="E877" s="250"/>
      <c r="J877" s="253"/>
      <c r="O877" s="253"/>
      <c r="P877" s="253"/>
      <c r="Q877" s="253"/>
      <c r="R877" s="253"/>
      <c r="S877" s="253"/>
      <c r="T877" s="253"/>
      <c r="U877" s="253"/>
      <c r="V877" s="253"/>
      <c r="W877" s="253"/>
      <c r="X877" s="253"/>
      <c r="Y877" s="253"/>
      <c r="Z877" s="252"/>
      <c r="AA877" s="252"/>
      <c r="AB877" s="252"/>
      <c r="AC877" s="251"/>
      <c r="AD877" s="250"/>
    </row>
    <row r="878" spans="1:30" s="208" customFormat="1">
      <c r="A878" s="250"/>
      <c r="B878" s="250"/>
      <c r="C878" s="250"/>
      <c r="D878" s="250"/>
      <c r="E878" s="250"/>
      <c r="J878" s="253"/>
      <c r="O878" s="253"/>
      <c r="P878" s="253"/>
      <c r="Q878" s="253"/>
      <c r="R878" s="253"/>
      <c r="S878" s="253"/>
      <c r="T878" s="253"/>
      <c r="U878" s="253"/>
      <c r="V878" s="253"/>
      <c r="W878" s="253"/>
      <c r="X878" s="253"/>
      <c r="Y878" s="253"/>
      <c r="Z878" s="252"/>
      <c r="AA878" s="252"/>
      <c r="AB878" s="252"/>
      <c r="AC878" s="251"/>
      <c r="AD878" s="250"/>
    </row>
    <row r="879" spans="1:30" s="208" customFormat="1">
      <c r="A879" s="250"/>
      <c r="B879" s="250"/>
      <c r="C879" s="250"/>
      <c r="D879" s="250"/>
      <c r="E879" s="250"/>
      <c r="J879" s="253"/>
      <c r="O879" s="253"/>
      <c r="P879" s="253"/>
      <c r="Q879" s="253"/>
      <c r="R879" s="253"/>
      <c r="S879" s="253"/>
      <c r="T879" s="253"/>
      <c r="U879" s="253"/>
      <c r="V879" s="253"/>
      <c r="W879" s="253"/>
      <c r="X879" s="253"/>
      <c r="Y879" s="253"/>
      <c r="Z879" s="252"/>
      <c r="AA879" s="252"/>
      <c r="AB879" s="252"/>
      <c r="AC879" s="251"/>
      <c r="AD879" s="250"/>
    </row>
    <row r="880" spans="1:30" s="208" customFormat="1">
      <c r="A880" s="250"/>
      <c r="B880" s="250"/>
      <c r="C880" s="250"/>
      <c r="D880" s="250"/>
      <c r="E880" s="250"/>
      <c r="J880" s="253"/>
      <c r="O880" s="253"/>
      <c r="P880" s="253"/>
      <c r="Q880" s="253"/>
      <c r="R880" s="253"/>
      <c r="S880" s="253"/>
      <c r="T880" s="253"/>
      <c r="U880" s="253"/>
      <c r="V880" s="253"/>
      <c r="W880" s="253"/>
      <c r="X880" s="253"/>
      <c r="Y880" s="253"/>
      <c r="Z880" s="252"/>
      <c r="AA880" s="252"/>
      <c r="AB880" s="252"/>
      <c r="AC880" s="251"/>
      <c r="AD880" s="250"/>
    </row>
    <row r="881" spans="1:30" s="208" customFormat="1">
      <c r="A881" s="250"/>
      <c r="B881" s="250"/>
      <c r="C881" s="250"/>
      <c r="D881" s="250"/>
      <c r="E881" s="250"/>
      <c r="J881" s="253"/>
      <c r="O881" s="253"/>
      <c r="P881" s="253"/>
      <c r="Q881" s="253"/>
      <c r="R881" s="253"/>
      <c r="S881" s="253"/>
      <c r="T881" s="253"/>
      <c r="U881" s="253"/>
      <c r="V881" s="253"/>
      <c r="W881" s="253"/>
      <c r="X881" s="253"/>
      <c r="Y881" s="253"/>
      <c r="Z881" s="252"/>
      <c r="AA881" s="252"/>
      <c r="AB881" s="252"/>
      <c r="AC881" s="251"/>
      <c r="AD881" s="250"/>
    </row>
    <row r="882" spans="1:30" s="208" customFormat="1">
      <c r="A882" s="250"/>
      <c r="B882" s="250"/>
      <c r="C882" s="250"/>
      <c r="D882" s="250"/>
      <c r="E882" s="250"/>
      <c r="J882" s="253"/>
      <c r="O882" s="253"/>
      <c r="P882" s="253"/>
      <c r="Q882" s="253"/>
      <c r="R882" s="253"/>
      <c r="S882" s="253"/>
      <c r="T882" s="253"/>
      <c r="U882" s="253"/>
      <c r="V882" s="253"/>
      <c r="W882" s="253"/>
      <c r="X882" s="253"/>
      <c r="Y882" s="253"/>
      <c r="Z882" s="252"/>
      <c r="AA882" s="252"/>
      <c r="AB882" s="252"/>
      <c r="AC882" s="251"/>
      <c r="AD882" s="250"/>
    </row>
    <row r="883" spans="1:30" s="208" customFormat="1">
      <c r="A883" s="250"/>
      <c r="B883" s="250"/>
      <c r="C883" s="250"/>
      <c r="D883" s="250"/>
      <c r="E883" s="250"/>
      <c r="J883" s="253"/>
      <c r="O883" s="253"/>
      <c r="P883" s="253"/>
      <c r="Q883" s="253"/>
      <c r="R883" s="253"/>
      <c r="S883" s="253"/>
      <c r="T883" s="253"/>
      <c r="U883" s="253"/>
      <c r="V883" s="253"/>
      <c r="W883" s="253"/>
      <c r="X883" s="253"/>
      <c r="Y883" s="253"/>
      <c r="Z883" s="252"/>
      <c r="AA883" s="252"/>
      <c r="AB883" s="252"/>
      <c r="AC883" s="251"/>
      <c r="AD883" s="250"/>
    </row>
    <row r="884" spans="1:30" s="208" customFormat="1">
      <c r="A884" s="250"/>
      <c r="B884" s="250"/>
      <c r="C884" s="250"/>
      <c r="D884" s="250"/>
      <c r="E884" s="250"/>
      <c r="J884" s="253"/>
      <c r="O884" s="253"/>
      <c r="P884" s="253"/>
      <c r="Q884" s="253"/>
      <c r="R884" s="253"/>
      <c r="S884" s="253"/>
      <c r="T884" s="253"/>
      <c r="U884" s="253"/>
      <c r="V884" s="253"/>
      <c r="W884" s="253"/>
      <c r="X884" s="253"/>
      <c r="Y884" s="253"/>
      <c r="Z884" s="252"/>
      <c r="AA884" s="252"/>
      <c r="AB884" s="252"/>
      <c r="AC884" s="251"/>
      <c r="AD884" s="250"/>
    </row>
    <row r="885" spans="1:30" s="208" customFormat="1">
      <c r="A885" s="250"/>
      <c r="B885" s="250"/>
      <c r="C885" s="250"/>
      <c r="D885" s="250"/>
      <c r="E885" s="250"/>
      <c r="J885" s="253"/>
      <c r="O885" s="253"/>
      <c r="P885" s="253"/>
      <c r="Q885" s="253"/>
      <c r="R885" s="253"/>
      <c r="S885" s="253"/>
      <c r="T885" s="253"/>
      <c r="U885" s="253"/>
      <c r="V885" s="253"/>
      <c r="W885" s="253"/>
      <c r="X885" s="253"/>
      <c r="Y885" s="253"/>
      <c r="Z885" s="252"/>
      <c r="AA885" s="252"/>
      <c r="AB885" s="252"/>
      <c r="AC885" s="251"/>
      <c r="AD885" s="250"/>
    </row>
    <row r="886" spans="1:30" s="208" customFormat="1">
      <c r="A886" s="250"/>
      <c r="B886" s="250"/>
      <c r="C886" s="250"/>
      <c r="D886" s="250"/>
      <c r="E886" s="250"/>
      <c r="J886" s="253"/>
      <c r="O886" s="253"/>
      <c r="P886" s="253"/>
      <c r="Q886" s="253"/>
      <c r="R886" s="253"/>
      <c r="S886" s="253"/>
      <c r="T886" s="253"/>
      <c r="U886" s="253"/>
      <c r="V886" s="253"/>
      <c r="W886" s="253"/>
      <c r="X886" s="253"/>
      <c r="Y886" s="253"/>
      <c r="Z886" s="252"/>
      <c r="AA886" s="252"/>
      <c r="AB886" s="252"/>
      <c r="AC886" s="251"/>
      <c r="AD886" s="250"/>
    </row>
    <row r="887" spans="1:30" s="208" customFormat="1">
      <c r="A887" s="250"/>
      <c r="B887" s="250"/>
      <c r="C887" s="250"/>
      <c r="D887" s="250"/>
      <c r="E887" s="250"/>
      <c r="J887" s="253"/>
      <c r="O887" s="253"/>
      <c r="P887" s="253"/>
      <c r="Q887" s="253"/>
      <c r="R887" s="253"/>
      <c r="S887" s="253"/>
      <c r="T887" s="253"/>
      <c r="U887" s="253"/>
      <c r="V887" s="253"/>
      <c r="W887" s="253"/>
      <c r="X887" s="253"/>
      <c r="Y887" s="253"/>
      <c r="Z887" s="252"/>
      <c r="AA887" s="252"/>
      <c r="AB887" s="252"/>
      <c r="AC887" s="251"/>
      <c r="AD887" s="250"/>
    </row>
    <row r="888" spans="1:30" s="208" customFormat="1">
      <c r="A888" s="250"/>
      <c r="B888" s="250"/>
      <c r="C888" s="250"/>
      <c r="D888" s="250"/>
      <c r="E888" s="250"/>
      <c r="J888" s="253"/>
      <c r="O888" s="253"/>
      <c r="P888" s="253"/>
      <c r="Q888" s="253"/>
      <c r="R888" s="253"/>
      <c r="S888" s="253"/>
      <c r="T888" s="253"/>
      <c r="U888" s="253"/>
      <c r="V888" s="253"/>
      <c r="W888" s="253"/>
      <c r="X888" s="253"/>
      <c r="Y888" s="253"/>
      <c r="Z888" s="252"/>
      <c r="AA888" s="252"/>
      <c r="AB888" s="252"/>
      <c r="AC888" s="251"/>
      <c r="AD888" s="250"/>
    </row>
    <row r="889" spans="1:30" s="208" customFormat="1">
      <c r="A889" s="250"/>
      <c r="B889" s="250"/>
      <c r="C889" s="250"/>
      <c r="D889" s="250"/>
      <c r="E889" s="250"/>
      <c r="J889" s="253"/>
      <c r="O889" s="253"/>
      <c r="P889" s="253"/>
      <c r="Q889" s="253"/>
      <c r="R889" s="253"/>
      <c r="S889" s="253"/>
      <c r="T889" s="253"/>
      <c r="U889" s="253"/>
      <c r="V889" s="253"/>
      <c r="W889" s="253"/>
      <c r="X889" s="253"/>
      <c r="Y889" s="253"/>
      <c r="Z889" s="252"/>
      <c r="AA889" s="252"/>
      <c r="AB889" s="252"/>
      <c r="AC889" s="251"/>
      <c r="AD889" s="250"/>
    </row>
    <row r="890" spans="1:30" s="208" customFormat="1">
      <c r="A890" s="250"/>
      <c r="B890" s="250"/>
      <c r="C890" s="250"/>
      <c r="D890" s="250"/>
      <c r="E890" s="250"/>
      <c r="J890" s="253"/>
      <c r="O890" s="253"/>
      <c r="P890" s="253"/>
      <c r="Q890" s="253"/>
      <c r="R890" s="253"/>
      <c r="S890" s="253"/>
      <c r="T890" s="253"/>
      <c r="U890" s="253"/>
      <c r="V890" s="253"/>
      <c r="W890" s="253"/>
      <c r="X890" s="253"/>
      <c r="Y890" s="253"/>
      <c r="Z890" s="252"/>
      <c r="AA890" s="252"/>
      <c r="AB890" s="252"/>
      <c r="AC890" s="251"/>
      <c r="AD890" s="250"/>
    </row>
    <row r="891" spans="1:30" s="208" customFormat="1">
      <c r="A891" s="250"/>
      <c r="B891" s="250"/>
      <c r="C891" s="250"/>
      <c r="D891" s="250"/>
      <c r="E891" s="250"/>
      <c r="J891" s="253"/>
      <c r="O891" s="253"/>
      <c r="P891" s="253"/>
      <c r="Q891" s="253"/>
      <c r="R891" s="253"/>
      <c r="S891" s="253"/>
      <c r="T891" s="253"/>
      <c r="U891" s="253"/>
      <c r="V891" s="253"/>
      <c r="W891" s="253"/>
      <c r="X891" s="253"/>
      <c r="Y891" s="253"/>
      <c r="Z891" s="252"/>
      <c r="AA891" s="252"/>
      <c r="AB891" s="252"/>
      <c r="AC891" s="251"/>
      <c r="AD891" s="250"/>
    </row>
    <row r="892" spans="1:30" s="208" customFormat="1">
      <c r="A892" s="250"/>
      <c r="B892" s="250"/>
      <c r="C892" s="250"/>
      <c r="D892" s="250"/>
      <c r="E892" s="250"/>
      <c r="J892" s="253"/>
      <c r="O892" s="253"/>
      <c r="P892" s="253"/>
      <c r="Q892" s="253"/>
      <c r="R892" s="253"/>
      <c r="S892" s="253"/>
      <c r="T892" s="253"/>
      <c r="U892" s="253"/>
      <c r="V892" s="253"/>
      <c r="W892" s="253"/>
      <c r="X892" s="253"/>
      <c r="Y892" s="253"/>
      <c r="Z892" s="252"/>
      <c r="AA892" s="252"/>
      <c r="AB892" s="252"/>
      <c r="AC892" s="251"/>
      <c r="AD892" s="250"/>
    </row>
    <row r="893" spans="1:30" s="208" customFormat="1">
      <c r="A893" s="250"/>
      <c r="B893" s="250"/>
      <c r="C893" s="250"/>
      <c r="D893" s="250"/>
      <c r="E893" s="250"/>
      <c r="J893" s="253"/>
      <c r="O893" s="253"/>
      <c r="P893" s="253"/>
      <c r="Q893" s="253"/>
      <c r="R893" s="253"/>
      <c r="S893" s="253"/>
      <c r="T893" s="253"/>
      <c r="U893" s="253"/>
      <c r="V893" s="253"/>
      <c r="W893" s="253"/>
      <c r="X893" s="253"/>
      <c r="Y893" s="253"/>
      <c r="Z893" s="252"/>
      <c r="AA893" s="252"/>
      <c r="AB893" s="252"/>
      <c r="AC893" s="251"/>
      <c r="AD893" s="250"/>
    </row>
    <row r="894" spans="1:30" s="208" customFormat="1">
      <c r="A894" s="250"/>
      <c r="B894" s="250"/>
      <c r="C894" s="250"/>
      <c r="D894" s="250"/>
      <c r="E894" s="250"/>
      <c r="J894" s="253"/>
      <c r="O894" s="253"/>
      <c r="P894" s="253"/>
      <c r="Q894" s="253"/>
      <c r="R894" s="253"/>
      <c r="S894" s="253"/>
      <c r="T894" s="253"/>
      <c r="U894" s="253"/>
      <c r="V894" s="253"/>
      <c r="W894" s="253"/>
      <c r="X894" s="253"/>
      <c r="Y894" s="253"/>
      <c r="Z894" s="252"/>
      <c r="AA894" s="252"/>
      <c r="AB894" s="252"/>
      <c r="AC894" s="251"/>
      <c r="AD894" s="250"/>
    </row>
    <row r="895" spans="1:30" s="208" customFormat="1">
      <c r="A895" s="250"/>
      <c r="B895" s="250"/>
      <c r="C895" s="250"/>
      <c r="D895" s="250"/>
      <c r="E895" s="250"/>
      <c r="J895" s="253"/>
      <c r="O895" s="253"/>
      <c r="P895" s="253"/>
      <c r="Q895" s="253"/>
      <c r="R895" s="253"/>
      <c r="S895" s="253"/>
      <c r="T895" s="253"/>
      <c r="U895" s="253"/>
      <c r="V895" s="253"/>
      <c r="W895" s="253"/>
      <c r="X895" s="253"/>
      <c r="Y895" s="253"/>
      <c r="Z895" s="252"/>
      <c r="AA895" s="252"/>
      <c r="AB895" s="252"/>
      <c r="AC895" s="251"/>
      <c r="AD895" s="250"/>
    </row>
    <row r="896" spans="1:30" s="208" customFormat="1">
      <c r="A896" s="250"/>
      <c r="B896" s="250"/>
      <c r="C896" s="250"/>
      <c r="D896" s="250"/>
      <c r="E896" s="250"/>
      <c r="J896" s="253"/>
      <c r="O896" s="253"/>
      <c r="P896" s="253"/>
      <c r="Q896" s="253"/>
      <c r="R896" s="253"/>
      <c r="S896" s="253"/>
      <c r="T896" s="253"/>
      <c r="U896" s="253"/>
      <c r="V896" s="253"/>
      <c r="W896" s="253"/>
      <c r="X896" s="253"/>
      <c r="Y896" s="253"/>
      <c r="Z896" s="252"/>
      <c r="AA896" s="252"/>
      <c r="AB896" s="252"/>
      <c r="AC896" s="251"/>
      <c r="AD896" s="250"/>
    </row>
    <row r="897" spans="1:30" s="208" customFormat="1">
      <c r="A897" s="250"/>
      <c r="B897" s="250"/>
      <c r="C897" s="250"/>
      <c r="D897" s="250"/>
      <c r="E897" s="250"/>
      <c r="J897" s="253"/>
      <c r="O897" s="253"/>
      <c r="P897" s="253"/>
      <c r="Q897" s="253"/>
      <c r="R897" s="253"/>
      <c r="S897" s="253"/>
      <c r="T897" s="253"/>
      <c r="U897" s="253"/>
      <c r="V897" s="253"/>
      <c r="W897" s="253"/>
      <c r="X897" s="253"/>
      <c r="Y897" s="253"/>
      <c r="Z897" s="252"/>
      <c r="AA897" s="252"/>
      <c r="AB897" s="252"/>
      <c r="AC897" s="251"/>
      <c r="AD897" s="250"/>
    </row>
    <row r="898" spans="1:30" s="208" customFormat="1">
      <c r="A898" s="250"/>
      <c r="B898" s="250"/>
      <c r="C898" s="250"/>
      <c r="D898" s="250"/>
      <c r="E898" s="250"/>
      <c r="J898" s="253"/>
      <c r="O898" s="253"/>
      <c r="P898" s="253"/>
      <c r="Q898" s="253"/>
      <c r="R898" s="253"/>
      <c r="S898" s="253"/>
      <c r="T898" s="253"/>
      <c r="U898" s="253"/>
      <c r="V898" s="253"/>
      <c r="W898" s="253"/>
      <c r="X898" s="253"/>
      <c r="Y898" s="253"/>
      <c r="Z898" s="252"/>
      <c r="AA898" s="252"/>
      <c r="AB898" s="252"/>
      <c r="AC898" s="251"/>
      <c r="AD898" s="250"/>
    </row>
    <row r="899" spans="1:30" s="208" customFormat="1">
      <c r="A899" s="250"/>
      <c r="B899" s="250"/>
      <c r="C899" s="250"/>
      <c r="D899" s="250"/>
      <c r="E899" s="250"/>
      <c r="J899" s="253"/>
      <c r="O899" s="253"/>
      <c r="P899" s="253"/>
      <c r="Q899" s="253"/>
      <c r="R899" s="253"/>
      <c r="S899" s="253"/>
      <c r="T899" s="253"/>
      <c r="U899" s="253"/>
      <c r="V899" s="253"/>
      <c r="W899" s="253"/>
      <c r="X899" s="253"/>
      <c r="Y899" s="253"/>
      <c r="Z899" s="252"/>
      <c r="AA899" s="252"/>
      <c r="AB899" s="252"/>
      <c r="AC899" s="251"/>
      <c r="AD899" s="250"/>
    </row>
    <row r="900" spans="1:30" s="208" customFormat="1">
      <c r="A900" s="250"/>
      <c r="B900" s="250"/>
      <c r="C900" s="250"/>
      <c r="D900" s="250"/>
      <c r="E900" s="250"/>
      <c r="J900" s="253"/>
      <c r="O900" s="253"/>
      <c r="P900" s="253"/>
      <c r="Q900" s="253"/>
      <c r="R900" s="253"/>
      <c r="S900" s="253"/>
      <c r="T900" s="253"/>
      <c r="U900" s="253"/>
      <c r="V900" s="253"/>
      <c r="W900" s="253"/>
      <c r="X900" s="253"/>
      <c r="Y900" s="253"/>
      <c r="Z900" s="252"/>
      <c r="AA900" s="252"/>
      <c r="AB900" s="252"/>
      <c r="AC900" s="251"/>
      <c r="AD900" s="250"/>
    </row>
    <row r="901" spans="1:30" s="208" customFormat="1">
      <c r="A901" s="250"/>
      <c r="B901" s="250"/>
      <c r="C901" s="250"/>
      <c r="D901" s="250"/>
      <c r="E901" s="250"/>
      <c r="J901" s="253"/>
      <c r="O901" s="253"/>
      <c r="P901" s="253"/>
      <c r="Q901" s="253"/>
      <c r="R901" s="253"/>
      <c r="S901" s="253"/>
      <c r="T901" s="253"/>
      <c r="U901" s="253"/>
      <c r="V901" s="253"/>
      <c r="W901" s="253"/>
      <c r="X901" s="253"/>
      <c r="Y901" s="253"/>
      <c r="Z901" s="252"/>
      <c r="AA901" s="252"/>
      <c r="AB901" s="252"/>
      <c r="AC901" s="251"/>
      <c r="AD901" s="250"/>
    </row>
    <row r="902" spans="1:30" s="208" customFormat="1">
      <c r="A902" s="250"/>
      <c r="B902" s="250"/>
      <c r="C902" s="250"/>
      <c r="D902" s="250"/>
      <c r="E902" s="250"/>
      <c r="J902" s="253"/>
      <c r="O902" s="253"/>
      <c r="P902" s="253"/>
      <c r="Q902" s="253"/>
      <c r="R902" s="253"/>
      <c r="S902" s="253"/>
      <c r="T902" s="253"/>
      <c r="U902" s="253"/>
      <c r="V902" s="253"/>
      <c r="W902" s="253"/>
      <c r="X902" s="253"/>
      <c r="Y902" s="253"/>
      <c r="Z902" s="252"/>
      <c r="AA902" s="252"/>
      <c r="AB902" s="252"/>
      <c r="AC902" s="251"/>
      <c r="AD902" s="250"/>
    </row>
    <row r="903" spans="1:30" s="208" customFormat="1">
      <c r="A903" s="250"/>
      <c r="B903" s="250"/>
      <c r="C903" s="250"/>
      <c r="D903" s="250"/>
      <c r="E903" s="250"/>
      <c r="J903" s="253"/>
      <c r="O903" s="253"/>
      <c r="P903" s="253"/>
      <c r="Q903" s="253"/>
      <c r="R903" s="253"/>
      <c r="S903" s="253"/>
      <c r="T903" s="253"/>
      <c r="U903" s="253"/>
      <c r="V903" s="253"/>
      <c r="W903" s="253"/>
      <c r="X903" s="253"/>
      <c r="Y903" s="253"/>
      <c r="Z903" s="252"/>
      <c r="AA903" s="252"/>
      <c r="AB903" s="252"/>
      <c r="AC903" s="251"/>
      <c r="AD903" s="250"/>
    </row>
    <row r="904" spans="1:30" s="208" customFormat="1">
      <c r="A904" s="250"/>
      <c r="B904" s="250"/>
      <c r="C904" s="250"/>
      <c r="D904" s="250"/>
      <c r="E904" s="250"/>
      <c r="J904" s="253"/>
      <c r="O904" s="253"/>
      <c r="P904" s="253"/>
      <c r="Q904" s="253"/>
      <c r="R904" s="253"/>
      <c r="S904" s="253"/>
      <c r="T904" s="253"/>
      <c r="U904" s="253"/>
      <c r="V904" s="253"/>
      <c r="W904" s="253"/>
      <c r="X904" s="253"/>
      <c r="Y904" s="253"/>
      <c r="Z904" s="252"/>
      <c r="AA904" s="252"/>
      <c r="AB904" s="252"/>
      <c r="AC904" s="251"/>
      <c r="AD904" s="250"/>
    </row>
    <row r="905" spans="1:30" s="208" customFormat="1">
      <c r="A905" s="250"/>
      <c r="B905" s="250"/>
      <c r="C905" s="250"/>
      <c r="D905" s="250"/>
      <c r="E905" s="250"/>
      <c r="J905" s="253"/>
      <c r="O905" s="253"/>
      <c r="P905" s="253"/>
      <c r="Q905" s="253"/>
      <c r="R905" s="253"/>
      <c r="S905" s="253"/>
      <c r="T905" s="253"/>
      <c r="U905" s="253"/>
      <c r="V905" s="253"/>
      <c r="W905" s="253"/>
      <c r="X905" s="253"/>
      <c r="Y905" s="253"/>
      <c r="Z905" s="252"/>
      <c r="AA905" s="252"/>
      <c r="AB905" s="252"/>
      <c r="AC905" s="251"/>
      <c r="AD905" s="250"/>
    </row>
    <row r="906" spans="1:30" s="208" customFormat="1">
      <c r="A906" s="250"/>
      <c r="B906" s="250"/>
      <c r="C906" s="250"/>
      <c r="D906" s="250"/>
      <c r="E906" s="250"/>
      <c r="J906" s="253"/>
      <c r="O906" s="253"/>
      <c r="P906" s="253"/>
      <c r="Q906" s="253"/>
      <c r="R906" s="253"/>
      <c r="S906" s="253"/>
      <c r="T906" s="253"/>
      <c r="U906" s="253"/>
      <c r="V906" s="253"/>
      <c r="W906" s="253"/>
      <c r="X906" s="253"/>
      <c r="Y906" s="253"/>
      <c r="Z906" s="252"/>
      <c r="AA906" s="252"/>
      <c r="AB906" s="252"/>
      <c r="AC906" s="251"/>
      <c r="AD906" s="250"/>
    </row>
    <row r="907" spans="1:30" s="208" customFormat="1">
      <c r="A907" s="250"/>
      <c r="B907" s="250"/>
      <c r="C907" s="250"/>
      <c r="D907" s="250"/>
      <c r="E907" s="250"/>
      <c r="J907" s="253"/>
      <c r="O907" s="253"/>
      <c r="P907" s="253"/>
      <c r="Q907" s="253"/>
      <c r="R907" s="253"/>
      <c r="S907" s="253"/>
      <c r="T907" s="253"/>
      <c r="U907" s="253"/>
      <c r="V907" s="253"/>
      <c r="W907" s="253"/>
      <c r="X907" s="253"/>
      <c r="Y907" s="253"/>
      <c r="Z907" s="252"/>
      <c r="AA907" s="252"/>
      <c r="AB907" s="252"/>
      <c r="AC907" s="251"/>
      <c r="AD907" s="250"/>
    </row>
    <row r="908" spans="1:30" s="208" customFormat="1">
      <c r="A908" s="250"/>
      <c r="B908" s="250"/>
      <c r="C908" s="250"/>
      <c r="D908" s="250"/>
      <c r="E908" s="250"/>
      <c r="J908" s="253"/>
      <c r="O908" s="253"/>
      <c r="P908" s="253"/>
      <c r="Q908" s="253"/>
      <c r="R908" s="253"/>
      <c r="S908" s="253"/>
      <c r="T908" s="253"/>
      <c r="U908" s="253"/>
      <c r="V908" s="253"/>
      <c r="W908" s="253"/>
      <c r="X908" s="253"/>
      <c r="Y908" s="253"/>
      <c r="Z908" s="252"/>
      <c r="AA908" s="252"/>
      <c r="AB908" s="252"/>
      <c r="AC908" s="251"/>
      <c r="AD908" s="250"/>
    </row>
    <row r="909" spans="1:30" s="208" customFormat="1">
      <c r="A909" s="250"/>
      <c r="B909" s="250"/>
      <c r="C909" s="250"/>
      <c r="D909" s="250"/>
      <c r="E909" s="250"/>
      <c r="J909" s="253"/>
      <c r="O909" s="253"/>
      <c r="P909" s="253"/>
      <c r="Q909" s="253"/>
      <c r="R909" s="253"/>
      <c r="S909" s="253"/>
      <c r="T909" s="253"/>
      <c r="U909" s="253"/>
      <c r="V909" s="253"/>
      <c r="W909" s="253"/>
      <c r="X909" s="253"/>
      <c r="Y909" s="253"/>
      <c r="Z909" s="252"/>
      <c r="AA909" s="252"/>
      <c r="AB909" s="252"/>
      <c r="AC909" s="251"/>
      <c r="AD909" s="250"/>
    </row>
    <row r="910" spans="1:30" s="208" customFormat="1">
      <c r="A910" s="250"/>
      <c r="B910" s="250"/>
      <c r="C910" s="250"/>
      <c r="D910" s="250"/>
      <c r="E910" s="250"/>
      <c r="J910" s="253"/>
      <c r="O910" s="253"/>
      <c r="P910" s="253"/>
      <c r="Q910" s="253"/>
      <c r="R910" s="253"/>
      <c r="S910" s="253"/>
      <c r="T910" s="253"/>
      <c r="U910" s="253"/>
      <c r="V910" s="253"/>
      <c r="W910" s="253"/>
      <c r="X910" s="253"/>
      <c r="Y910" s="253"/>
      <c r="Z910" s="252"/>
      <c r="AA910" s="252"/>
      <c r="AB910" s="252"/>
      <c r="AC910" s="251"/>
      <c r="AD910" s="250"/>
    </row>
    <row r="911" spans="1:30" s="208" customFormat="1">
      <c r="A911" s="250"/>
      <c r="B911" s="250"/>
      <c r="C911" s="250"/>
      <c r="D911" s="250"/>
      <c r="E911" s="250"/>
      <c r="J911" s="253"/>
      <c r="O911" s="253"/>
      <c r="P911" s="253"/>
      <c r="Q911" s="253"/>
      <c r="R911" s="253"/>
      <c r="S911" s="253"/>
      <c r="T911" s="253"/>
      <c r="U911" s="253"/>
      <c r="V911" s="253"/>
      <c r="W911" s="253"/>
      <c r="X911" s="253"/>
      <c r="Y911" s="253"/>
      <c r="Z911" s="252"/>
      <c r="AA911" s="252"/>
      <c r="AB911" s="252"/>
      <c r="AC911" s="251"/>
      <c r="AD911" s="250"/>
    </row>
    <row r="912" spans="1:30" s="208" customFormat="1">
      <c r="A912" s="250"/>
      <c r="B912" s="250"/>
      <c r="C912" s="250"/>
      <c r="D912" s="250"/>
      <c r="E912" s="250"/>
      <c r="J912" s="253"/>
      <c r="O912" s="253"/>
      <c r="P912" s="253"/>
      <c r="Q912" s="253"/>
      <c r="R912" s="253"/>
      <c r="S912" s="253"/>
      <c r="T912" s="253"/>
      <c r="U912" s="253"/>
      <c r="V912" s="253"/>
      <c r="W912" s="253"/>
      <c r="X912" s="253"/>
      <c r="Y912" s="253"/>
      <c r="Z912" s="252"/>
      <c r="AA912" s="252"/>
      <c r="AB912" s="252"/>
      <c r="AC912" s="251"/>
      <c r="AD912" s="250"/>
    </row>
    <row r="913" spans="1:30" s="208" customFormat="1">
      <c r="A913" s="250"/>
      <c r="B913" s="250"/>
      <c r="C913" s="250"/>
      <c r="D913" s="250"/>
      <c r="E913" s="250"/>
      <c r="J913" s="253"/>
      <c r="O913" s="253"/>
      <c r="P913" s="253"/>
      <c r="Q913" s="253"/>
      <c r="R913" s="253"/>
      <c r="S913" s="253"/>
      <c r="T913" s="253"/>
      <c r="U913" s="253"/>
      <c r="V913" s="253"/>
      <c r="W913" s="253"/>
      <c r="X913" s="253"/>
      <c r="Y913" s="253"/>
      <c r="Z913" s="252"/>
      <c r="AA913" s="252"/>
      <c r="AB913" s="252"/>
      <c r="AC913" s="251"/>
      <c r="AD913" s="250"/>
    </row>
    <row r="914" spans="1:30" s="208" customFormat="1">
      <c r="A914" s="250"/>
      <c r="B914" s="250"/>
      <c r="C914" s="250"/>
      <c r="D914" s="250"/>
      <c r="E914" s="250"/>
      <c r="J914" s="253"/>
      <c r="O914" s="253"/>
      <c r="P914" s="253"/>
      <c r="Q914" s="253"/>
      <c r="R914" s="253"/>
      <c r="S914" s="253"/>
      <c r="T914" s="253"/>
      <c r="U914" s="253"/>
      <c r="V914" s="253"/>
      <c r="W914" s="253"/>
      <c r="X914" s="253"/>
      <c r="Y914" s="253"/>
      <c r="Z914" s="252"/>
      <c r="AA914" s="252"/>
      <c r="AB914" s="252"/>
      <c r="AC914" s="251"/>
      <c r="AD914" s="250"/>
    </row>
    <row r="915" spans="1:30" s="208" customFormat="1">
      <c r="A915" s="250"/>
      <c r="B915" s="250"/>
      <c r="C915" s="250"/>
      <c r="D915" s="250"/>
      <c r="E915" s="250"/>
      <c r="J915" s="253"/>
      <c r="O915" s="253"/>
      <c r="P915" s="253"/>
      <c r="Q915" s="253"/>
      <c r="R915" s="253"/>
      <c r="S915" s="253"/>
      <c r="T915" s="253"/>
      <c r="U915" s="253"/>
      <c r="V915" s="253"/>
      <c r="W915" s="253"/>
      <c r="X915" s="253"/>
      <c r="Y915" s="253"/>
      <c r="Z915" s="252"/>
      <c r="AA915" s="252"/>
      <c r="AB915" s="252"/>
      <c r="AC915" s="251"/>
      <c r="AD915" s="250"/>
    </row>
    <row r="916" spans="1:30" s="208" customFormat="1">
      <c r="A916" s="250"/>
      <c r="B916" s="250"/>
      <c r="C916" s="250"/>
      <c r="D916" s="250"/>
      <c r="E916" s="250"/>
      <c r="J916" s="253"/>
      <c r="O916" s="253"/>
      <c r="P916" s="253"/>
      <c r="Q916" s="253"/>
      <c r="R916" s="253"/>
      <c r="S916" s="253"/>
      <c r="T916" s="253"/>
      <c r="U916" s="253"/>
      <c r="V916" s="253"/>
      <c r="W916" s="253"/>
      <c r="X916" s="253"/>
      <c r="Y916" s="253"/>
      <c r="Z916" s="252"/>
      <c r="AA916" s="252"/>
      <c r="AB916" s="252"/>
      <c r="AC916" s="251"/>
      <c r="AD916" s="250"/>
    </row>
    <row r="917" spans="1:30" s="208" customFormat="1">
      <c r="A917" s="250"/>
      <c r="B917" s="250"/>
      <c r="C917" s="250"/>
      <c r="D917" s="250"/>
      <c r="E917" s="250"/>
      <c r="J917" s="253"/>
      <c r="O917" s="253"/>
      <c r="P917" s="253"/>
      <c r="Q917" s="253"/>
      <c r="R917" s="253"/>
      <c r="S917" s="253"/>
      <c r="T917" s="253"/>
      <c r="U917" s="253"/>
      <c r="V917" s="253"/>
      <c r="W917" s="253"/>
      <c r="X917" s="253"/>
      <c r="Y917" s="253"/>
      <c r="Z917" s="252"/>
      <c r="AA917" s="252"/>
      <c r="AB917" s="252"/>
      <c r="AC917" s="251"/>
      <c r="AD917" s="250"/>
    </row>
    <row r="918" spans="1:30" s="208" customFormat="1">
      <c r="A918" s="250"/>
      <c r="B918" s="250"/>
      <c r="C918" s="250"/>
      <c r="D918" s="250"/>
      <c r="E918" s="250"/>
      <c r="J918" s="253"/>
      <c r="O918" s="253"/>
      <c r="P918" s="253"/>
      <c r="Q918" s="253"/>
      <c r="R918" s="253"/>
      <c r="S918" s="253"/>
      <c r="T918" s="253"/>
      <c r="U918" s="253"/>
      <c r="V918" s="253"/>
      <c r="W918" s="253"/>
      <c r="X918" s="253"/>
      <c r="Y918" s="253"/>
      <c r="Z918" s="252"/>
      <c r="AA918" s="252"/>
      <c r="AB918" s="252"/>
      <c r="AC918" s="251"/>
      <c r="AD918" s="250"/>
    </row>
    <row r="919" spans="1:30" s="208" customFormat="1">
      <c r="A919" s="250"/>
      <c r="B919" s="250"/>
      <c r="C919" s="250"/>
      <c r="D919" s="250"/>
      <c r="E919" s="250"/>
      <c r="J919" s="253"/>
      <c r="O919" s="253"/>
      <c r="P919" s="253"/>
      <c r="Q919" s="253"/>
      <c r="R919" s="253"/>
      <c r="S919" s="253"/>
      <c r="T919" s="253"/>
      <c r="U919" s="253"/>
      <c r="V919" s="253"/>
      <c r="W919" s="253"/>
      <c r="X919" s="253"/>
      <c r="Y919" s="253"/>
      <c r="Z919" s="252"/>
      <c r="AA919" s="252"/>
      <c r="AB919" s="252"/>
      <c r="AC919" s="251"/>
      <c r="AD919" s="250"/>
    </row>
    <row r="920" spans="1:30" s="208" customFormat="1">
      <c r="A920" s="250"/>
      <c r="B920" s="250"/>
      <c r="C920" s="250"/>
      <c r="D920" s="250"/>
      <c r="E920" s="250"/>
      <c r="J920" s="253"/>
      <c r="O920" s="253"/>
      <c r="P920" s="253"/>
      <c r="Q920" s="253"/>
      <c r="R920" s="253"/>
      <c r="S920" s="253"/>
      <c r="T920" s="253"/>
      <c r="U920" s="253"/>
      <c r="V920" s="253"/>
      <c r="W920" s="253"/>
      <c r="X920" s="253"/>
      <c r="Y920" s="253"/>
      <c r="Z920" s="252"/>
      <c r="AA920" s="252"/>
      <c r="AB920" s="252"/>
      <c r="AC920" s="251"/>
      <c r="AD920" s="250"/>
    </row>
    <row r="921" spans="1:30" s="208" customFormat="1">
      <c r="A921" s="250"/>
      <c r="B921" s="250"/>
      <c r="C921" s="250"/>
      <c r="D921" s="250"/>
      <c r="E921" s="250"/>
      <c r="J921" s="253"/>
      <c r="O921" s="253"/>
      <c r="P921" s="253"/>
      <c r="Q921" s="253"/>
      <c r="R921" s="253"/>
      <c r="S921" s="253"/>
      <c r="T921" s="253"/>
      <c r="U921" s="253"/>
      <c r="V921" s="253"/>
      <c r="W921" s="253"/>
      <c r="X921" s="253"/>
      <c r="Y921" s="253"/>
      <c r="Z921" s="252"/>
      <c r="AA921" s="252"/>
      <c r="AB921" s="252"/>
      <c r="AC921" s="251"/>
      <c r="AD921" s="250"/>
    </row>
    <row r="922" spans="1:30" s="208" customFormat="1">
      <c r="A922" s="250"/>
      <c r="B922" s="250"/>
      <c r="C922" s="250"/>
      <c r="D922" s="250"/>
      <c r="E922" s="250"/>
      <c r="J922" s="253"/>
      <c r="O922" s="253"/>
      <c r="P922" s="253"/>
      <c r="Q922" s="253"/>
      <c r="R922" s="253"/>
      <c r="S922" s="253"/>
      <c r="T922" s="253"/>
      <c r="U922" s="253"/>
      <c r="V922" s="253"/>
      <c r="W922" s="253"/>
      <c r="X922" s="253"/>
      <c r="Y922" s="253"/>
      <c r="Z922" s="252"/>
      <c r="AA922" s="252"/>
      <c r="AB922" s="252"/>
      <c r="AC922" s="251"/>
      <c r="AD922" s="250"/>
    </row>
    <row r="923" spans="1:30" s="208" customFormat="1">
      <c r="A923" s="250"/>
      <c r="B923" s="250"/>
      <c r="C923" s="250"/>
      <c r="D923" s="250"/>
      <c r="E923" s="250"/>
      <c r="J923" s="253"/>
      <c r="O923" s="253"/>
      <c r="P923" s="253"/>
      <c r="Q923" s="253"/>
      <c r="R923" s="253"/>
      <c r="S923" s="253"/>
      <c r="T923" s="253"/>
      <c r="U923" s="253"/>
      <c r="V923" s="253"/>
      <c r="W923" s="253"/>
      <c r="X923" s="253"/>
      <c r="Y923" s="253"/>
      <c r="Z923" s="252"/>
      <c r="AA923" s="252"/>
      <c r="AB923" s="252"/>
      <c r="AC923" s="251"/>
      <c r="AD923" s="250"/>
    </row>
    <row r="924" spans="1:30" s="208" customFormat="1">
      <c r="A924" s="250"/>
      <c r="B924" s="250"/>
      <c r="C924" s="250"/>
      <c r="D924" s="250"/>
      <c r="E924" s="250"/>
      <c r="J924" s="253"/>
      <c r="O924" s="253"/>
      <c r="P924" s="253"/>
      <c r="Q924" s="253"/>
      <c r="R924" s="253"/>
      <c r="S924" s="253"/>
      <c r="T924" s="253"/>
      <c r="U924" s="253"/>
      <c r="V924" s="253"/>
      <c r="W924" s="253"/>
      <c r="X924" s="253"/>
      <c r="Y924" s="253"/>
      <c r="Z924" s="252"/>
      <c r="AA924" s="252"/>
      <c r="AB924" s="252"/>
      <c r="AC924" s="251"/>
      <c r="AD924" s="250"/>
    </row>
    <row r="925" spans="1:30" s="208" customFormat="1">
      <c r="A925" s="250"/>
      <c r="B925" s="250"/>
      <c r="C925" s="250"/>
      <c r="D925" s="250"/>
      <c r="E925" s="250"/>
      <c r="J925" s="253"/>
      <c r="O925" s="253"/>
      <c r="P925" s="253"/>
      <c r="Q925" s="253"/>
      <c r="R925" s="253"/>
      <c r="S925" s="253"/>
      <c r="T925" s="253"/>
      <c r="U925" s="253"/>
      <c r="V925" s="253"/>
      <c r="W925" s="253"/>
      <c r="X925" s="253"/>
      <c r="Y925" s="253"/>
      <c r="Z925" s="252"/>
      <c r="AA925" s="252"/>
      <c r="AB925" s="252"/>
      <c r="AC925" s="251"/>
      <c r="AD925" s="250"/>
    </row>
    <row r="926" spans="1:30" s="208" customFormat="1">
      <c r="A926" s="250"/>
      <c r="B926" s="250"/>
      <c r="C926" s="250"/>
      <c r="D926" s="250"/>
      <c r="E926" s="250"/>
      <c r="J926" s="253"/>
      <c r="O926" s="253"/>
      <c r="P926" s="253"/>
      <c r="Q926" s="253"/>
      <c r="R926" s="253"/>
      <c r="S926" s="253"/>
      <c r="T926" s="253"/>
      <c r="U926" s="253"/>
      <c r="V926" s="253"/>
      <c r="W926" s="253"/>
      <c r="X926" s="253"/>
      <c r="Y926" s="253"/>
      <c r="Z926" s="252"/>
      <c r="AA926" s="252"/>
      <c r="AB926" s="252"/>
      <c r="AC926" s="251"/>
      <c r="AD926" s="250"/>
    </row>
    <row r="927" spans="1:30" s="208" customFormat="1">
      <c r="A927" s="250"/>
      <c r="B927" s="250"/>
      <c r="C927" s="250"/>
      <c r="D927" s="250"/>
      <c r="E927" s="250"/>
      <c r="J927" s="253"/>
      <c r="O927" s="253"/>
      <c r="P927" s="253"/>
      <c r="Q927" s="253"/>
      <c r="R927" s="253"/>
      <c r="S927" s="253"/>
      <c r="T927" s="253"/>
      <c r="U927" s="253"/>
      <c r="V927" s="253"/>
      <c r="W927" s="253"/>
      <c r="X927" s="253"/>
      <c r="Y927" s="253"/>
      <c r="Z927" s="252"/>
      <c r="AA927" s="252"/>
      <c r="AB927" s="252"/>
      <c r="AC927" s="251"/>
      <c r="AD927" s="250"/>
    </row>
    <row r="928" spans="1:30" s="208" customFormat="1">
      <c r="A928" s="250"/>
      <c r="B928" s="250"/>
      <c r="C928" s="250"/>
      <c r="D928" s="250"/>
      <c r="E928" s="250"/>
      <c r="J928" s="253"/>
      <c r="O928" s="253"/>
      <c r="P928" s="253"/>
      <c r="Q928" s="253"/>
      <c r="R928" s="253"/>
      <c r="S928" s="253"/>
      <c r="T928" s="253"/>
      <c r="U928" s="253"/>
      <c r="V928" s="253"/>
      <c r="W928" s="253"/>
      <c r="X928" s="253"/>
      <c r="Y928" s="253"/>
      <c r="Z928" s="252"/>
      <c r="AA928" s="252"/>
      <c r="AB928" s="252"/>
      <c r="AC928" s="251"/>
      <c r="AD928" s="250"/>
    </row>
    <row r="929" spans="1:30" s="208" customFormat="1">
      <c r="A929" s="250"/>
      <c r="B929" s="250"/>
      <c r="C929" s="250"/>
      <c r="D929" s="250"/>
      <c r="E929" s="250"/>
      <c r="J929" s="253"/>
      <c r="O929" s="253"/>
      <c r="P929" s="253"/>
      <c r="Q929" s="253"/>
      <c r="R929" s="253"/>
      <c r="S929" s="253"/>
      <c r="T929" s="253"/>
      <c r="U929" s="253"/>
      <c r="V929" s="253"/>
      <c r="W929" s="253"/>
      <c r="X929" s="253"/>
      <c r="Y929" s="253"/>
      <c r="Z929" s="252"/>
      <c r="AA929" s="252"/>
      <c r="AB929" s="252"/>
      <c r="AC929" s="251"/>
      <c r="AD929" s="250"/>
    </row>
    <row r="930" spans="1:30" s="208" customFormat="1">
      <c r="A930" s="250"/>
      <c r="B930" s="250"/>
      <c r="C930" s="250"/>
      <c r="D930" s="250"/>
      <c r="E930" s="250"/>
      <c r="J930" s="253"/>
      <c r="O930" s="253"/>
      <c r="P930" s="253"/>
      <c r="Q930" s="253"/>
      <c r="R930" s="253"/>
      <c r="S930" s="253"/>
      <c r="T930" s="253"/>
      <c r="U930" s="253"/>
      <c r="V930" s="253"/>
      <c r="W930" s="253"/>
      <c r="X930" s="253"/>
      <c r="Y930" s="253"/>
      <c r="Z930" s="252"/>
      <c r="AA930" s="252"/>
      <c r="AB930" s="252"/>
      <c r="AC930" s="251"/>
      <c r="AD930" s="250"/>
    </row>
    <row r="931" spans="1:30" s="208" customFormat="1">
      <c r="A931" s="250"/>
      <c r="B931" s="250"/>
      <c r="C931" s="250"/>
      <c r="D931" s="250"/>
      <c r="E931" s="250"/>
      <c r="J931" s="253"/>
      <c r="O931" s="253"/>
      <c r="P931" s="253"/>
      <c r="Q931" s="253"/>
      <c r="R931" s="253"/>
      <c r="S931" s="253"/>
      <c r="T931" s="253"/>
      <c r="U931" s="253"/>
      <c r="V931" s="253"/>
      <c r="W931" s="253"/>
      <c r="X931" s="253"/>
      <c r="Y931" s="253"/>
      <c r="Z931" s="252"/>
      <c r="AA931" s="252"/>
      <c r="AB931" s="252"/>
      <c r="AC931" s="251"/>
      <c r="AD931" s="250"/>
    </row>
    <row r="932" spans="1:30" s="208" customFormat="1">
      <c r="A932" s="250"/>
      <c r="B932" s="250"/>
      <c r="C932" s="250"/>
      <c r="D932" s="250"/>
      <c r="E932" s="250"/>
      <c r="J932" s="253"/>
      <c r="O932" s="253"/>
      <c r="P932" s="253"/>
      <c r="Q932" s="253"/>
      <c r="R932" s="253"/>
      <c r="S932" s="253"/>
      <c r="T932" s="253"/>
      <c r="U932" s="253"/>
      <c r="V932" s="253"/>
      <c r="W932" s="253"/>
      <c r="X932" s="253"/>
      <c r="Y932" s="253"/>
      <c r="Z932" s="252"/>
      <c r="AA932" s="252"/>
      <c r="AB932" s="252"/>
      <c r="AC932" s="251"/>
      <c r="AD932" s="250"/>
    </row>
    <row r="933" spans="1:30" s="208" customFormat="1">
      <c r="A933" s="250"/>
      <c r="B933" s="250"/>
      <c r="C933" s="250"/>
      <c r="D933" s="250"/>
      <c r="E933" s="250"/>
      <c r="J933" s="253"/>
      <c r="O933" s="253"/>
      <c r="P933" s="253"/>
      <c r="Q933" s="253"/>
      <c r="R933" s="253"/>
      <c r="S933" s="253"/>
      <c r="T933" s="253"/>
      <c r="U933" s="253"/>
      <c r="V933" s="253"/>
      <c r="W933" s="253"/>
      <c r="X933" s="253"/>
      <c r="Y933" s="253"/>
      <c r="Z933" s="252"/>
      <c r="AA933" s="252"/>
      <c r="AB933" s="252"/>
      <c r="AC933" s="251"/>
      <c r="AD933" s="250"/>
    </row>
    <row r="934" spans="1:30" s="208" customFormat="1">
      <c r="A934" s="250"/>
      <c r="B934" s="250"/>
      <c r="C934" s="250"/>
      <c r="D934" s="250"/>
      <c r="E934" s="250"/>
      <c r="J934" s="253"/>
      <c r="O934" s="253"/>
      <c r="P934" s="253"/>
      <c r="Q934" s="253"/>
      <c r="R934" s="253"/>
      <c r="S934" s="253"/>
      <c r="T934" s="253"/>
      <c r="U934" s="253"/>
      <c r="V934" s="253"/>
      <c r="W934" s="253"/>
      <c r="X934" s="253"/>
      <c r="Y934" s="253"/>
      <c r="Z934" s="252"/>
      <c r="AA934" s="252"/>
      <c r="AB934" s="252"/>
      <c r="AC934" s="251"/>
      <c r="AD934" s="250"/>
    </row>
    <row r="935" spans="1:30" s="208" customFormat="1">
      <c r="A935" s="250"/>
      <c r="B935" s="250"/>
      <c r="C935" s="250"/>
      <c r="D935" s="250"/>
      <c r="E935" s="250"/>
      <c r="J935" s="253"/>
      <c r="O935" s="253"/>
      <c r="P935" s="253"/>
      <c r="Q935" s="253"/>
      <c r="R935" s="253"/>
      <c r="S935" s="253"/>
      <c r="T935" s="253"/>
      <c r="U935" s="253"/>
      <c r="V935" s="253"/>
      <c r="W935" s="253"/>
      <c r="X935" s="253"/>
      <c r="Y935" s="253"/>
      <c r="Z935" s="252"/>
      <c r="AA935" s="252"/>
      <c r="AB935" s="252"/>
      <c r="AC935" s="251"/>
      <c r="AD935" s="250"/>
    </row>
    <row r="936" spans="1:30" s="208" customFormat="1">
      <c r="A936" s="250"/>
      <c r="B936" s="250"/>
      <c r="C936" s="250"/>
      <c r="D936" s="250"/>
      <c r="E936" s="250"/>
      <c r="J936" s="253"/>
      <c r="O936" s="253"/>
      <c r="P936" s="253"/>
      <c r="Q936" s="253"/>
      <c r="R936" s="253"/>
      <c r="S936" s="253"/>
      <c r="T936" s="253"/>
      <c r="U936" s="253"/>
      <c r="V936" s="253"/>
      <c r="W936" s="253"/>
      <c r="X936" s="253"/>
      <c r="Y936" s="253"/>
      <c r="Z936" s="252"/>
      <c r="AA936" s="252"/>
      <c r="AB936" s="252"/>
      <c r="AC936" s="251"/>
      <c r="AD936" s="250"/>
    </row>
    <row r="937" spans="1:30" s="208" customFormat="1">
      <c r="A937" s="250"/>
      <c r="B937" s="250"/>
      <c r="C937" s="250"/>
      <c r="D937" s="250"/>
      <c r="E937" s="250"/>
      <c r="J937" s="253"/>
      <c r="O937" s="253"/>
      <c r="P937" s="253"/>
      <c r="Q937" s="253"/>
      <c r="R937" s="253"/>
      <c r="S937" s="253"/>
      <c r="T937" s="253"/>
      <c r="U937" s="253"/>
      <c r="V937" s="253"/>
      <c r="W937" s="253"/>
      <c r="X937" s="253"/>
      <c r="Y937" s="253"/>
      <c r="Z937" s="252"/>
      <c r="AA937" s="252"/>
      <c r="AB937" s="252"/>
      <c r="AC937" s="251"/>
      <c r="AD937" s="250"/>
    </row>
    <row r="938" spans="1:30" s="208" customFormat="1">
      <c r="A938" s="250"/>
      <c r="B938" s="250"/>
      <c r="C938" s="250"/>
      <c r="D938" s="250"/>
      <c r="E938" s="250"/>
      <c r="J938" s="253"/>
      <c r="O938" s="253"/>
      <c r="P938" s="253"/>
      <c r="Q938" s="253"/>
      <c r="R938" s="253"/>
      <c r="S938" s="253"/>
      <c r="T938" s="253"/>
      <c r="U938" s="253"/>
      <c r="V938" s="253"/>
      <c r="W938" s="253"/>
      <c r="X938" s="253"/>
      <c r="Y938" s="253"/>
      <c r="Z938" s="252"/>
      <c r="AA938" s="252"/>
      <c r="AB938" s="252"/>
      <c r="AC938" s="251"/>
      <c r="AD938" s="250"/>
    </row>
    <row r="939" spans="1:30" s="208" customFormat="1">
      <c r="A939" s="250"/>
      <c r="B939" s="250"/>
      <c r="C939" s="250"/>
      <c r="D939" s="250"/>
      <c r="E939" s="250"/>
      <c r="J939" s="253"/>
      <c r="O939" s="253"/>
      <c r="P939" s="253"/>
      <c r="Q939" s="253"/>
      <c r="R939" s="253"/>
      <c r="S939" s="253"/>
      <c r="T939" s="253"/>
      <c r="U939" s="253"/>
      <c r="V939" s="253"/>
      <c r="W939" s="253"/>
      <c r="X939" s="253"/>
      <c r="Y939" s="253"/>
      <c r="Z939" s="252"/>
      <c r="AA939" s="252"/>
      <c r="AB939" s="252"/>
      <c r="AC939" s="251"/>
      <c r="AD939" s="250"/>
    </row>
    <row r="940" spans="1:30" s="208" customFormat="1">
      <c r="A940" s="250"/>
      <c r="B940" s="250"/>
      <c r="C940" s="250"/>
      <c r="D940" s="250"/>
      <c r="E940" s="250"/>
      <c r="J940" s="253"/>
      <c r="O940" s="253"/>
      <c r="P940" s="253"/>
      <c r="Q940" s="253"/>
      <c r="R940" s="253"/>
      <c r="S940" s="253"/>
      <c r="T940" s="253"/>
      <c r="U940" s="253"/>
      <c r="V940" s="253"/>
      <c r="W940" s="253"/>
      <c r="X940" s="253"/>
      <c r="Y940" s="253"/>
      <c r="Z940" s="252"/>
      <c r="AA940" s="252"/>
      <c r="AB940" s="252"/>
      <c r="AC940" s="251"/>
      <c r="AD940" s="250"/>
    </row>
    <row r="941" spans="1:30" s="208" customFormat="1">
      <c r="A941" s="250"/>
      <c r="B941" s="250"/>
      <c r="C941" s="250"/>
      <c r="D941" s="250"/>
      <c r="E941" s="250"/>
      <c r="J941" s="253"/>
      <c r="O941" s="253"/>
      <c r="P941" s="253"/>
      <c r="Q941" s="253"/>
      <c r="R941" s="253"/>
      <c r="S941" s="253"/>
      <c r="T941" s="253"/>
      <c r="U941" s="253"/>
      <c r="V941" s="253"/>
      <c r="W941" s="253"/>
      <c r="X941" s="253"/>
      <c r="Y941" s="253"/>
      <c r="Z941" s="252"/>
      <c r="AA941" s="252"/>
      <c r="AB941" s="252"/>
      <c r="AC941" s="251"/>
      <c r="AD941" s="250"/>
    </row>
    <row r="942" spans="1:30" s="208" customFormat="1">
      <c r="A942" s="250"/>
      <c r="B942" s="250"/>
      <c r="C942" s="250"/>
      <c r="D942" s="250"/>
      <c r="E942" s="250"/>
      <c r="J942" s="253"/>
      <c r="O942" s="253"/>
      <c r="P942" s="253"/>
      <c r="Q942" s="253"/>
      <c r="R942" s="253"/>
      <c r="S942" s="253"/>
      <c r="T942" s="253"/>
      <c r="U942" s="253"/>
      <c r="V942" s="253"/>
      <c r="W942" s="253"/>
      <c r="X942" s="253"/>
      <c r="Y942" s="253"/>
      <c r="Z942" s="252"/>
      <c r="AA942" s="252"/>
      <c r="AB942" s="252"/>
      <c r="AC942" s="251"/>
      <c r="AD942" s="250"/>
    </row>
    <row r="943" spans="1:30" s="208" customFormat="1">
      <c r="A943" s="250"/>
      <c r="B943" s="250"/>
      <c r="C943" s="250"/>
      <c r="D943" s="250"/>
      <c r="E943" s="250"/>
      <c r="J943" s="253"/>
      <c r="O943" s="253"/>
      <c r="P943" s="253"/>
      <c r="Q943" s="253"/>
      <c r="R943" s="253"/>
      <c r="S943" s="253"/>
      <c r="T943" s="253"/>
      <c r="U943" s="253"/>
      <c r="V943" s="253"/>
      <c r="W943" s="253"/>
      <c r="X943" s="253"/>
      <c r="Y943" s="253"/>
      <c r="Z943" s="252"/>
      <c r="AA943" s="252"/>
      <c r="AB943" s="252"/>
      <c r="AC943" s="251"/>
      <c r="AD943" s="250"/>
    </row>
    <row r="944" spans="1:30" s="208" customFormat="1">
      <c r="A944" s="250"/>
      <c r="B944" s="250"/>
      <c r="C944" s="250"/>
      <c r="D944" s="250"/>
      <c r="E944" s="250"/>
      <c r="J944" s="253"/>
      <c r="O944" s="253"/>
      <c r="P944" s="253"/>
      <c r="Q944" s="253"/>
      <c r="R944" s="253"/>
      <c r="S944" s="253"/>
      <c r="T944" s="253"/>
      <c r="U944" s="253"/>
      <c r="V944" s="253"/>
      <c r="W944" s="253"/>
      <c r="X944" s="253"/>
      <c r="Y944" s="253"/>
      <c r="Z944" s="252"/>
      <c r="AA944" s="252"/>
      <c r="AB944" s="252"/>
      <c r="AC944" s="251"/>
      <c r="AD944" s="250"/>
    </row>
    <row r="945" spans="1:30" s="208" customFormat="1">
      <c r="A945" s="250"/>
      <c r="B945" s="250"/>
      <c r="C945" s="250"/>
      <c r="D945" s="250"/>
      <c r="E945" s="250"/>
      <c r="J945" s="253"/>
      <c r="O945" s="253"/>
      <c r="P945" s="253"/>
      <c r="Q945" s="253"/>
      <c r="R945" s="253"/>
      <c r="S945" s="253"/>
      <c r="T945" s="253"/>
      <c r="U945" s="253"/>
      <c r="V945" s="253"/>
      <c r="W945" s="253"/>
      <c r="X945" s="253"/>
      <c r="Y945" s="253"/>
      <c r="Z945" s="252"/>
      <c r="AA945" s="252"/>
      <c r="AB945" s="252"/>
      <c r="AC945" s="251"/>
      <c r="AD945" s="250"/>
    </row>
    <row r="946" spans="1:30" s="208" customFormat="1">
      <c r="A946" s="250"/>
      <c r="B946" s="250"/>
      <c r="C946" s="250"/>
      <c r="D946" s="250"/>
      <c r="E946" s="250"/>
      <c r="J946" s="253"/>
      <c r="O946" s="253"/>
      <c r="P946" s="253"/>
      <c r="Q946" s="253"/>
      <c r="R946" s="253"/>
      <c r="S946" s="253"/>
      <c r="T946" s="253"/>
      <c r="U946" s="253"/>
      <c r="V946" s="253"/>
      <c r="W946" s="253"/>
      <c r="X946" s="253"/>
      <c r="Y946" s="253"/>
      <c r="Z946" s="252"/>
      <c r="AA946" s="252"/>
      <c r="AB946" s="252"/>
      <c r="AC946" s="251"/>
      <c r="AD946" s="250"/>
    </row>
    <row r="947" spans="1:30" s="208" customFormat="1">
      <c r="A947" s="250"/>
      <c r="B947" s="250"/>
      <c r="C947" s="250"/>
      <c r="D947" s="250"/>
      <c r="E947" s="250"/>
      <c r="J947" s="253"/>
      <c r="O947" s="253"/>
      <c r="P947" s="253"/>
      <c r="Q947" s="253"/>
      <c r="R947" s="253"/>
      <c r="S947" s="253"/>
      <c r="T947" s="253"/>
      <c r="U947" s="253"/>
      <c r="V947" s="253"/>
      <c r="W947" s="253"/>
      <c r="X947" s="253"/>
      <c r="Y947" s="253"/>
      <c r="Z947" s="252"/>
      <c r="AA947" s="252"/>
      <c r="AB947" s="252"/>
      <c r="AC947" s="251"/>
      <c r="AD947" s="250"/>
    </row>
    <row r="948" spans="1:30" s="208" customFormat="1">
      <c r="A948" s="250"/>
      <c r="B948" s="250"/>
      <c r="C948" s="250"/>
      <c r="D948" s="250"/>
      <c r="E948" s="250"/>
      <c r="J948" s="253"/>
      <c r="O948" s="253"/>
      <c r="P948" s="253"/>
      <c r="Q948" s="253"/>
      <c r="R948" s="253"/>
      <c r="S948" s="253"/>
      <c r="T948" s="253"/>
      <c r="U948" s="253"/>
      <c r="V948" s="253"/>
      <c r="W948" s="253"/>
      <c r="X948" s="253"/>
      <c r="Y948" s="253"/>
      <c r="Z948" s="252"/>
      <c r="AA948" s="252"/>
      <c r="AB948" s="252"/>
      <c r="AC948" s="251"/>
      <c r="AD948" s="250"/>
    </row>
    <row r="949" spans="1:30" s="208" customFormat="1">
      <c r="A949" s="250"/>
      <c r="B949" s="250"/>
      <c r="C949" s="250"/>
      <c r="D949" s="250"/>
      <c r="E949" s="250"/>
      <c r="J949" s="253"/>
      <c r="O949" s="253"/>
      <c r="P949" s="253"/>
      <c r="Q949" s="253"/>
      <c r="R949" s="253"/>
      <c r="S949" s="253"/>
      <c r="T949" s="253"/>
      <c r="U949" s="253"/>
      <c r="V949" s="253"/>
      <c r="W949" s="253"/>
      <c r="X949" s="253"/>
      <c r="Y949" s="253"/>
      <c r="Z949" s="252"/>
      <c r="AA949" s="252"/>
      <c r="AB949" s="252"/>
      <c r="AC949" s="251"/>
      <c r="AD949" s="250"/>
    </row>
    <row r="950" spans="1:30" s="208" customFormat="1">
      <c r="A950" s="250"/>
      <c r="B950" s="250"/>
      <c r="C950" s="250"/>
      <c r="D950" s="250"/>
      <c r="E950" s="250"/>
      <c r="J950" s="253"/>
      <c r="O950" s="253"/>
      <c r="P950" s="253"/>
      <c r="Q950" s="253"/>
      <c r="R950" s="253"/>
      <c r="S950" s="253"/>
      <c r="T950" s="253"/>
      <c r="U950" s="253"/>
      <c r="V950" s="253"/>
      <c r="W950" s="253"/>
      <c r="X950" s="253"/>
      <c r="Y950" s="253"/>
      <c r="Z950" s="252"/>
      <c r="AA950" s="252"/>
      <c r="AB950" s="252"/>
      <c r="AC950" s="251"/>
      <c r="AD950" s="250"/>
    </row>
    <row r="951" spans="1:30" s="208" customFormat="1">
      <c r="A951" s="250"/>
      <c r="B951" s="250"/>
      <c r="C951" s="250"/>
      <c r="D951" s="250"/>
      <c r="E951" s="250"/>
      <c r="J951" s="253"/>
      <c r="O951" s="253"/>
      <c r="P951" s="253"/>
      <c r="Q951" s="253"/>
      <c r="R951" s="253"/>
      <c r="S951" s="253"/>
      <c r="T951" s="253"/>
      <c r="U951" s="253"/>
      <c r="V951" s="253"/>
      <c r="W951" s="253"/>
      <c r="X951" s="253"/>
      <c r="Y951" s="253"/>
      <c r="Z951" s="252"/>
      <c r="AA951" s="252"/>
      <c r="AB951" s="252"/>
      <c r="AC951" s="251"/>
      <c r="AD951" s="250"/>
    </row>
    <row r="952" spans="1:30" s="208" customFormat="1">
      <c r="A952" s="250"/>
      <c r="B952" s="250"/>
      <c r="C952" s="250"/>
      <c r="D952" s="250"/>
      <c r="E952" s="250"/>
      <c r="J952" s="253"/>
      <c r="O952" s="253"/>
      <c r="P952" s="253"/>
      <c r="Q952" s="253"/>
      <c r="R952" s="253"/>
      <c r="S952" s="253"/>
      <c r="T952" s="253"/>
      <c r="U952" s="253"/>
      <c r="V952" s="253"/>
      <c r="W952" s="253"/>
      <c r="X952" s="253"/>
      <c r="Y952" s="253"/>
      <c r="Z952" s="252"/>
      <c r="AA952" s="252"/>
      <c r="AB952" s="252"/>
      <c r="AC952" s="251"/>
      <c r="AD952" s="250"/>
    </row>
    <row r="953" spans="1:30" s="208" customFormat="1">
      <c r="A953" s="250"/>
      <c r="B953" s="250"/>
      <c r="C953" s="250"/>
      <c r="D953" s="250"/>
      <c r="E953" s="250"/>
      <c r="J953" s="253"/>
      <c r="O953" s="253"/>
      <c r="P953" s="253"/>
      <c r="Q953" s="253"/>
      <c r="R953" s="253"/>
      <c r="S953" s="253"/>
      <c r="T953" s="253"/>
      <c r="U953" s="253"/>
      <c r="V953" s="253"/>
      <c r="W953" s="253"/>
      <c r="X953" s="253"/>
      <c r="Y953" s="253"/>
      <c r="Z953" s="252"/>
      <c r="AA953" s="252"/>
      <c r="AB953" s="252"/>
      <c r="AC953" s="251"/>
      <c r="AD953" s="250"/>
    </row>
    <row r="954" spans="1:30" s="208" customFormat="1">
      <c r="A954" s="250"/>
      <c r="B954" s="250"/>
      <c r="C954" s="250"/>
      <c r="D954" s="250"/>
      <c r="E954" s="250"/>
      <c r="J954" s="253"/>
      <c r="O954" s="253"/>
      <c r="P954" s="253"/>
      <c r="Q954" s="253"/>
      <c r="R954" s="253"/>
      <c r="S954" s="253"/>
      <c r="T954" s="253"/>
      <c r="U954" s="253"/>
      <c r="V954" s="253"/>
      <c r="W954" s="253"/>
      <c r="X954" s="253"/>
      <c r="Y954" s="253"/>
      <c r="Z954" s="252"/>
      <c r="AA954" s="252"/>
      <c r="AB954" s="252"/>
      <c r="AC954" s="251"/>
      <c r="AD954" s="250"/>
    </row>
    <row r="955" spans="1:30" s="208" customFormat="1">
      <c r="A955" s="250"/>
      <c r="B955" s="250"/>
      <c r="C955" s="250"/>
      <c r="D955" s="250"/>
      <c r="E955" s="250"/>
      <c r="J955" s="253"/>
      <c r="O955" s="253"/>
      <c r="P955" s="253"/>
      <c r="Q955" s="253"/>
      <c r="R955" s="253"/>
      <c r="S955" s="253"/>
      <c r="T955" s="253"/>
      <c r="U955" s="253"/>
      <c r="V955" s="253"/>
      <c r="W955" s="253"/>
      <c r="X955" s="253"/>
      <c r="Y955" s="253"/>
      <c r="Z955" s="252"/>
      <c r="AA955" s="252"/>
      <c r="AB955" s="252"/>
      <c r="AC955" s="251"/>
      <c r="AD955" s="250"/>
    </row>
    <row r="956" spans="1:30" s="208" customFormat="1">
      <c r="A956" s="250"/>
      <c r="B956" s="250"/>
      <c r="C956" s="250"/>
      <c r="D956" s="250"/>
      <c r="E956" s="250"/>
      <c r="J956" s="253"/>
      <c r="O956" s="253"/>
      <c r="P956" s="253"/>
      <c r="Q956" s="253"/>
      <c r="R956" s="253"/>
      <c r="S956" s="253"/>
      <c r="T956" s="253"/>
      <c r="U956" s="253"/>
      <c r="V956" s="253"/>
      <c r="W956" s="253"/>
      <c r="X956" s="253"/>
      <c r="Y956" s="253"/>
      <c r="Z956" s="252"/>
      <c r="AA956" s="252"/>
      <c r="AB956" s="252"/>
      <c r="AC956" s="251"/>
      <c r="AD956" s="250"/>
    </row>
    <row r="957" spans="1:30" s="208" customFormat="1">
      <c r="A957" s="250"/>
      <c r="B957" s="250"/>
      <c r="C957" s="250"/>
      <c r="D957" s="250"/>
      <c r="E957" s="250"/>
      <c r="J957" s="253"/>
      <c r="O957" s="253"/>
      <c r="P957" s="253"/>
      <c r="Q957" s="253"/>
      <c r="R957" s="253"/>
      <c r="S957" s="253"/>
      <c r="T957" s="253"/>
      <c r="U957" s="253"/>
      <c r="V957" s="253"/>
      <c r="W957" s="253"/>
      <c r="X957" s="253"/>
      <c r="Y957" s="253"/>
      <c r="Z957" s="252"/>
      <c r="AA957" s="252"/>
      <c r="AB957" s="252"/>
      <c r="AC957" s="251"/>
      <c r="AD957" s="250"/>
    </row>
    <row r="958" spans="1:30" s="208" customFormat="1">
      <c r="A958" s="250"/>
      <c r="B958" s="250"/>
      <c r="C958" s="250"/>
      <c r="D958" s="250"/>
      <c r="E958" s="250"/>
      <c r="J958" s="253"/>
      <c r="O958" s="253"/>
      <c r="P958" s="253"/>
      <c r="Q958" s="253"/>
      <c r="R958" s="253"/>
      <c r="S958" s="253"/>
      <c r="T958" s="253"/>
      <c r="U958" s="253"/>
      <c r="V958" s="253"/>
      <c r="W958" s="253"/>
      <c r="X958" s="253"/>
      <c r="Y958" s="253"/>
      <c r="Z958" s="252"/>
      <c r="AA958" s="252"/>
      <c r="AB958" s="252"/>
      <c r="AC958" s="251"/>
      <c r="AD958" s="250"/>
    </row>
    <row r="959" spans="1:30" s="208" customFormat="1">
      <c r="A959" s="250"/>
      <c r="B959" s="250"/>
      <c r="C959" s="250"/>
      <c r="D959" s="250"/>
      <c r="E959" s="250"/>
      <c r="J959" s="253"/>
      <c r="O959" s="253"/>
      <c r="P959" s="253"/>
      <c r="Q959" s="253"/>
      <c r="R959" s="253"/>
      <c r="S959" s="253"/>
      <c r="T959" s="253"/>
      <c r="U959" s="253"/>
      <c r="V959" s="253"/>
      <c r="W959" s="253"/>
      <c r="X959" s="253"/>
      <c r="Y959" s="253"/>
      <c r="Z959" s="252"/>
      <c r="AA959" s="252"/>
      <c r="AB959" s="252"/>
      <c r="AC959" s="251"/>
      <c r="AD959" s="250"/>
    </row>
    <row r="960" spans="1:30" s="208" customFormat="1">
      <c r="A960" s="250"/>
      <c r="B960" s="250"/>
      <c r="C960" s="250"/>
      <c r="D960" s="250"/>
      <c r="E960" s="250"/>
      <c r="J960" s="253"/>
      <c r="O960" s="253"/>
      <c r="P960" s="253"/>
      <c r="Q960" s="253"/>
      <c r="R960" s="253"/>
      <c r="S960" s="253"/>
      <c r="T960" s="253"/>
      <c r="U960" s="253"/>
      <c r="V960" s="253"/>
      <c r="W960" s="253"/>
      <c r="X960" s="253"/>
      <c r="Y960" s="253"/>
      <c r="Z960" s="252"/>
      <c r="AA960" s="252"/>
      <c r="AB960" s="252"/>
      <c r="AC960" s="251"/>
      <c r="AD960" s="250"/>
    </row>
    <row r="961" spans="1:30" s="208" customFormat="1">
      <c r="A961" s="250"/>
      <c r="B961" s="250"/>
      <c r="C961" s="250"/>
      <c r="D961" s="250"/>
      <c r="E961" s="250"/>
      <c r="J961" s="253"/>
      <c r="O961" s="253"/>
      <c r="P961" s="253"/>
      <c r="Q961" s="253"/>
      <c r="R961" s="253"/>
      <c r="S961" s="253"/>
      <c r="T961" s="253"/>
      <c r="U961" s="253"/>
      <c r="V961" s="253"/>
      <c r="W961" s="253"/>
      <c r="X961" s="253"/>
      <c r="Y961" s="253"/>
      <c r="Z961" s="252"/>
      <c r="AA961" s="252"/>
      <c r="AB961" s="252"/>
      <c r="AC961" s="251"/>
      <c r="AD961" s="250"/>
    </row>
    <row r="962" spans="1:30" s="208" customFormat="1">
      <c r="A962" s="250"/>
      <c r="B962" s="250"/>
      <c r="C962" s="250"/>
      <c r="D962" s="250"/>
      <c r="E962" s="250"/>
      <c r="J962" s="253"/>
      <c r="O962" s="253"/>
      <c r="P962" s="253"/>
      <c r="Q962" s="253"/>
      <c r="R962" s="253"/>
      <c r="S962" s="253"/>
      <c r="T962" s="253"/>
      <c r="U962" s="253"/>
      <c r="V962" s="253"/>
      <c r="W962" s="253"/>
      <c r="X962" s="253"/>
      <c r="Y962" s="253"/>
      <c r="Z962" s="252"/>
      <c r="AA962" s="252"/>
      <c r="AB962" s="252"/>
      <c r="AC962" s="251"/>
      <c r="AD962" s="250"/>
    </row>
    <row r="963" spans="1:30" s="208" customFormat="1">
      <c r="A963" s="250"/>
      <c r="B963" s="250"/>
      <c r="C963" s="250"/>
      <c r="D963" s="250"/>
      <c r="E963" s="250"/>
      <c r="J963" s="253"/>
      <c r="O963" s="253"/>
      <c r="P963" s="253"/>
      <c r="Q963" s="253"/>
      <c r="R963" s="253"/>
      <c r="S963" s="253"/>
      <c r="T963" s="253"/>
      <c r="U963" s="253"/>
      <c r="V963" s="253"/>
      <c r="W963" s="253"/>
      <c r="X963" s="253"/>
      <c r="Y963" s="253"/>
      <c r="Z963" s="252"/>
      <c r="AA963" s="252"/>
      <c r="AB963" s="252"/>
      <c r="AC963" s="251"/>
      <c r="AD963" s="250"/>
    </row>
    <row r="964" spans="1:30" s="208" customFormat="1">
      <c r="A964" s="250"/>
      <c r="B964" s="250"/>
      <c r="C964" s="250"/>
      <c r="D964" s="250"/>
      <c r="E964" s="250"/>
      <c r="J964" s="253"/>
      <c r="O964" s="253"/>
      <c r="P964" s="253"/>
      <c r="Q964" s="253"/>
      <c r="R964" s="253"/>
      <c r="S964" s="253"/>
      <c r="T964" s="253"/>
      <c r="U964" s="253"/>
      <c r="V964" s="253"/>
      <c r="W964" s="253"/>
      <c r="X964" s="253"/>
      <c r="Y964" s="253"/>
      <c r="Z964" s="252"/>
      <c r="AA964" s="252"/>
      <c r="AB964" s="252"/>
      <c r="AC964" s="251"/>
      <c r="AD964" s="250"/>
    </row>
    <row r="965" spans="1:30" s="208" customFormat="1">
      <c r="A965" s="250"/>
      <c r="B965" s="250"/>
      <c r="C965" s="250"/>
      <c r="D965" s="250"/>
      <c r="E965" s="250"/>
      <c r="J965" s="253"/>
      <c r="O965" s="253"/>
      <c r="P965" s="253"/>
      <c r="Q965" s="253"/>
      <c r="R965" s="253"/>
      <c r="S965" s="253"/>
      <c r="T965" s="253"/>
      <c r="U965" s="253"/>
      <c r="V965" s="253"/>
      <c r="W965" s="253"/>
      <c r="X965" s="253"/>
      <c r="Y965" s="253"/>
      <c r="Z965" s="252"/>
      <c r="AA965" s="252"/>
      <c r="AB965" s="252"/>
      <c r="AC965" s="251"/>
      <c r="AD965" s="250"/>
    </row>
    <row r="966" spans="1:30" s="208" customFormat="1">
      <c r="A966" s="250"/>
      <c r="B966" s="250"/>
      <c r="C966" s="250"/>
      <c r="D966" s="250"/>
      <c r="E966" s="250"/>
      <c r="J966" s="253"/>
      <c r="O966" s="253"/>
      <c r="P966" s="253"/>
      <c r="Q966" s="253"/>
      <c r="R966" s="253"/>
      <c r="S966" s="253"/>
      <c r="T966" s="253"/>
      <c r="U966" s="253"/>
      <c r="V966" s="253"/>
      <c r="W966" s="253"/>
      <c r="X966" s="253"/>
      <c r="Y966" s="253"/>
      <c r="Z966" s="252"/>
      <c r="AA966" s="252"/>
      <c r="AB966" s="252"/>
      <c r="AC966" s="251"/>
      <c r="AD966" s="250"/>
    </row>
    <row r="967" spans="1:30" s="208" customFormat="1">
      <c r="A967" s="250"/>
      <c r="B967" s="250"/>
      <c r="C967" s="250"/>
      <c r="D967" s="250"/>
      <c r="E967" s="250"/>
      <c r="J967" s="253"/>
      <c r="O967" s="253"/>
      <c r="P967" s="253"/>
      <c r="Q967" s="253"/>
      <c r="R967" s="253"/>
      <c r="S967" s="253"/>
      <c r="T967" s="253"/>
      <c r="U967" s="253"/>
      <c r="V967" s="253"/>
      <c r="W967" s="253"/>
      <c r="X967" s="253"/>
      <c r="Y967" s="253"/>
      <c r="Z967" s="252"/>
      <c r="AA967" s="252"/>
      <c r="AB967" s="252"/>
      <c r="AC967" s="251"/>
      <c r="AD967" s="250"/>
    </row>
    <row r="968" spans="1:30" s="208" customFormat="1">
      <c r="A968" s="250"/>
      <c r="B968" s="250"/>
      <c r="C968" s="250"/>
      <c r="D968" s="250"/>
      <c r="E968" s="250"/>
      <c r="J968" s="253"/>
      <c r="O968" s="253"/>
      <c r="P968" s="253"/>
      <c r="Q968" s="253"/>
      <c r="R968" s="253"/>
      <c r="S968" s="253"/>
      <c r="T968" s="253"/>
      <c r="U968" s="253"/>
      <c r="V968" s="253"/>
      <c r="W968" s="253"/>
      <c r="X968" s="253"/>
      <c r="Y968" s="253"/>
      <c r="Z968" s="252"/>
      <c r="AA968" s="252"/>
      <c r="AB968" s="252"/>
      <c r="AC968" s="251"/>
      <c r="AD968" s="250"/>
    </row>
    <row r="969" spans="1:30" s="208" customFormat="1">
      <c r="A969" s="250"/>
      <c r="B969" s="250"/>
      <c r="C969" s="250"/>
      <c r="D969" s="250"/>
      <c r="E969" s="250"/>
      <c r="J969" s="253"/>
      <c r="O969" s="253"/>
      <c r="P969" s="253"/>
      <c r="Q969" s="253"/>
      <c r="R969" s="253"/>
      <c r="S969" s="253"/>
      <c r="T969" s="253"/>
      <c r="U969" s="253"/>
      <c r="V969" s="253"/>
      <c r="W969" s="253"/>
      <c r="X969" s="253"/>
      <c r="Y969" s="253"/>
      <c r="Z969" s="252"/>
      <c r="AA969" s="252"/>
      <c r="AB969" s="252"/>
      <c r="AC969" s="251"/>
      <c r="AD969" s="250"/>
    </row>
    <row r="970" spans="1:30" s="208" customFormat="1">
      <c r="A970" s="250"/>
      <c r="B970" s="250"/>
      <c r="C970" s="250"/>
      <c r="D970" s="250"/>
      <c r="E970" s="250"/>
      <c r="J970" s="253"/>
      <c r="O970" s="253"/>
      <c r="P970" s="253"/>
      <c r="Q970" s="253"/>
      <c r="R970" s="253"/>
      <c r="S970" s="253"/>
      <c r="T970" s="253"/>
      <c r="U970" s="253"/>
      <c r="V970" s="253"/>
      <c r="W970" s="253"/>
      <c r="X970" s="253"/>
      <c r="Y970" s="253"/>
      <c r="Z970" s="252"/>
      <c r="AA970" s="252"/>
      <c r="AB970" s="252"/>
      <c r="AC970" s="251"/>
      <c r="AD970" s="250"/>
    </row>
    <row r="971" spans="1:30" s="208" customFormat="1">
      <c r="A971" s="250"/>
      <c r="B971" s="250"/>
      <c r="C971" s="250"/>
      <c r="D971" s="250"/>
      <c r="E971" s="250"/>
      <c r="J971" s="253"/>
      <c r="O971" s="253"/>
      <c r="P971" s="253"/>
      <c r="Q971" s="253"/>
      <c r="R971" s="253"/>
      <c r="S971" s="253"/>
      <c r="T971" s="253"/>
      <c r="U971" s="253"/>
      <c r="V971" s="253"/>
      <c r="W971" s="253"/>
      <c r="X971" s="253"/>
      <c r="Y971" s="253"/>
      <c r="Z971" s="252"/>
      <c r="AA971" s="252"/>
      <c r="AB971" s="252"/>
      <c r="AC971" s="251"/>
      <c r="AD971" s="250"/>
    </row>
    <row r="972" spans="1:30" s="208" customFormat="1">
      <c r="A972" s="250"/>
      <c r="B972" s="250"/>
      <c r="C972" s="250"/>
      <c r="D972" s="250"/>
      <c r="E972" s="250"/>
      <c r="J972" s="253"/>
      <c r="O972" s="253"/>
      <c r="P972" s="253"/>
      <c r="Q972" s="253"/>
      <c r="R972" s="253"/>
      <c r="S972" s="253"/>
      <c r="T972" s="253"/>
      <c r="U972" s="253"/>
      <c r="V972" s="253"/>
      <c r="W972" s="253"/>
      <c r="X972" s="253"/>
      <c r="Y972" s="253"/>
      <c r="Z972" s="252"/>
      <c r="AA972" s="252"/>
      <c r="AB972" s="252"/>
      <c r="AC972" s="251"/>
      <c r="AD972" s="250"/>
    </row>
    <row r="973" spans="1:30" s="208" customFormat="1">
      <c r="A973" s="250"/>
      <c r="B973" s="250"/>
      <c r="C973" s="250"/>
      <c r="D973" s="250"/>
      <c r="E973" s="250"/>
      <c r="J973" s="253"/>
      <c r="O973" s="253"/>
      <c r="P973" s="253"/>
      <c r="Q973" s="253"/>
      <c r="R973" s="253"/>
      <c r="S973" s="253"/>
      <c r="T973" s="253"/>
      <c r="U973" s="253"/>
      <c r="V973" s="253"/>
      <c r="W973" s="253"/>
      <c r="X973" s="253"/>
      <c r="Y973" s="253"/>
      <c r="Z973" s="252"/>
      <c r="AA973" s="252"/>
      <c r="AB973" s="252"/>
      <c r="AC973" s="251"/>
      <c r="AD973" s="250"/>
    </row>
    <row r="974" spans="1:30" s="208" customFormat="1">
      <c r="A974" s="250"/>
      <c r="B974" s="250"/>
      <c r="C974" s="250"/>
      <c r="D974" s="250"/>
      <c r="E974" s="250"/>
      <c r="J974" s="253"/>
      <c r="O974" s="253"/>
      <c r="P974" s="253"/>
      <c r="Q974" s="253"/>
      <c r="R974" s="253"/>
      <c r="S974" s="253"/>
      <c r="T974" s="253"/>
      <c r="U974" s="253"/>
      <c r="V974" s="253"/>
      <c r="W974" s="253"/>
      <c r="X974" s="253"/>
      <c r="Y974" s="253"/>
      <c r="Z974" s="252"/>
      <c r="AA974" s="252"/>
      <c r="AB974" s="252"/>
      <c r="AC974" s="251"/>
      <c r="AD974" s="250"/>
    </row>
    <row r="975" spans="1:30" s="208" customFormat="1">
      <c r="A975" s="250"/>
      <c r="B975" s="250"/>
      <c r="C975" s="250"/>
      <c r="D975" s="250"/>
      <c r="E975" s="250"/>
      <c r="J975" s="253"/>
      <c r="O975" s="253"/>
      <c r="P975" s="253"/>
      <c r="Q975" s="253"/>
      <c r="R975" s="253"/>
      <c r="S975" s="253"/>
      <c r="T975" s="253"/>
      <c r="U975" s="253"/>
      <c r="V975" s="253"/>
      <c r="W975" s="253"/>
      <c r="X975" s="253"/>
      <c r="Y975" s="253"/>
      <c r="Z975" s="252"/>
      <c r="AA975" s="252"/>
      <c r="AB975" s="252"/>
      <c r="AC975" s="251"/>
      <c r="AD975" s="250"/>
    </row>
    <row r="976" spans="1:30" s="208" customFormat="1">
      <c r="A976" s="250"/>
      <c r="B976" s="250"/>
      <c r="C976" s="250"/>
      <c r="D976" s="250"/>
      <c r="E976" s="250"/>
      <c r="J976" s="253"/>
      <c r="O976" s="253"/>
      <c r="P976" s="253"/>
      <c r="Q976" s="253"/>
      <c r="R976" s="253"/>
      <c r="S976" s="253"/>
      <c r="T976" s="253"/>
      <c r="U976" s="253"/>
      <c r="V976" s="253"/>
      <c r="W976" s="253"/>
      <c r="X976" s="253"/>
      <c r="Y976" s="253"/>
      <c r="Z976" s="252"/>
      <c r="AA976" s="252"/>
      <c r="AB976" s="252"/>
      <c r="AC976" s="251"/>
      <c r="AD976" s="250"/>
    </row>
    <row r="977" spans="1:30" s="208" customFormat="1">
      <c r="A977" s="250"/>
      <c r="B977" s="250"/>
      <c r="C977" s="250"/>
      <c r="D977" s="250"/>
      <c r="E977" s="250"/>
      <c r="J977" s="253"/>
      <c r="O977" s="253"/>
      <c r="P977" s="253"/>
      <c r="Q977" s="253"/>
      <c r="R977" s="253"/>
      <c r="S977" s="253"/>
      <c r="T977" s="253"/>
      <c r="U977" s="253"/>
      <c r="V977" s="253"/>
      <c r="W977" s="253"/>
      <c r="X977" s="253"/>
      <c r="Y977" s="253"/>
      <c r="Z977" s="252"/>
      <c r="AA977" s="252"/>
      <c r="AB977" s="252"/>
      <c r="AC977" s="251"/>
      <c r="AD977" s="250"/>
    </row>
    <row r="978" spans="1:30" s="208" customFormat="1">
      <c r="A978" s="250"/>
      <c r="B978" s="250"/>
      <c r="C978" s="250"/>
      <c r="D978" s="250"/>
      <c r="E978" s="250"/>
      <c r="J978" s="253"/>
      <c r="O978" s="253"/>
      <c r="P978" s="253"/>
      <c r="Q978" s="253"/>
      <c r="R978" s="253"/>
      <c r="S978" s="253"/>
      <c r="T978" s="253"/>
      <c r="U978" s="253"/>
      <c r="V978" s="253"/>
      <c r="W978" s="253"/>
      <c r="X978" s="253"/>
      <c r="Y978" s="253"/>
      <c r="Z978" s="252"/>
      <c r="AA978" s="252"/>
      <c r="AB978" s="252"/>
      <c r="AC978" s="251"/>
      <c r="AD978" s="250"/>
    </row>
    <row r="979" spans="1:30" s="208" customFormat="1">
      <c r="A979" s="250"/>
      <c r="B979" s="250"/>
      <c r="C979" s="250"/>
      <c r="D979" s="250"/>
      <c r="E979" s="250"/>
      <c r="J979" s="253"/>
      <c r="O979" s="253"/>
      <c r="P979" s="253"/>
      <c r="Q979" s="253"/>
      <c r="R979" s="253"/>
      <c r="S979" s="253"/>
      <c r="T979" s="253"/>
      <c r="U979" s="253"/>
      <c r="V979" s="253"/>
      <c r="W979" s="253"/>
      <c r="X979" s="253"/>
      <c r="Y979" s="253"/>
      <c r="Z979" s="252"/>
      <c r="AA979" s="252"/>
      <c r="AB979" s="252"/>
      <c r="AC979" s="251"/>
      <c r="AD979" s="250"/>
    </row>
    <row r="980" spans="1:30" s="208" customFormat="1">
      <c r="A980" s="250"/>
      <c r="B980" s="250"/>
      <c r="C980" s="250"/>
      <c r="D980" s="250"/>
      <c r="E980" s="250"/>
      <c r="J980" s="253"/>
      <c r="O980" s="253"/>
      <c r="P980" s="253"/>
      <c r="Q980" s="253"/>
      <c r="R980" s="253"/>
      <c r="S980" s="253"/>
      <c r="T980" s="253"/>
      <c r="U980" s="253"/>
      <c r="V980" s="253"/>
      <c r="W980" s="253"/>
      <c r="X980" s="253"/>
      <c r="Y980" s="253"/>
      <c r="Z980" s="252"/>
      <c r="AA980" s="252"/>
      <c r="AB980" s="252"/>
      <c r="AC980" s="251"/>
      <c r="AD980" s="250"/>
    </row>
    <row r="981" spans="1:30" s="208" customFormat="1">
      <c r="A981" s="250"/>
      <c r="B981" s="250"/>
      <c r="C981" s="250"/>
      <c r="D981" s="250"/>
      <c r="E981" s="250"/>
      <c r="J981" s="253"/>
      <c r="O981" s="253"/>
      <c r="P981" s="253"/>
      <c r="Q981" s="253"/>
      <c r="R981" s="253"/>
      <c r="S981" s="253"/>
      <c r="T981" s="253"/>
      <c r="U981" s="253"/>
      <c r="V981" s="253"/>
      <c r="W981" s="253"/>
      <c r="X981" s="253"/>
      <c r="Y981" s="253"/>
      <c r="Z981" s="252"/>
      <c r="AA981" s="252"/>
      <c r="AB981" s="252"/>
      <c r="AC981" s="251"/>
      <c r="AD981" s="250"/>
    </row>
    <row r="982" spans="1:30" s="208" customFormat="1">
      <c r="A982" s="250"/>
      <c r="B982" s="250"/>
      <c r="C982" s="250"/>
      <c r="D982" s="250"/>
      <c r="E982" s="250"/>
      <c r="J982" s="253"/>
      <c r="O982" s="253"/>
      <c r="P982" s="253"/>
      <c r="Q982" s="253"/>
      <c r="R982" s="253"/>
      <c r="S982" s="253"/>
      <c r="T982" s="253"/>
      <c r="U982" s="253"/>
      <c r="V982" s="253"/>
      <c r="W982" s="253"/>
      <c r="X982" s="253"/>
      <c r="Y982" s="253"/>
      <c r="Z982" s="252"/>
      <c r="AA982" s="252"/>
      <c r="AB982" s="252"/>
      <c r="AC982" s="251"/>
      <c r="AD982" s="250"/>
    </row>
    <row r="983" spans="1:30" s="208" customFormat="1">
      <c r="A983" s="250"/>
      <c r="B983" s="250"/>
      <c r="C983" s="250"/>
      <c r="D983" s="250"/>
      <c r="E983" s="250"/>
      <c r="J983" s="253"/>
      <c r="O983" s="253"/>
      <c r="P983" s="253"/>
      <c r="Q983" s="253"/>
      <c r="R983" s="253"/>
      <c r="S983" s="253"/>
      <c r="T983" s="253"/>
      <c r="U983" s="253"/>
      <c r="V983" s="253"/>
      <c r="W983" s="253"/>
      <c r="X983" s="253"/>
      <c r="Y983" s="253"/>
      <c r="Z983" s="252"/>
      <c r="AA983" s="252"/>
      <c r="AB983" s="252"/>
      <c r="AC983" s="251"/>
      <c r="AD983" s="250"/>
    </row>
    <row r="984" spans="1:30" s="208" customFormat="1">
      <c r="A984" s="250"/>
      <c r="B984" s="250"/>
      <c r="C984" s="250"/>
      <c r="D984" s="250"/>
      <c r="E984" s="250"/>
      <c r="J984" s="253"/>
      <c r="O984" s="253"/>
      <c r="P984" s="253"/>
      <c r="Q984" s="253"/>
      <c r="R984" s="253"/>
      <c r="S984" s="253"/>
      <c r="T984" s="253"/>
      <c r="U984" s="253"/>
      <c r="V984" s="253"/>
      <c r="W984" s="253"/>
      <c r="X984" s="253"/>
      <c r="Y984" s="253"/>
      <c r="Z984" s="252"/>
      <c r="AA984" s="252"/>
      <c r="AB984" s="252"/>
      <c r="AC984" s="251"/>
      <c r="AD984" s="250"/>
    </row>
    <row r="985" spans="1:30" s="208" customFormat="1">
      <c r="A985" s="250"/>
      <c r="B985" s="250"/>
      <c r="C985" s="250"/>
      <c r="D985" s="250"/>
      <c r="E985" s="250"/>
      <c r="J985" s="253"/>
      <c r="O985" s="253"/>
      <c r="P985" s="253"/>
      <c r="Q985" s="253"/>
      <c r="R985" s="253"/>
      <c r="S985" s="253"/>
      <c r="T985" s="253"/>
      <c r="U985" s="253"/>
      <c r="V985" s="253"/>
      <c r="W985" s="253"/>
      <c r="X985" s="253"/>
      <c r="Y985" s="253"/>
      <c r="Z985" s="252"/>
      <c r="AA985" s="252"/>
      <c r="AB985" s="252"/>
      <c r="AC985" s="251"/>
      <c r="AD985" s="250"/>
    </row>
    <row r="986" spans="1:30" s="208" customFormat="1">
      <c r="A986" s="250"/>
      <c r="B986" s="250"/>
      <c r="C986" s="250"/>
      <c r="D986" s="250"/>
      <c r="E986" s="250"/>
      <c r="J986" s="253"/>
      <c r="O986" s="253"/>
      <c r="P986" s="253"/>
      <c r="Q986" s="253"/>
      <c r="R986" s="253"/>
      <c r="S986" s="253"/>
      <c r="T986" s="253"/>
      <c r="U986" s="253"/>
      <c r="V986" s="253"/>
      <c r="W986" s="253"/>
      <c r="X986" s="253"/>
      <c r="Y986" s="253"/>
      <c r="Z986" s="252"/>
      <c r="AA986" s="252"/>
      <c r="AB986" s="252"/>
      <c r="AC986" s="251"/>
      <c r="AD986" s="250"/>
    </row>
    <row r="987" spans="1:30" s="208" customFormat="1">
      <c r="A987" s="250"/>
      <c r="B987" s="250"/>
      <c r="C987" s="250"/>
      <c r="D987" s="250"/>
      <c r="E987" s="250"/>
      <c r="J987" s="253"/>
      <c r="O987" s="253"/>
      <c r="P987" s="253"/>
      <c r="Q987" s="253"/>
      <c r="R987" s="253"/>
      <c r="S987" s="253"/>
      <c r="T987" s="253"/>
      <c r="U987" s="253"/>
      <c r="V987" s="253"/>
      <c r="W987" s="253"/>
      <c r="X987" s="253"/>
      <c r="Y987" s="253"/>
      <c r="Z987" s="252"/>
      <c r="AA987" s="252"/>
      <c r="AB987" s="252"/>
      <c r="AC987" s="251"/>
      <c r="AD987" s="250"/>
    </row>
    <row r="988" spans="1:30" s="208" customFormat="1">
      <c r="A988" s="250"/>
      <c r="B988" s="250"/>
      <c r="C988" s="250"/>
      <c r="D988" s="250"/>
      <c r="E988" s="250"/>
      <c r="J988" s="253"/>
      <c r="O988" s="253"/>
      <c r="P988" s="253"/>
      <c r="Q988" s="253"/>
      <c r="R988" s="253"/>
      <c r="S988" s="253"/>
      <c r="T988" s="253"/>
      <c r="U988" s="253"/>
      <c r="V988" s="253"/>
      <c r="W988" s="253"/>
      <c r="X988" s="253"/>
      <c r="Y988" s="253"/>
      <c r="Z988" s="252"/>
      <c r="AA988" s="252"/>
      <c r="AB988" s="252"/>
      <c r="AC988" s="251"/>
      <c r="AD988" s="250"/>
    </row>
    <row r="989" spans="1:30" s="208" customFormat="1">
      <c r="A989" s="250"/>
      <c r="B989" s="250"/>
      <c r="C989" s="250"/>
      <c r="D989" s="250"/>
      <c r="E989" s="250"/>
      <c r="J989" s="253"/>
      <c r="O989" s="253"/>
      <c r="P989" s="253"/>
      <c r="Q989" s="253"/>
      <c r="R989" s="253"/>
      <c r="S989" s="253"/>
      <c r="T989" s="253"/>
      <c r="U989" s="253"/>
      <c r="V989" s="253"/>
      <c r="W989" s="253"/>
      <c r="X989" s="253"/>
      <c r="Y989" s="253"/>
      <c r="Z989" s="252"/>
      <c r="AA989" s="252"/>
      <c r="AB989" s="252"/>
      <c r="AC989" s="251"/>
      <c r="AD989" s="250"/>
    </row>
    <row r="990" spans="1:30" s="208" customFormat="1">
      <c r="A990" s="250"/>
      <c r="B990" s="250"/>
      <c r="C990" s="250"/>
      <c r="D990" s="250"/>
      <c r="E990" s="250"/>
      <c r="J990" s="253"/>
      <c r="O990" s="253"/>
      <c r="P990" s="253"/>
      <c r="Q990" s="253"/>
      <c r="R990" s="253"/>
      <c r="S990" s="253"/>
      <c r="T990" s="253"/>
      <c r="U990" s="253"/>
      <c r="V990" s="253"/>
      <c r="W990" s="253"/>
      <c r="X990" s="253"/>
      <c r="Y990" s="253"/>
      <c r="Z990" s="252"/>
      <c r="AA990" s="252"/>
      <c r="AB990" s="252"/>
      <c r="AC990" s="251"/>
      <c r="AD990" s="250"/>
    </row>
    <row r="991" spans="1:30" s="208" customFormat="1">
      <c r="A991" s="250"/>
      <c r="B991" s="250"/>
      <c r="C991" s="250"/>
      <c r="D991" s="250"/>
      <c r="E991" s="250"/>
      <c r="J991" s="253"/>
      <c r="O991" s="253"/>
      <c r="P991" s="253"/>
      <c r="Q991" s="253"/>
      <c r="R991" s="253"/>
      <c r="S991" s="253"/>
      <c r="T991" s="253"/>
      <c r="U991" s="253"/>
      <c r="V991" s="253"/>
      <c r="W991" s="253"/>
      <c r="X991" s="253"/>
      <c r="Y991" s="253"/>
      <c r="Z991" s="252"/>
      <c r="AA991" s="252"/>
      <c r="AB991" s="252"/>
      <c r="AC991" s="251"/>
      <c r="AD991" s="250"/>
    </row>
    <row r="992" spans="1:30" s="208" customFormat="1">
      <c r="A992" s="250"/>
      <c r="B992" s="250"/>
      <c r="C992" s="250"/>
      <c r="D992" s="250"/>
      <c r="E992" s="250"/>
      <c r="J992" s="253"/>
      <c r="O992" s="253"/>
      <c r="P992" s="253"/>
      <c r="Q992" s="253"/>
      <c r="R992" s="253"/>
      <c r="S992" s="253"/>
      <c r="T992" s="253"/>
      <c r="U992" s="253"/>
      <c r="V992" s="253"/>
      <c r="W992" s="253"/>
      <c r="X992" s="253"/>
      <c r="Y992" s="253"/>
      <c r="Z992" s="252"/>
      <c r="AA992" s="252"/>
      <c r="AB992" s="252"/>
      <c r="AC992" s="251"/>
      <c r="AD992" s="250"/>
    </row>
    <row r="993" spans="1:30" s="208" customFormat="1">
      <c r="A993" s="250"/>
      <c r="B993" s="250"/>
      <c r="C993" s="250"/>
      <c r="D993" s="250"/>
      <c r="E993" s="250"/>
      <c r="J993" s="253"/>
      <c r="O993" s="253"/>
      <c r="P993" s="253"/>
      <c r="Q993" s="253"/>
      <c r="R993" s="253"/>
      <c r="S993" s="253"/>
      <c r="T993" s="253"/>
      <c r="U993" s="253"/>
      <c r="V993" s="253"/>
      <c r="W993" s="253"/>
      <c r="X993" s="253"/>
      <c r="Y993" s="253"/>
      <c r="Z993" s="252"/>
      <c r="AA993" s="252"/>
      <c r="AB993" s="252"/>
      <c r="AC993" s="251"/>
      <c r="AD993" s="250"/>
    </row>
    <row r="994" spans="1:30" s="208" customFormat="1">
      <c r="A994" s="250"/>
      <c r="B994" s="250"/>
      <c r="C994" s="250"/>
      <c r="D994" s="250"/>
      <c r="E994" s="250"/>
      <c r="J994" s="253"/>
      <c r="O994" s="253"/>
      <c r="P994" s="253"/>
      <c r="Q994" s="253"/>
      <c r="R994" s="253"/>
      <c r="S994" s="253"/>
      <c r="T994" s="253"/>
      <c r="U994" s="253"/>
      <c r="V994" s="253"/>
      <c r="W994" s="253"/>
      <c r="X994" s="253"/>
      <c r="Y994" s="253"/>
      <c r="Z994" s="252"/>
      <c r="AA994" s="252"/>
      <c r="AB994" s="252"/>
      <c r="AC994" s="251"/>
      <c r="AD994" s="250"/>
    </row>
    <row r="995" spans="1:30" s="208" customFormat="1">
      <c r="A995" s="250"/>
      <c r="B995" s="250"/>
      <c r="C995" s="250"/>
      <c r="D995" s="250"/>
      <c r="E995" s="250"/>
      <c r="J995" s="253"/>
      <c r="O995" s="253"/>
      <c r="P995" s="253"/>
      <c r="Q995" s="253"/>
      <c r="R995" s="253"/>
      <c r="S995" s="253"/>
      <c r="T995" s="253"/>
      <c r="U995" s="253"/>
      <c r="V995" s="253"/>
      <c r="W995" s="253"/>
      <c r="X995" s="253"/>
      <c r="Y995" s="253"/>
      <c r="Z995" s="252"/>
      <c r="AA995" s="252"/>
      <c r="AB995" s="252"/>
      <c r="AC995" s="251"/>
      <c r="AD995" s="250"/>
    </row>
    <row r="996" spans="1:30" s="208" customFormat="1">
      <c r="A996" s="250"/>
      <c r="B996" s="250"/>
      <c r="C996" s="250"/>
      <c r="D996" s="250"/>
      <c r="E996" s="250"/>
      <c r="J996" s="253"/>
      <c r="O996" s="253"/>
      <c r="P996" s="253"/>
      <c r="Q996" s="253"/>
      <c r="R996" s="253"/>
      <c r="S996" s="253"/>
      <c r="T996" s="253"/>
      <c r="U996" s="253"/>
      <c r="V996" s="253"/>
      <c r="W996" s="253"/>
      <c r="X996" s="253"/>
      <c r="Y996" s="253"/>
      <c r="Z996" s="252"/>
      <c r="AA996" s="252"/>
      <c r="AB996" s="252"/>
      <c r="AC996" s="251"/>
      <c r="AD996" s="250"/>
    </row>
    <row r="997" spans="1:30" s="208" customFormat="1">
      <c r="A997" s="250"/>
      <c r="B997" s="250"/>
      <c r="C997" s="250"/>
      <c r="D997" s="250"/>
      <c r="E997" s="250"/>
      <c r="J997" s="253"/>
      <c r="O997" s="253"/>
      <c r="P997" s="253"/>
      <c r="Q997" s="253"/>
      <c r="R997" s="253"/>
      <c r="S997" s="253"/>
      <c r="T997" s="253"/>
      <c r="U997" s="253"/>
      <c r="V997" s="253"/>
      <c r="W997" s="253"/>
      <c r="X997" s="253"/>
      <c r="Y997" s="253"/>
      <c r="Z997" s="252"/>
      <c r="AA997" s="252"/>
      <c r="AB997" s="252"/>
      <c r="AC997" s="251"/>
      <c r="AD997" s="250"/>
    </row>
    <row r="998" spans="1:30" s="208" customFormat="1">
      <c r="A998" s="250"/>
      <c r="B998" s="250"/>
      <c r="C998" s="250"/>
      <c r="D998" s="250"/>
      <c r="E998" s="250"/>
      <c r="J998" s="253"/>
      <c r="O998" s="253"/>
      <c r="P998" s="253"/>
      <c r="Q998" s="253"/>
      <c r="R998" s="253"/>
      <c r="S998" s="253"/>
      <c r="T998" s="253"/>
      <c r="U998" s="253"/>
      <c r="V998" s="253"/>
      <c r="W998" s="253"/>
      <c r="X998" s="253"/>
      <c r="Y998" s="253"/>
      <c r="Z998" s="252"/>
      <c r="AA998" s="252"/>
      <c r="AB998" s="252"/>
      <c r="AC998" s="251"/>
      <c r="AD998" s="250"/>
    </row>
    <row r="999" spans="1:30" s="208" customFormat="1">
      <c r="A999" s="250"/>
      <c r="B999" s="250"/>
      <c r="C999" s="250"/>
      <c r="D999" s="250"/>
      <c r="E999" s="250"/>
      <c r="J999" s="253"/>
      <c r="O999" s="253"/>
      <c r="P999" s="253"/>
      <c r="Q999" s="253"/>
      <c r="R999" s="253"/>
      <c r="S999" s="253"/>
      <c r="T999" s="253"/>
      <c r="U999" s="253"/>
      <c r="V999" s="253"/>
      <c r="W999" s="253"/>
      <c r="X999" s="253"/>
      <c r="Y999" s="253"/>
      <c r="Z999" s="252"/>
      <c r="AA999" s="252"/>
      <c r="AB999" s="252"/>
      <c r="AC999" s="251"/>
      <c r="AD999" s="250"/>
    </row>
    <row r="1000" spans="1:30" s="208" customFormat="1">
      <c r="A1000" s="250"/>
      <c r="B1000" s="250"/>
      <c r="C1000" s="250"/>
      <c r="D1000" s="250"/>
      <c r="E1000" s="250"/>
      <c r="J1000" s="253"/>
      <c r="O1000" s="253"/>
      <c r="P1000" s="253"/>
      <c r="Q1000" s="253"/>
      <c r="R1000" s="253"/>
      <c r="S1000" s="253"/>
      <c r="T1000" s="253"/>
      <c r="U1000" s="253"/>
      <c r="V1000" s="253"/>
      <c r="W1000" s="253"/>
      <c r="X1000" s="253"/>
      <c r="Y1000" s="253"/>
      <c r="Z1000" s="252"/>
      <c r="AA1000" s="252"/>
      <c r="AB1000" s="252"/>
      <c r="AC1000" s="251"/>
      <c r="AD1000" s="250"/>
    </row>
    <row r="1001" spans="1:30" s="208" customFormat="1">
      <c r="A1001" s="250"/>
      <c r="B1001" s="250"/>
      <c r="C1001" s="250"/>
      <c r="D1001" s="250"/>
      <c r="E1001" s="250"/>
      <c r="J1001" s="253"/>
      <c r="O1001" s="253"/>
      <c r="P1001" s="253"/>
      <c r="Q1001" s="253"/>
      <c r="R1001" s="253"/>
      <c r="S1001" s="253"/>
      <c r="T1001" s="253"/>
      <c r="U1001" s="253"/>
      <c r="V1001" s="253"/>
      <c r="W1001" s="253"/>
      <c r="X1001" s="253"/>
      <c r="Y1001" s="253"/>
      <c r="Z1001" s="252"/>
      <c r="AA1001" s="252"/>
      <c r="AB1001" s="252"/>
      <c r="AC1001" s="251"/>
      <c r="AD1001" s="250"/>
    </row>
    <row r="1002" spans="1:30" s="208" customFormat="1">
      <c r="A1002" s="250"/>
      <c r="B1002" s="250"/>
      <c r="C1002" s="250"/>
      <c r="D1002" s="250"/>
      <c r="E1002" s="250"/>
      <c r="J1002" s="253"/>
      <c r="O1002" s="253"/>
      <c r="P1002" s="253"/>
      <c r="Q1002" s="253"/>
      <c r="R1002" s="253"/>
      <c r="S1002" s="253"/>
      <c r="T1002" s="253"/>
      <c r="U1002" s="253"/>
      <c r="V1002" s="253"/>
      <c r="W1002" s="253"/>
      <c r="X1002" s="253"/>
      <c r="Y1002" s="253"/>
      <c r="Z1002" s="252"/>
      <c r="AA1002" s="252"/>
      <c r="AB1002" s="252"/>
      <c r="AC1002" s="251"/>
      <c r="AD1002" s="250"/>
    </row>
    <row r="1003" spans="1:30" s="208" customFormat="1">
      <c r="A1003" s="250"/>
      <c r="B1003" s="250"/>
      <c r="C1003" s="250"/>
      <c r="D1003" s="250"/>
      <c r="E1003" s="250"/>
      <c r="J1003" s="253"/>
      <c r="O1003" s="253"/>
      <c r="P1003" s="253"/>
      <c r="Q1003" s="253"/>
      <c r="R1003" s="253"/>
      <c r="S1003" s="253"/>
      <c r="T1003" s="253"/>
      <c r="U1003" s="253"/>
      <c r="V1003" s="253"/>
      <c r="W1003" s="253"/>
      <c r="X1003" s="253"/>
      <c r="Y1003" s="253"/>
      <c r="Z1003" s="252"/>
      <c r="AA1003" s="252"/>
      <c r="AB1003" s="252"/>
      <c r="AC1003" s="251"/>
      <c r="AD1003" s="250"/>
    </row>
    <row r="1004" spans="1:30" s="208" customFormat="1">
      <c r="A1004" s="250"/>
      <c r="B1004" s="250"/>
      <c r="C1004" s="250"/>
      <c r="D1004" s="250"/>
      <c r="E1004" s="250"/>
      <c r="J1004" s="253"/>
      <c r="O1004" s="253"/>
      <c r="P1004" s="253"/>
      <c r="Q1004" s="253"/>
      <c r="R1004" s="253"/>
      <c r="S1004" s="253"/>
      <c r="T1004" s="253"/>
      <c r="U1004" s="253"/>
      <c r="V1004" s="253"/>
      <c r="W1004" s="253"/>
      <c r="X1004" s="253"/>
      <c r="Y1004" s="253"/>
      <c r="Z1004" s="252"/>
      <c r="AA1004" s="252"/>
      <c r="AB1004" s="252"/>
      <c r="AC1004" s="251"/>
      <c r="AD1004" s="250"/>
    </row>
    <row r="1005" spans="1:30" s="208" customFormat="1">
      <c r="A1005" s="250"/>
      <c r="B1005" s="250"/>
      <c r="C1005" s="250"/>
      <c r="D1005" s="250"/>
      <c r="E1005" s="250"/>
      <c r="J1005" s="253"/>
      <c r="O1005" s="253"/>
      <c r="P1005" s="253"/>
      <c r="Q1005" s="253"/>
      <c r="R1005" s="253"/>
      <c r="S1005" s="253"/>
      <c r="T1005" s="253"/>
      <c r="U1005" s="253"/>
      <c r="V1005" s="253"/>
      <c r="W1005" s="253"/>
      <c r="X1005" s="253"/>
      <c r="Y1005" s="253"/>
      <c r="Z1005" s="252"/>
      <c r="AA1005" s="252"/>
      <c r="AB1005" s="252"/>
      <c r="AC1005" s="251"/>
      <c r="AD1005" s="250"/>
    </row>
    <row r="1006" spans="1:30" s="208" customFormat="1">
      <c r="A1006" s="250"/>
      <c r="B1006" s="250"/>
      <c r="C1006" s="250"/>
      <c r="D1006" s="250"/>
      <c r="E1006" s="250"/>
      <c r="J1006" s="253"/>
      <c r="O1006" s="253"/>
      <c r="P1006" s="253"/>
      <c r="Q1006" s="253"/>
      <c r="R1006" s="253"/>
      <c r="S1006" s="253"/>
      <c r="T1006" s="253"/>
      <c r="U1006" s="253"/>
      <c r="V1006" s="253"/>
      <c r="W1006" s="253"/>
      <c r="X1006" s="253"/>
      <c r="Y1006" s="253"/>
      <c r="Z1006" s="252"/>
      <c r="AA1006" s="252"/>
      <c r="AB1006" s="252"/>
      <c r="AC1006" s="251"/>
      <c r="AD1006" s="250"/>
    </row>
    <row r="1007" spans="1:30" s="208" customFormat="1">
      <c r="A1007" s="250"/>
      <c r="B1007" s="250"/>
      <c r="C1007" s="250"/>
      <c r="D1007" s="250"/>
      <c r="E1007" s="250"/>
      <c r="J1007" s="253"/>
      <c r="O1007" s="253"/>
      <c r="P1007" s="253"/>
      <c r="Q1007" s="253"/>
      <c r="R1007" s="253"/>
      <c r="S1007" s="253"/>
      <c r="T1007" s="253"/>
      <c r="U1007" s="253"/>
      <c r="V1007" s="253"/>
      <c r="W1007" s="253"/>
      <c r="X1007" s="253"/>
      <c r="Y1007" s="253"/>
      <c r="Z1007" s="252"/>
      <c r="AA1007" s="252"/>
      <c r="AB1007" s="252"/>
      <c r="AC1007" s="251"/>
      <c r="AD1007" s="250"/>
    </row>
    <row r="1008" spans="1:30" s="208" customFormat="1">
      <c r="A1008" s="250"/>
      <c r="B1008" s="250"/>
      <c r="C1008" s="250"/>
      <c r="D1008" s="250"/>
      <c r="E1008" s="250"/>
      <c r="J1008" s="253"/>
      <c r="O1008" s="253"/>
      <c r="P1008" s="253"/>
      <c r="Q1008" s="253"/>
      <c r="R1008" s="253"/>
      <c r="S1008" s="253"/>
      <c r="T1008" s="253"/>
      <c r="U1008" s="253"/>
      <c r="V1008" s="253"/>
      <c r="W1008" s="253"/>
      <c r="X1008" s="253"/>
      <c r="Y1008" s="253"/>
      <c r="Z1008" s="252"/>
      <c r="AA1008" s="252"/>
      <c r="AB1008" s="252"/>
      <c r="AC1008" s="251"/>
      <c r="AD1008" s="250"/>
    </row>
    <row r="1009" spans="1:30" s="208" customFormat="1">
      <c r="A1009" s="250"/>
      <c r="B1009" s="250"/>
      <c r="C1009" s="250"/>
      <c r="D1009" s="250"/>
      <c r="E1009" s="250"/>
      <c r="J1009" s="253"/>
      <c r="O1009" s="253"/>
      <c r="P1009" s="253"/>
      <c r="Q1009" s="253"/>
      <c r="R1009" s="253"/>
      <c r="S1009" s="253"/>
      <c r="T1009" s="253"/>
      <c r="U1009" s="253"/>
      <c r="V1009" s="253"/>
      <c r="W1009" s="253"/>
      <c r="X1009" s="253"/>
      <c r="Y1009" s="253"/>
      <c r="Z1009" s="252"/>
      <c r="AA1009" s="252"/>
      <c r="AB1009" s="252"/>
      <c r="AC1009" s="251"/>
      <c r="AD1009" s="250"/>
    </row>
    <row r="1010" spans="1:30" s="208" customFormat="1">
      <c r="A1010" s="250"/>
      <c r="B1010" s="250"/>
      <c r="C1010" s="250"/>
      <c r="D1010" s="250"/>
      <c r="E1010" s="250"/>
      <c r="J1010" s="253"/>
      <c r="O1010" s="253"/>
      <c r="P1010" s="253"/>
      <c r="Q1010" s="253"/>
      <c r="R1010" s="253"/>
      <c r="S1010" s="253"/>
      <c r="T1010" s="253"/>
      <c r="U1010" s="253"/>
      <c r="V1010" s="253"/>
      <c r="W1010" s="253"/>
      <c r="X1010" s="253"/>
      <c r="Y1010" s="253"/>
      <c r="Z1010" s="252"/>
      <c r="AA1010" s="252"/>
      <c r="AB1010" s="252"/>
      <c r="AC1010" s="251"/>
      <c r="AD1010" s="250"/>
    </row>
    <row r="1011" spans="1:30" s="208" customFormat="1">
      <c r="A1011" s="250"/>
      <c r="B1011" s="250"/>
      <c r="C1011" s="250"/>
      <c r="D1011" s="250"/>
      <c r="E1011" s="250"/>
      <c r="J1011" s="253"/>
      <c r="O1011" s="253"/>
      <c r="P1011" s="253"/>
      <c r="Q1011" s="253"/>
      <c r="R1011" s="253"/>
      <c r="S1011" s="253"/>
      <c r="T1011" s="253"/>
      <c r="U1011" s="253"/>
      <c r="V1011" s="253"/>
      <c r="W1011" s="253"/>
      <c r="X1011" s="253"/>
      <c r="Y1011" s="253"/>
      <c r="Z1011" s="252"/>
      <c r="AA1011" s="252"/>
      <c r="AB1011" s="252"/>
      <c r="AC1011" s="251"/>
      <c r="AD1011" s="250"/>
    </row>
    <row r="1012" spans="1:30" s="208" customFormat="1">
      <c r="A1012" s="250"/>
      <c r="B1012" s="250"/>
      <c r="C1012" s="250"/>
      <c r="D1012" s="250"/>
      <c r="E1012" s="250"/>
      <c r="J1012" s="253"/>
      <c r="O1012" s="253"/>
      <c r="P1012" s="253"/>
      <c r="Q1012" s="253"/>
      <c r="R1012" s="253"/>
      <c r="S1012" s="253"/>
      <c r="T1012" s="253"/>
      <c r="U1012" s="253"/>
      <c r="V1012" s="253"/>
      <c r="W1012" s="253"/>
      <c r="X1012" s="253"/>
      <c r="Y1012" s="253"/>
      <c r="Z1012" s="252"/>
      <c r="AA1012" s="252"/>
      <c r="AB1012" s="252"/>
      <c r="AC1012" s="251"/>
      <c r="AD1012" s="250"/>
    </row>
    <row r="1013" spans="1:30" s="208" customFormat="1">
      <c r="A1013" s="250"/>
      <c r="B1013" s="250"/>
      <c r="C1013" s="250"/>
      <c r="D1013" s="250"/>
      <c r="E1013" s="250"/>
      <c r="J1013" s="253"/>
      <c r="O1013" s="253"/>
      <c r="P1013" s="253"/>
      <c r="Q1013" s="253"/>
      <c r="R1013" s="253"/>
      <c r="S1013" s="253"/>
      <c r="T1013" s="253"/>
      <c r="U1013" s="253"/>
      <c r="V1013" s="253"/>
      <c r="W1013" s="253"/>
      <c r="X1013" s="253"/>
      <c r="Y1013" s="253"/>
      <c r="Z1013" s="252"/>
      <c r="AA1013" s="252"/>
      <c r="AB1013" s="252"/>
      <c r="AC1013" s="251"/>
      <c r="AD1013" s="250"/>
    </row>
    <row r="1014" spans="1:30" s="208" customFormat="1">
      <c r="A1014" s="250"/>
      <c r="B1014" s="250"/>
      <c r="C1014" s="250"/>
      <c r="D1014" s="250"/>
      <c r="E1014" s="250"/>
      <c r="J1014" s="253"/>
      <c r="O1014" s="253"/>
      <c r="P1014" s="253"/>
      <c r="Q1014" s="253"/>
      <c r="R1014" s="253"/>
      <c r="S1014" s="253"/>
      <c r="T1014" s="253"/>
      <c r="U1014" s="253"/>
      <c r="V1014" s="253"/>
      <c r="W1014" s="253"/>
      <c r="X1014" s="253"/>
      <c r="Y1014" s="253"/>
      <c r="Z1014" s="252"/>
      <c r="AA1014" s="252"/>
      <c r="AB1014" s="252"/>
      <c r="AC1014" s="251"/>
      <c r="AD1014" s="250"/>
    </row>
    <row r="1015" spans="1:30" s="208" customFormat="1">
      <c r="A1015" s="250"/>
      <c r="B1015" s="250"/>
      <c r="C1015" s="250"/>
      <c r="D1015" s="250"/>
      <c r="E1015" s="250"/>
      <c r="J1015" s="253"/>
      <c r="O1015" s="253"/>
      <c r="P1015" s="253"/>
      <c r="Q1015" s="253"/>
      <c r="R1015" s="253"/>
      <c r="S1015" s="253"/>
      <c r="T1015" s="253"/>
      <c r="U1015" s="253"/>
      <c r="V1015" s="253"/>
      <c r="W1015" s="253"/>
      <c r="X1015" s="253"/>
      <c r="Y1015" s="253"/>
      <c r="Z1015" s="252"/>
      <c r="AA1015" s="252"/>
      <c r="AB1015" s="252"/>
      <c r="AC1015" s="251"/>
      <c r="AD1015" s="250"/>
    </row>
    <row r="1016" spans="1:30" s="208" customFormat="1">
      <c r="A1016" s="250"/>
      <c r="B1016" s="250"/>
      <c r="C1016" s="250"/>
      <c r="D1016" s="250"/>
      <c r="E1016" s="250"/>
      <c r="J1016" s="253"/>
      <c r="O1016" s="253"/>
      <c r="P1016" s="253"/>
      <c r="Q1016" s="253"/>
      <c r="R1016" s="253"/>
      <c r="S1016" s="253"/>
      <c r="T1016" s="253"/>
      <c r="U1016" s="253"/>
      <c r="V1016" s="253"/>
      <c r="W1016" s="253"/>
      <c r="X1016" s="253"/>
      <c r="Y1016" s="253"/>
      <c r="Z1016" s="252"/>
      <c r="AA1016" s="252"/>
      <c r="AB1016" s="252"/>
      <c r="AC1016" s="251"/>
      <c r="AD1016" s="250"/>
    </row>
    <row r="1017" spans="1:30" s="208" customFormat="1">
      <c r="A1017" s="250"/>
      <c r="B1017" s="250"/>
      <c r="C1017" s="250"/>
      <c r="D1017" s="250"/>
      <c r="E1017" s="250"/>
      <c r="J1017" s="253"/>
      <c r="O1017" s="253"/>
      <c r="P1017" s="253"/>
      <c r="Q1017" s="253"/>
      <c r="R1017" s="253"/>
      <c r="S1017" s="253"/>
      <c r="T1017" s="253"/>
      <c r="U1017" s="253"/>
      <c r="V1017" s="253"/>
      <c r="W1017" s="253"/>
      <c r="X1017" s="253"/>
      <c r="Y1017" s="253"/>
      <c r="Z1017" s="252"/>
      <c r="AA1017" s="252"/>
      <c r="AB1017" s="252"/>
      <c r="AC1017" s="251"/>
      <c r="AD1017" s="250"/>
    </row>
    <row r="1018" spans="1:30" s="208" customFormat="1">
      <c r="A1018" s="250"/>
      <c r="B1018" s="250"/>
      <c r="C1018" s="250"/>
      <c r="D1018" s="250"/>
      <c r="E1018" s="250"/>
      <c r="J1018" s="253"/>
      <c r="O1018" s="253"/>
      <c r="P1018" s="253"/>
      <c r="Q1018" s="253"/>
      <c r="R1018" s="253"/>
      <c r="S1018" s="253"/>
      <c r="T1018" s="253"/>
      <c r="U1018" s="253"/>
      <c r="V1018" s="253"/>
      <c r="W1018" s="253"/>
      <c r="X1018" s="253"/>
      <c r="Y1018" s="253"/>
      <c r="Z1018" s="252"/>
      <c r="AA1018" s="252"/>
      <c r="AB1018" s="252"/>
      <c r="AC1018" s="251"/>
      <c r="AD1018" s="250"/>
    </row>
    <row r="1019" spans="1:30" s="208" customFormat="1">
      <c r="A1019" s="250"/>
      <c r="B1019" s="250"/>
      <c r="C1019" s="250"/>
      <c r="D1019" s="250"/>
      <c r="E1019" s="250"/>
      <c r="J1019" s="253"/>
      <c r="O1019" s="253"/>
      <c r="P1019" s="253"/>
      <c r="Q1019" s="253"/>
      <c r="R1019" s="253"/>
      <c r="S1019" s="253"/>
      <c r="T1019" s="253"/>
      <c r="U1019" s="253"/>
      <c r="V1019" s="253"/>
      <c r="W1019" s="253"/>
      <c r="X1019" s="253"/>
      <c r="Y1019" s="253"/>
      <c r="Z1019" s="252"/>
      <c r="AA1019" s="252"/>
      <c r="AB1019" s="252"/>
      <c r="AC1019" s="251"/>
      <c r="AD1019" s="250"/>
    </row>
    <row r="1020" spans="1:30" s="208" customFormat="1">
      <c r="A1020" s="250"/>
      <c r="B1020" s="250"/>
      <c r="C1020" s="250"/>
      <c r="D1020" s="250"/>
      <c r="E1020" s="250"/>
      <c r="J1020" s="253"/>
      <c r="O1020" s="253"/>
      <c r="P1020" s="253"/>
      <c r="Q1020" s="253"/>
      <c r="R1020" s="253"/>
      <c r="S1020" s="253"/>
      <c r="T1020" s="253"/>
      <c r="U1020" s="253"/>
      <c r="V1020" s="253"/>
      <c r="W1020" s="253"/>
      <c r="X1020" s="253"/>
      <c r="Y1020" s="253"/>
      <c r="Z1020" s="252"/>
      <c r="AA1020" s="252"/>
      <c r="AB1020" s="252"/>
      <c r="AC1020" s="251"/>
      <c r="AD1020" s="250"/>
    </row>
    <row r="1021" spans="1:30" s="208" customFormat="1">
      <c r="A1021" s="250"/>
      <c r="B1021" s="250"/>
      <c r="C1021" s="250"/>
      <c r="D1021" s="250"/>
      <c r="E1021" s="250"/>
      <c r="J1021" s="253"/>
      <c r="O1021" s="253"/>
      <c r="P1021" s="253"/>
      <c r="Q1021" s="253"/>
      <c r="R1021" s="253"/>
      <c r="S1021" s="253"/>
      <c r="T1021" s="253"/>
      <c r="U1021" s="253"/>
      <c r="V1021" s="253"/>
      <c r="W1021" s="253"/>
      <c r="X1021" s="253"/>
      <c r="Y1021" s="253"/>
      <c r="Z1021" s="252"/>
      <c r="AA1021" s="252"/>
      <c r="AB1021" s="252"/>
      <c r="AC1021" s="251"/>
      <c r="AD1021" s="250"/>
    </row>
    <row r="1022" spans="1:30" s="208" customFormat="1">
      <c r="A1022" s="250"/>
      <c r="B1022" s="250"/>
      <c r="C1022" s="250"/>
      <c r="D1022" s="250"/>
      <c r="E1022" s="250"/>
      <c r="J1022" s="253"/>
      <c r="O1022" s="253"/>
      <c r="P1022" s="253"/>
      <c r="Q1022" s="253"/>
      <c r="R1022" s="253"/>
      <c r="S1022" s="253"/>
      <c r="T1022" s="253"/>
      <c r="U1022" s="253"/>
      <c r="V1022" s="253"/>
      <c r="W1022" s="253"/>
      <c r="X1022" s="253"/>
      <c r="Y1022" s="253"/>
      <c r="Z1022" s="252"/>
      <c r="AA1022" s="252"/>
      <c r="AB1022" s="252"/>
      <c r="AC1022" s="251"/>
      <c r="AD1022" s="250"/>
    </row>
    <row r="1023" spans="1:30" s="208" customFormat="1">
      <c r="A1023" s="250"/>
      <c r="B1023" s="250"/>
      <c r="C1023" s="250"/>
      <c r="D1023" s="250"/>
      <c r="E1023" s="250"/>
      <c r="J1023" s="253"/>
      <c r="O1023" s="253"/>
      <c r="P1023" s="253"/>
      <c r="Q1023" s="253"/>
      <c r="R1023" s="253"/>
      <c r="S1023" s="253"/>
      <c r="T1023" s="253"/>
      <c r="U1023" s="253"/>
      <c r="V1023" s="253"/>
      <c r="W1023" s="253"/>
      <c r="X1023" s="253"/>
      <c r="Y1023" s="253"/>
      <c r="Z1023" s="252"/>
      <c r="AA1023" s="252"/>
      <c r="AB1023" s="252"/>
      <c r="AC1023" s="251"/>
      <c r="AD1023" s="250"/>
    </row>
    <row r="1024" spans="1:30" s="208" customFormat="1">
      <c r="A1024" s="250"/>
      <c r="B1024" s="250"/>
      <c r="C1024" s="250"/>
      <c r="D1024" s="250"/>
      <c r="E1024" s="250"/>
      <c r="J1024" s="253"/>
      <c r="O1024" s="253"/>
      <c r="P1024" s="253"/>
      <c r="Q1024" s="253"/>
      <c r="R1024" s="253"/>
      <c r="S1024" s="253"/>
      <c r="T1024" s="253"/>
      <c r="U1024" s="253"/>
      <c r="V1024" s="253"/>
      <c r="W1024" s="253"/>
      <c r="X1024" s="253"/>
      <c r="Y1024" s="253"/>
      <c r="Z1024" s="252"/>
      <c r="AA1024" s="252"/>
      <c r="AB1024" s="252"/>
      <c r="AC1024" s="251"/>
      <c r="AD1024" s="250"/>
    </row>
    <row r="1025" spans="1:30" s="208" customFormat="1">
      <c r="A1025" s="250"/>
      <c r="B1025" s="250"/>
      <c r="C1025" s="250"/>
      <c r="D1025" s="250"/>
      <c r="E1025" s="250"/>
      <c r="J1025" s="253"/>
      <c r="O1025" s="253"/>
      <c r="P1025" s="253"/>
      <c r="Q1025" s="253"/>
      <c r="R1025" s="253"/>
      <c r="S1025" s="253"/>
      <c r="T1025" s="253"/>
      <c r="U1025" s="253"/>
      <c r="V1025" s="253"/>
      <c r="W1025" s="253"/>
      <c r="X1025" s="253"/>
      <c r="Y1025" s="253"/>
      <c r="Z1025" s="252"/>
      <c r="AA1025" s="252"/>
      <c r="AB1025" s="252"/>
      <c r="AC1025" s="251"/>
      <c r="AD1025" s="250"/>
    </row>
    <row r="1026" spans="1:30" s="208" customFormat="1">
      <c r="A1026" s="250"/>
      <c r="B1026" s="250"/>
      <c r="C1026" s="250"/>
      <c r="D1026" s="250"/>
      <c r="E1026" s="250"/>
      <c r="J1026" s="253"/>
      <c r="O1026" s="253"/>
      <c r="P1026" s="253"/>
      <c r="Q1026" s="253"/>
      <c r="R1026" s="253"/>
      <c r="S1026" s="253"/>
      <c r="T1026" s="253"/>
      <c r="U1026" s="253"/>
      <c r="V1026" s="253"/>
      <c r="W1026" s="253"/>
      <c r="X1026" s="253"/>
      <c r="Y1026" s="253"/>
      <c r="Z1026" s="252"/>
      <c r="AA1026" s="252"/>
      <c r="AB1026" s="252"/>
      <c r="AC1026" s="251"/>
      <c r="AD1026" s="250"/>
    </row>
    <row r="1027" spans="1:30" s="208" customFormat="1">
      <c r="A1027" s="250"/>
      <c r="B1027" s="250"/>
      <c r="C1027" s="250"/>
      <c r="D1027" s="250"/>
      <c r="E1027" s="250"/>
      <c r="J1027" s="253"/>
      <c r="O1027" s="253"/>
      <c r="P1027" s="253"/>
      <c r="Q1027" s="253"/>
      <c r="R1027" s="253"/>
      <c r="S1027" s="253"/>
      <c r="T1027" s="253"/>
      <c r="U1027" s="253"/>
      <c r="V1027" s="253"/>
      <c r="W1027" s="253"/>
      <c r="X1027" s="253"/>
      <c r="Y1027" s="253"/>
      <c r="Z1027" s="252"/>
      <c r="AA1027" s="252"/>
      <c r="AB1027" s="252"/>
      <c r="AC1027" s="251"/>
      <c r="AD1027" s="250"/>
    </row>
    <row r="1028" spans="1:30" s="208" customFormat="1">
      <c r="A1028" s="250"/>
      <c r="B1028" s="250"/>
      <c r="C1028" s="250"/>
      <c r="D1028" s="250"/>
      <c r="E1028" s="250"/>
      <c r="J1028" s="253"/>
      <c r="O1028" s="253"/>
      <c r="P1028" s="253"/>
      <c r="Q1028" s="253"/>
      <c r="R1028" s="253"/>
      <c r="S1028" s="253"/>
      <c r="T1028" s="253"/>
      <c r="U1028" s="253"/>
      <c r="V1028" s="253"/>
      <c r="W1028" s="253"/>
      <c r="X1028" s="253"/>
      <c r="Y1028" s="253"/>
      <c r="Z1028" s="252"/>
      <c r="AA1028" s="252"/>
      <c r="AB1028" s="252"/>
      <c r="AC1028" s="251"/>
      <c r="AD1028" s="250"/>
    </row>
    <row r="1029" spans="1:30" s="208" customFormat="1">
      <c r="A1029" s="250"/>
      <c r="B1029" s="250"/>
      <c r="C1029" s="250"/>
      <c r="D1029" s="250"/>
      <c r="E1029" s="250"/>
      <c r="J1029" s="253"/>
      <c r="O1029" s="253"/>
      <c r="P1029" s="253"/>
      <c r="Q1029" s="253"/>
      <c r="R1029" s="253"/>
      <c r="S1029" s="253"/>
      <c r="T1029" s="253"/>
      <c r="U1029" s="253"/>
      <c r="V1029" s="253"/>
      <c r="W1029" s="253"/>
      <c r="X1029" s="253"/>
      <c r="Y1029" s="253"/>
      <c r="Z1029" s="252"/>
      <c r="AA1029" s="252"/>
      <c r="AB1029" s="252"/>
      <c r="AC1029" s="251"/>
      <c r="AD1029" s="250"/>
    </row>
    <row r="1030" spans="1:30" s="208" customFormat="1">
      <c r="A1030" s="250"/>
      <c r="B1030" s="250"/>
      <c r="C1030" s="250"/>
      <c r="D1030" s="250"/>
      <c r="E1030" s="250"/>
      <c r="J1030" s="253"/>
      <c r="O1030" s="253"/>
      <c r="P1030" s="253"/>
      <c r="Q1030" s="253"/>
      <c r="R1030" s="253"/>
      <c r="S1030" s="253"/>
      <c r="T1030" s="253"/>
      <c r="U1030" s="253"/>
      <c r="V1030" s="253"/>
      <c r="W1030" s="253"/>
      <c r="X1030" s="253"/>
      <c r="Y1030" s="253"/>
      <c r="Z1030" s="252"/>
      <c r="AA1030" s="252"/>
      <c r="AB1030" s="252"/>
      <c r="AC1030" s="251"/>
      <c r="AD1030" s="250"/>
    </row>
    <row r="1031" spans="1:30" s="208" customFormat="1">
      <c r="A1031" s="250"/>
      <c r="B1031" s="250"/>
      <c r="C1031" s="250"/>
      <c r="D1031" s="250"/>
      <c r="E1031" s="250"/>
      <c r="J1031" s="253"/>
      <c r="O1031" s="253"/>
      <c r="P1031" s="253"/>
      <c r="Q1031" s="253"/>
      <c r="R1031" s="253"/>
      <c r="S1031" s="253"/>
      <c r="T1031" s="253"/>
      <c r="U1031" s="253"/>
      <c r="V1031" s="253"/>
      <c r="W1031" s="253"/>
      <c r="X1031" s="253"/>
      <c r="Y1031" s="253"/>
      <c r="Z1031" s="252"/>
      <c r="AA1031" s="252"/>
      <c r="AB1031" s="252"/>
      <c r="AC1031" s="251"/>
      <c r="AD1031" s="250"/>
    </row>
    <row r="1032" spans="1:30" s="208" customFormat="1">
      <c r="A1032" s="250"/>
      <c r="B1032" s="250"/>
      <c r="C1032" s="250"/>
      <c r="D1032" s="250"/>
      <c r="E1032" s="250"/>
      <c r="J1032" s="253"/>
      <c r="O1032" s="253"/>
      <c r="P1032" s="253"/>
      <c r="Q1032" s="253"/>
      <c r="R1032" s="253"/>
      <c r="S1032" s="253"/>
      <c r="T1032" s="253"/>
      <c r="U1032" s="253"/>
      <c r="V1032" s="253"/>
      <c r="W1032" s="253"/>
      <c r="X1032" s="253"/>
      <c r="Y1032" s="253"/>
      <c r="Z1032" s="252"/>
      <c r="AA1032" s="252"/>
      <c r="AB1032" s="252"/>
      <c r="AC1032" s="251"/>
      <c r="AD1032" s="250"/>
    </row>
    <row r="1033" spans="1:30" s="208" customFormat="1">
      <c r="A1033" s="250"/>
      <c r="B1033" s="250"/>
      <c r="C1033" s="250"/>
      <c r="D1033" s="250"/>
      <c r="E1033" s="250"/>
      <c r="J1033" s="253"/>
      <c r="O1033" s="253"/>
      <c r="P1033" s="253"/>
      <c r="Q1033" s="253"/>
      <c r="R1033" s="253"/>
      <c r="S1033" s="253"/>
      <c r="T1033" s="253"/>
      <c r="U1033" s="253"/>
      <c r="V1033" s="253"/>
      <c r="W1033" s="253"/>
      <c r="X1033" s="253"/>
      <c r="Y1033" s="253"/>
      <c r="Z1033" s="252"/>
      <c r="AA1033" s="252"/>
      <c r="AB1033" s="252"/>
      <c r="AC1033" s="251"/>
      <c r="AD1033" s="250"/>
    </row>
    <row r="1034" spans="1:30" s="208" customFormat="1">
      <c r="A1034" s="250"/>
      <c r="B1034" s="250"/>
      <c r="C1034" s="250"/>
      <c r="D1034" s="250"/>
      <c r="E1034" s="250"/>
      <c r="J1034" s="253"/>
      <c r="O1034" s="253"/>
      <c r="P1034" s="253"/>
      <c r="Q1034" s="253"/>
      <c r="R1034" s="253"/>
      <c r="S1034" s="253"/>
      <c r="T1034" s="253"/>
      <c r="U1034" s="253"/>
      <c r="V1034" s="253"/>
      <c r="W1034" s="253"/>
      <c r="X1034" s="253"/>
      <c r="Y1034" s="253"/>
      <c r="Z1034" s="252"/>
      <c r="AA1034" s="252"/>
      <c r="AB1034" s="252"/>
      <c r="AC1034" s="251"/>
      <c r="AD1034" s="250"/>
    </row>
    <row r="1035" spans="1:30" s="208" customFormat="1">
      <c r="A1035" s="250"/>
      <c r="B1035" s="250"/>
      <c r="C1035" s="250"/>
      <c r="D1035" s="250"/>
      <c r="E1035" s="250"/>
      <c r="J1035" s="253"/>
      <c r="O1035" s="253"/>
      <c r="P1035" s="253"/>
      <c r="Q1035" s="253"/>
      <c r="R1035" s="253"/>
      <c r="S1035" s="253"/>
      <c r="T1035" s="253"/>
      <c r="U1035" s="253"/>
      <c r="V1035" s="253"/>
      <c r="W1035" s="253"/>
      <c r="X1035" s="253"/>
      <c r="Y1035" s="253"/>
      <c r="Z1035" s="252"/>
      <c r="AA1035" s="252"/>
      <c r="AB1035" s="252"/>
      <c r="AC1035" s="251"/>
      <c r="AD1035" s="250"/>
    </row>
    <row r="1036" spans="1:30" s="208" customFormat="1">
      <c r="A1036" s="250"/>
      <c r="B1036" s="250"/>
      <c r="C1036" s="250"/>
      <c r="D1036" s="250"/>
      <c r="E1036" s="250"/>
      <c r="J1036" s="253"/>
      <c r="O1036" s="253"/>
      <c r="P1036" s="253"/>
      <c r="Q1036" s="253"/>
      <c r="R1036" s="253"/>
      <c r="S1036" s="253"/>
      <c r="T1036" s="253"/>
      <c r="U1036" s="253"/>
      <c r="V1036" s="253"/>
      <c r="W1036" s="253"/>
      <c r="X1036" s="253"/>
      <c r="Y1036" s="253"/>
      <c r="Z1036" s="252"/>
      <c r="AA1036" s="252"/>
      <c r="AB1036" s="252"/>
      <c r="AC1036" s="251"/>
      <c r="AD1036" s="250"/>
    </row>
    <row r="1037" spans="1:30" s="208" customFormat="1">
      <c r="A1037" s="250"/>
      <c r="B1037" s="250"/>
      <c r="C1037" s="250"/>
      <c r="D1037" s="250"/>
      <c r="E1037" s="250"/>
      <c r="J1037" s="253"/>
      <c r="O1037" s="253"/>
      <c r="P1037" s="253"/>
      <c r="Q1037" s="253"/>
      <c r="R1037" s="253"/>
      <c r="S1037" s="253"/>
      <c r="T1037" s="253"/>
      <c r="U1037" s="253"/>
      <c r="V1037" s="253"/>
      <c r="W1037" s="253"/>
      <c r="X1037" s="253"/>
      <c r="Y1037" s="253"/>
      <c r="Z1037" s="252"/>
      <c r="AA1037" s="252"/>
      <c r="AB1037" s="252"/>
      <c r="AC1037" s="251"/>
      <c r="AD1037" s="250"/>
    </row>
    <row r="1038" spans="1:30" s="208" customFormat="1">
      <c r="A1038" s="250"/>
      <c r="B1038" s="250"/>
      <c r="C1038" s="250"/>
      <c r="D1038" s="250"/>
      <c r="E1038" s="250"/>
      <c r="J1038" s="253"/>
      <c r="O1038" s="253"/>
      <c r="P1038" s="253"/>
      <c r="Q1038" s="253"/>
      <c r="R1038" s="253"/>
      <c r="S1038" s="253"/>
      <c r="T1038" s="253"/>
      <c r="U1038" s="253"/>
      <c r="V1038" s="253"/>
      <c r="W1038" s="253"/>
      <c r="X1038" s="253"/>
      <c r="Y1038" s="253"/>
      <c r="Z1038" s="252"/>
      <c r="AA1038" s="252"/>
      <c r="AB1038" s="252"/>
      <c r="AC1038" s="251"/>
      <c r="AD1038" s="250"/>
    </row>
    <row r="1039" spans="1:30" s="208" customFormat="1">
      <c r="A1039" s="250"/>
      <c r="B1039" s="250"/>
      <c r="C1039" s="250"/>
      <c r="D1039" s="250"/>
      <c r="E1039" s="250"/>
      <c r="J1039" s="253"/>
      <c r="O1039" s="253"/>
      <c r="P1039" s="253"/>
      <c r="Q1039" s="253"/>
      <c r="R1039" s="253"/>
      <c r="S1039" s="253"/>
      <c r="T1039" s="253"/>
      <c r="U1039" s="253"/>
      <c r="V1039" s="253"/>
      <c r="W1039" s="253"/>
      <c r="X1039" s="253"/>
      <c r="Y1039" s="253"/>
      <c r="Z1039" s="252"/>
      <c r="AA1039" s="252"/>
      <c r="AB1039" s="252"/>
      <c r="AC1039" s="251"/>
      <c r="AD1039" s="250"/>
    </row>
    <row r="1040" spans="1:30" s="208" customFormat="1">
      <c r="A1040" s="250"/>
      <c r="B1040" s="250"/>
      <c r="C1040" s="250"/>
      <c r="D1040" s="250"/>
      <c r="E1040" s="250"/>
      <c r="J1040" s="253"/>
      <c r="O1040" s="253"/>
      <c r="P1040" s="253"/>
      <c r="Q1040" s="253"/>
      <c r="R1040" s="253"/>
      <c r="S1040" s="253"/>
      <c r="T1040" s="253"/>
      <c r="U1040" s="253"/>
      <c r="V1040" s="253"/>
      <c r="W1040" s="253"/>
      <c r="X1040" s="253"/>
      <c r="Y1040" s="253"/>
      <c r="Z1040" s="252"/>
      <c r="AA1040" s="252"/>
      <c r="AB1040" s="252"/>
      <c r="AC1040" s="251"/>
      <c r="AD1040" s="250"/>
    </row>
    <row r="1041" spans="1:30" s="208" customFormat="1">
      <c r="A1041" s="250"/>
      <c r="B1041" s="250"/>
      <c r="C1041" s="250"/>
      <c r="D1041" s="250"/>
      <c r="E1041" s="250"/>
      <c r="J1041" s="253"/>
      <c r="O1041" s="253"/>
      <c r="P1041" s="253"/>
      <c r="Q1041" s="253"/>
      <c r="R1041" s="253"/>
      <c r="S1041" s="253"/>
      <c r="T1041" s="253"/>
      <c r="U1041" s="253"/>
      <c r="V1041" s="253"/>
      <c r="W1041" s="253"/>
      <c r="X1041" s="253"/>
      <c r="Y1041" s="253"/>
      <c r="Z1041" s="252"/>
      <c r="AA1041" s="252"/>
      <c r="AB1041" s="252"/>
      <c r="AC1041" s="251"/>
      <c r="AD1041" s="250"/>
    </row>
    <row r="1042" spans="1:30" s="208" customFormat="1">
      <c r="A1042" s="250"/>
      <c r="B1042" s="250"/>
      <c r="C1042" s="250"/>
      <c r="D1042" s="250"/>
      <c r="E1042" s="250"/>
      <c r="J1042" s="253"/>
      <c r="O1042" s="253"/>
      <c r="P1042" s="253"/>
      <c r="Q1042" s="253"/>
      <c r="R1042" s="253"/>
      <c r="S1042" s="253"/>
      <c r="T1042" s="253"/>
      <c r="U1042" s="253"/>
      <c r="V1042" s="253"/>
      <c r="W1042" s="253"/>
      <c r="X1042" s="253"/>
      <c r="Y1042" s="253"/>
      <c r="Z1042" s="252"/>
      <c r="AA1042" s="252"/>
      <c r="AB1042" s="252"/>
      <c r="AC1042" s="251"/>
      <c r="AD1042" s="250"/>
    </row>
    <row r="1043" spans="1:30" s="208" customFormat="1">
      <c r="A1043" s="250"/>
      <c r="B1043" s="250"/>
      <c r="C1043" s="250"/>
      <c r="D1043" s="250"/>
      <c r="E1043" s="250"/>
      <c r="J1043" s="253"/>
      <c r="O1043" s="253"/>
      <c r="P1043" s="253"/>
      <c r="Q1043" s="253"/>
      <c r="R1043" s="253"/>
      <c r="S1043" s="253"/>
      <c r="T1043" s="253"/>
      <c r="U1043" s="253"/>
      <c r="V1043" s="253"/>
      <c r="W1043" s="253"/>
      <c r="X1043" s="253"/>
      <c r="Y1043" s="253"/>
      <c r="Z1043" s="252"/>
      <c r="AA1043" s="252"/>
      <c r="AB1043" s="252"/>
      <c r="AC1043" s="251"/>
      <c r="AD1043" s="250"/>
    </row>
    <row r="1044" spans="1:30" s="208" customFormat="1">
      <c r="A1044" s="250"/>
      <c r="B1044" s="250"/>
      <c r="C1044" s="250"/>
      <c r="D1044" s="250"/>
      <c r="E1044" s="250"/>
      <c r="J1044" s="253"/>
      <c r="O1044" s="253"/>
      <c r="P1044" s="253"/>
      <c r="Q1044" s="253"/>
      <c r="R1044" s="253"/>
      <c r="S1044" s="253"/>
      <c r="T1044" s="253"/>
      <c r="U1044" s="253"/>
      <c r="V1044" s="253"/>
      <c r="W1044" s="253"/>
      <c r="X1044" s="253"/>
      <c r="Y1044" s="253"/>
      <c r="Z1044" s="252"/>
      <c r="AA1044" s="252"/>
      <c r="AB1044" s="252"/>
      <c r="AC1044" s="251"/>
      <c r="AD1044" s="250"/>
    </row>
    <row r="1045" spans="1:30" s="208" customFormat="1">
      <c r="A1045" s="250"/>
      <c r="B1045" s="250"/>
      <c r="C1045" s="250"/>
      <c r="D1045" s="250"/>
      <c r="E1045" s="250"/>
      <c r="J1045" s="253"/>
      <c r="O1045" s="253"/>
      <c r="P1045" s="253"/>
      <c r="Q1045" s="253"/>
      <c r="R1045" s="253"/>
      <c r="S1045" s="253"/>
      <c r="T1045" s="253"/>
      <c r="U1045" s="253"/>
      <c r="V1045" s="253"/>
      <c r="W1045" s="253"/>
      <c r="X1045" s="253"/>
      <c r="Y1045" s="253"/>
      <c r="Z1045" s="252"/>
      <c r="AA1045" s="252"/>
      <c r="AB1045" s="252"/>
      <c r="AC1045" s="251"/>
      <c r="AD1045" s="250"/>
    </row>
    <row r="1046" spans="1:30" s="208" customFormat="1">
      <c r="A1046" s="250"/>
      <c r="B1046" s="250"/>
      <c r="C1046" s="250"/>
      <c r="D1046" s="250"/>
      <c r="E1046" s="250"/>
      <c r="J1046" s="253"/>
      <c r="O1046" s="253"/>
      <c r="P1046" s="253"/>
      <c r="Q1046" s="253"/>
      <c r="R1046" s="253"/>
      <c r="S1046" s="253"/>
      <c r="T1046" s="253"/>
      <c r="U1046" s="253"/>
      <c r="V1046" s="253"/>
      <c r="W1046" s="253"/>
      <c r="X1046" s="253"/>
      <c r="Y1046" s="253"/>
      <c r="Z1046" s="252"/>
      <c r="AA1046" s="252"/>
      <c r="AB1046" s="252"/>
      <c r="AC1046" s="251"/>
      <c r="AD1046" s="250"/>
    </row>
    <row r="1047" spans="1:30" s="208" customFormat="1">
      <c r="A1047" s="250"/>
      <c r="B1047" s="250"/>
      <c r="C1047" s="250"/>
      <c r="D1047" s="250"/>
      <c r="E1047" s="250"/>
      <c r="J1047" s="253"/>
      <c r="O1047" s="253"/>
      <c r="P1047" s="253"/>
      <c r="Q1047" s="253"/>
      <c r="R1047" s="253"/>
      <c r="S1047" s="253"/>
      <c r="T1047" s="253"/>
      <c r="U1047" s="253"/>
      <c r="V1047" s="253"/>
      <c r="W1047" s="253"/>
      <c r="X1047" s="253"/>
      <c r="Y1047" s="253"/>
      <c r="Z1047" s="252"/>
      <c r="AA1047" s="252"/>
      <c r="AB1047" s="252"/>
      <c r="AC1047" s="251"/>
      <c r="AD1047" s="250"/>
    </row>
    <row r="1048" spans="1:30" s="208" customFormat="1">
      <c r="A1048" s="250"/>
      <c r="B1048" s="250"/>
      <c r="C1048" s="250"/>
      <c r="D1048" s="250"/>
      <c r="E1048" s="250"/>
      <c r="J1048" s="253"/>
      <c r="O1048" s="253"/>
      <c r="P1048" s="253"/>
      <c r="Q1048" s="253"/>
      <c r="R1048" s="253"/>
      <c r="S1048" s="253"/>
      <c r="T1048" s="253"/>
      <c r="U1048" s="253"/>
      <c r="V1048" s="253"/>
      <c r="W1048" s="253"/>
      <c r="X1048" s="253"/>
      <c r="Y1048" s="253"/>
      <c r="Z1048" s="252"/>
      <c r="AA1048" s="252"/>
      <c r="AB1048" s="252"/>
      <c r="AC1048" s="251"/>
      <c r="AD1048" s="250"/>
    </row>
    <row r="1049" spans="1:30" s="208" customFormat="1">
      <c r="A1049" s="250"/>
      <c r="B1049" s="250"/>
      <c r="C1049" s="250"/>
      <c r="D1049" s="250"/>
      <c r="E1049" s="250"/>
      <c r="J1049" s="253"/>
      <c r="O1049" s="253"/>
      <c r="P1049" s="253"/>
      <c r="Q1049" s="253"/>
      <c r="R1049" s="253"/>
      <c r="S1049" s="253"/>
      <c r="T1049" s="253"/>
      <c r="U1049" s="253"/>
      <c r="V1049" s="253"/>
      <c r="W1049" s="253"/>
      <c r="X1049" s="253"/>
      <c r="Y1049" s="253"/>
      <c r="Z1049" s="252"/>
      <c r="AA1049" s="252"/>
      <c r="AB1049" s="252"/>
      <c r="AC1049" s="251"/>
      <c r="AD1049" s="250"/>
    </row>
    <row r="1050" spans="1:30" s="208" customFormat="1">
      <c r="A1050" s="250"/>
      <c r="B1050" s="250"/>
      <c r="C1050" s="250"/>
      <c r="D1050" s="250"/>
      <c r="E1050" s="250"/>
      <c r="J1050" s="253"/>
      <c r="O1050" s="253"/>
      <c r="P1050" s="253"/>
      <c r="Q1050" s="253"/>
      <c r="R1050" s="253"/>
      <c r="S1050" s="253"/>
      <c r="T1050" s="253"/>
      <c r="U1050" s="253"/>
      <c r="V1050" s="253"/>
      <c r="W1050" s="253"/>
      <c r="X1050" s="253"/>
      <c r="Y1050" s="253"/>
      <c r="Z1050" s="252"/>
      <c r="AA1050" s="252"/>
      <c r="AB1050" s="252"/>
      <c r="AC1050" s="251"/>
      <c r="AD1050" s="250"/>
    </row>
    <row r="1051" spans="1:30" s="208" customFormat="1">
      <c r="A1051" s="250"/>
      <c r="B1051" s="250"/>
      <c r="C1051" s="250"/>
      <c r="D1051" s="250"/>
      <c r="E1051" s="250"/>
      <c r="J1051" s="253"/>
      <c r="O1051" s="253"/>
      <c r="P1051" s="253"/>
      <c r="Q1051" s="253"/>
      <c r="R1051" s="253"/>
      <c r="S1051" s="253"/>
      <c r="T1051" s="253"/>
      <c r="U1051" s="253"/>
      <c r="V1051" s="253"/>
      <c r="W1051" s="253"/>
      <c r="X1051" s="253"/>
      <c r="Y1051" s="253"/>
      <c r="Z1051" s="252"/>
      <c r="AA1051" s="252"/>
      <c r="AB1051" s="252"/>
      <c r="AC1051" s="251"/>
      <c r="AD1051" s="250"/>
    </row>
    <row r="1052" spans="1:30" s="208" customFormat="1">
      <c r="A1052" s="250"/>
      <c r="B1052" s="250"/>
      <c r="C1052" s="250"/>
      <c r="D1052" s="250"/>
      <c r="E1052" s="250"/>
      <c r="J1052" s="253"/>
      <c r="O1052" s="253"/>
      <c r="P1052" s="253"/>
      <c r="Q1052" s="253"/>
      <c r="R1052" s="253"/>
      <c r="S1052" s="253"/>
      <c r="T1052" s="253"/>
      <c r="U1052" s="253"/>
      <c r="V1052" s="253"/>
      <c r="W1052" s="253"/>
      <c r="X1052" s="253"/>
      <c r="Y1052" s="253"/>
      <c r="Z1052" s="252"/>
      <c r="AA1052" s="252"/>
      <c r="AB1052" s="252"/>
      <c r="AC1052" s="251"/>
      <c r="AD1052" s="250"/>
    </row>
    <row r="1053" spans="1:30" s="208" customFormat="1">
      <c r="A1053" s="250"/>
      <c r="B1053" s="250"/>
      <c r="C1053" s="250"/>
      <c r="D1053" s="250"/>
      <c r="E1053" s="250"/>
      <c r="J1053" s="253"/>
      <c r="O1053" s="253"/>
      <c r="P1053" s="253"/>
      <c r="Q1053" s="253"/>
      <c r="R1053" s="253"/>
      <c r="S1053" s="253"/>
      <c r="T1053" s="253"/>
      <c r="U1053" s="253"/>
      <c r="V1053" s="253"/>
      <c r="W1053" s="253"/>
      <c r="X1053" s="253"/>
      <c r="Y1053" s="253"/>
      <c r="Z1053" s="252"/>
      <c r="AA1053" s="252"/>
      <c r="AB1053" s="252"/>
      <c r="AC1053" s="251"/>
      <c r="AD1053" s="250"/>
    </row>
    <row r="1054" spans="1:30" s="208" customFormat="1">
      <c r="A1054" s="250"/>
      <c r="B1054" s="250"/>
      <c r="C1054" s="250"/>
      <c r="D1054" s="250"/>
      <c r="E1054" s="250"/>
      <c r="J1054" s="253"/>
      <c r="O1054" s="253"/>
      <c r="P1054" s="253"/>
      <c r="Q1054" s="253"/>
      <c r="R1054" s="253"/>
      <c r="S1054" s="253"/>
      <c r="T1054" s="253"/>
      <c r="U1054" s="253"/>
      <c r="V1054" s="253"/>
      <c r="W1054" s="253"/>
      <c r="X1054" s="253"/>
      <c r="Y1054" s="253"/>
      <c r="Z1054" s="252"/>
      <c r="AA1054" s="252"/>
      <c r="AB1054" s="252"/>
      <c r="AC1054" s="251"/>
      <c r="AD1054" s="250"/>
    </row>
    <row r="1055" spans="1:30" s="208" customFormat="1">
      <c r="A1055" s="250"/>
      <c r="B1055" s="250"/>
      <c r="C1055" s="250"/>
      <c r="D1055" s="250"/>
      <c r="E1055" s="250"/>
      <c r="J1055" s="253"/>
      <c r="O1055" s="253"/>
      <c r="P1055" s="253"/>
      <c r="Q1055" s="253"/>
      <c r="R1055" s="253"/>
      <c r="S1055" s="253"/>
      <c r="T1055" s="253"/>
      <c r="U1055" s="253"/>
      <c r="V1055" s="253"/>
      <c r="W1055" s="253"/>
      <c r="X1055" s="253"/>
      <c r="Y1055" s="253"/>
      <c r="Z1055" s="252"/>
      <c r="AA1055" s="252"/>
      <c r="AB1055" s="252"/>
      <c r="AC1055" s="251"/>
      <c r="AD1055" s="250"/>
    </row>
    <row r="1056" spans="1:30" s="208" customFormat="1">
      <c r="A1056" s="250"/>
      <c r="B1056" s="250"/>
      <c r="C1056" s="250"/>
      <c r="D1056" s="250"/>
      <c r="E1056" s="250"/>
      <c r="J1056" s="253"/>
      <c r="O1056" s="253"/>
      <c r="P1056" s="253"/>
      <c r="Q1056" s="253"/>
      <c r="R1056" s="253"/>
      <c r="S1056" s="253"/>
      <c r="T1056" s="253"/>
      <c r="U1056" s="253"/>
      <c r="V1056" s="253"/>
      <c r="W1056" s="253"/>
      <c r="X1056" s="253"/>
      <c r="Y1056" s="253"/>
      <c r="Z1056" s="252"/>
      <c r="AA1056" s="252"/>
      <c r="AB1056" s="252"/>
      <c r="AC1056" s="251"/>
      <c r="AD1056" s="250"/>
    </row>
    <row r="1057" spans="1:30" s="208" customFormat="1">
      <c r="A1057" s="250"/>
      <c r="B1057" s="250"/>
      <c r="C1057" s="250"/>
      <c r="D1057" s="250"/>
      <c r="E1057" s="250"/>
      <c r="J1057" s="253"/>
      <c r="O1057" s="253"/>
      <c r="P1057" s="253"/>
      <c r="Q1057" s="253"/>
      <c r="R1057" s="253"/>
      <c r="S1057" s="253"/>
      <c r="T1057" s="253"/>
      <c r="U1057" s="253"/>
      <c r="V1057" s="253"/>
      <c r="W1057" s="253"/>
      <c r="X1057" s="253"/>
      <c r="Y1057" s="253"/>
      <c r="Z1057" s="252"/>
      <c r="AA1057" s="252"/>
      <c r="AB1057" s="252"/>
      <c r="AC1057" s="251"/>
      <c r="AD1057" s="250"/>
    </row>
    <row r="1058" spans="1:30" s="208" customFormat="1">
      <c r="A1058" s="250"/>
      <c r="B1058" s="250"/>
      <c r="C1058" s="250"/>
      <c r="D1058" s="250"/>
      <c r="E1058" s="250"/>
      <c r="J1058" s="253"/>
      <c r="O1058" s="253"/>
      <c r="P1058" s="253"/>
      <c r="Q1058" s="253"/>
      <c r="R1058" s="253"/>
      <c r="S1058" s="253"/>
      <c r="T1058" s="253"/>
      <c r="U1058" s="253"/>
      <c r="V1058" s="253"/>
      <c r="W1058" s="253"/>
      <c r="X1058" s="253"/>
      <c r="Y1058" s="253"/>
      <c r="Z1058" s="252"/>
      <c r="AA1058" s="252"/>
      <c r="AB1058" s="252"/>
      <c r="AC1058" s="251"/>
      <c r="AD1058" s="250"/>
    </row>
    <row r="1059" spans="1:30" s="208" customFormat="1">
      <c r="A1059" s="250"/>
      <c r="B1059" s="250"/>
      <c r="C1059" s="250"/>
      <c r="D1059" s="250"/>
      <c r="E1059" s="250"/>
      <c r="J1059" s="253"/>
      <c r="O1059" s="253"/>
      <c r="P1059" s="253"/>
      <c r="Q1059" s="253"/>
      <c r="R1059" s="253"/>
      <c r="S1059" s="253"/>
      <c r="T1059" s="253"/>
      <c r="U1059" s="253"/>
      <c r="V1059" s="253"/>
      <c r="W1059" s="253"/>
      <c r="X1059" s="253"/>
      <c r="Y1059" s="253"/>
      <c r="Z1059" s="252"/>
      <c r="AA1059" s="252"/>
      <c r="AB1059" s="252"/>
      <c r="AC1059" s="251"/>
      <c r="AD1059" s="250"/>
    </row>
    <row r="1060" spans="1:30" s="208" customFormat="1">
      <c r="A1060" s="250"/>
      <c r="B1060" s="250"/>
      <c r="C1060" s="250"/>
      <c r="D1060" s="250"/>
      <c r="E1060" s="250"/>
      <c r="J1060" s="253"/>
      <c r="O1060" s="253"/>
      <c r="P1060" s="253"/>
      <c r="Q1060" s="253"/>
      <c r="R1060" s="253"/>
      <c r="S1060" s="253"/>
      <c r="T1060" s="253"/>
      <c r="U1060" s="253"/>
      <c r="V1060" s="253"/>
      <c r="W1060" s="253"/>
      <c r="X1060" s="253"/>
      <c r="Y1060" s="253"/>
      <c r="Z1060" s="252"/>
      <c r="AA1060" s="252"/>
      <c r="AB1060" s="252"/>
      <c r="AC1060" s="251"/>
      <c r="AD1060" s="250"/>
    </row>
    <row r="1061" spans="1:30" s="208" customFormat="1">
      <c r="A1061" s="250"/>
      <c r="B1061" s="250"/>
      <c r="C1061" s="250"/>
      <c r="D1061" s="250"/>
      <c r="E1061" s="250"/>
      <c r="J1061" s="253"/>
      <c r="O1061" s="253"/>
      <c r="P1061" s="253"/>
      <c r="Q1061" s="253"/>
      <c r="R1061" s="253"/>
      <c r="S1061" s="253"/>
      <c r="T1061" s="253"/>
      <c r="U1061" s="253"/>
      <c r="V1061" s="253"/>
      <c r="W1061" s="253"/>
      <c r="X1061" s="253"/>
      <c r="Y1061" s="253"/>
      <c r="Z1061" s="252"/>
      <c r="AA1061" s="252"/>
      <c r="AB1061" s="252"/>
      <c r="AC1061" s="251"/>
      <c r="AD1061" s="250"/>
    </row>
    <row r="1062" spans="1:30" s="208" customFormat="1">
      <c r="A1062" s="250"/>
      <c r="B1062" s="250"/>
      <c r="C1062" s="250"/>
      <c r="D1062" s="250"/>
      <c r="E1062" s="250"/>
      <c r="J1062" s="253"/>
      <c r="O1062" s="253"/>
      <c r="P1062" s="253"/>
      <c r="Q1062" s="253"/>
      <c r="R1062" s="253"/>
      <c r="S1062" s="253"/>
      <c r="T1062" s="253"/>
      <c r="U1062" s="253"/>
      <c r="V1062" s="253"/>
      <c r="W1062" s="253"/>
      <c r="X1062" s="253"/>
      <c r="Y1062" s="253"/>
      <c r="Z1062" s="252"/>
      <c r="AA1062" s="252"/>
      <c r="AB1062" s="252"/>
      <c r="AC1062" s="251"/>
      <c r="AD1062" s="250"/>
    </row>
    <row r="1063" spans="1:30" s="208" customFormat="1">
      <c r="A1063" s="250"/>
      <c r="B1063" s="250"/>
      <c r="C1063" s="250"/>
      <c r="D1063" s="250"/>
      <c r="E1063" s="250"/>
      <c r="J1063" s="253"/>
      <c r="O1063" s="253"/>
      <c r="P1063" s="253"/>
      <c r="Q1063" s="253"/>
      <c r="R1063" s="253"/>
      <c r="S1063" s="253"/>
      <c r="T1063" s="253"/>
      <c r="U1063" s="253"/>
      <c r="V1063" s="253"/>
      <c r="W1063" s="253"/>
      <c r="X1063" s="253"/>
      <c r="Y1063" s="253"/>
      <c r="Z1063" s="252"/>
      <c r="AA1063" s="252"/>
      <c r="AB1063" s="252"/>
      <c r="AC1063" s="251"/>
      <c r="AD1063" s="250"/>
    </row>
    <row r="1064" spans="1:30" s="208" customFormat="1">
      <c r="A1064" s="250"/>
      <c r="B1064" s="250"/>
      <c r="C1064" s="250"/>
      <c r="D1064" s="250"/>
      <c r="E1064" s="250"/>
      <c r="J1064" s="253"/>
      <c r="O1064" s="253"/>
      <c r="P1064" s="253"/>
      <c r="Q1064" s="253"/>
      <c r="R1064" s="253"/>
      <c r="S1064" s="253"/>
      <c r="T1064" s="253"/>
      <c r="U1064" s="253"/>
      <c r="V1064" s="253"/>
      <c r="W1064" s="253"/>
      <c r="X1064" s="253"/>
      <c r="Y1064" s="253"/>
      <c r="Z1064" s="252"/>
      <c r="AA1064" s="252"/>
      <c r="AB1064" s="252"/>
      <c r="AC1064" s="251"/>
      <c r="AD1064" s="250"/>
    </row>
    <row r="1065" spans="1:30" s="208" customFormat="1">
      <c r="A1065" s="250"/>
      <c r="B1065" s="250"/>
      <c r="C1065" s="250"/>
      <c r="D1065" s="250"/>
      <c r="E1065" s="250"/>
      <c r="J1065" s="253"/>
      <c r="O1065" s="253"/>
      <c r="P1065" s="253"/>
      <c r="Q1065" s="253"/>
      <c r="R1065" s="253"/>
      <c r="S1065" s="253"/>
      <c r="T1065" s="253"/>
      <c r="U1065" s="253"/>
      <c r="V1065" s="253"/>
      <c r="W1065" s="253"/>
      <c r="X1065" s="253"/>
      <c r="Y1065" s="253"/>
      <c r="Z1065" s="252"/>
      <c r="AA1065" s="252"/>
      <c r="AB1065" s="252"/>
      <c r="AC1065" s="251"/>
      <c r="AD1065" s="250"/>
    </row>
    <row r="1066" spans="1:30" s="208" customFormat="1">
      <c r="A1066" s="250"/>
      <c r="B1066" s="250"/>
      <c r="C1066" s="250"/>
      <c r="D1066" s="250"/>
      <c r="E1066" s="250"/>
      <c r="J1066" s="253"/>
      <c r="O1066" s="253"/>
      <c r="P1066" s="253"/>
      <c r="Q1066" s="253"/>
      <c r="R1066" s="253"/>
      <c r="S1066" s="253"/>
      <c r="T1066" s="253"/>
      <c r="U1066" s="253"/>
      <c r="V1066" s="253"/>
      <c r="W1066" s="253"/>
      <c r="X1066" s="253"/>
      <c r="Y1066" s="253"/>
      <c r="Z1066" s="252"/>
      <c r="AA1066" s="252"/>
      <c r="AB1066" s="252"/>
      <c r="AC1066" s="251"/>
      <c r="AD1066" s="250"/>
    </row>
    <row r="1067" spans="1:30" s="208" customFormat="1">
      <c r="A1067" s="250"/>
      <c r="B1067" s="250"/>
      <c r="C1067" s="250"/>
      <c r="D1067" s="250"/>
      <c r="E1067" s="250"/>
      <c r="J1067" s="253"/>
      <c r="O1067" s="253"/>
      <c r="P1067" s="253"/>
      <c r="Q1067" s="253"/>
      <c r="R1067" s="253"/>
      <c r="S1067" s="253"/>
      <c r="T1067" s="253"/>
      <c r="U1067" s="253"/>
      <c r="V1067" s="253"/>
      <c r="W1067" s="253"/>
      <c r="X1067" s="253"/>
      <c r="Y1067" s="253"/>
      <c r="Z1067" s="252"/>
      <c r="AA1067" s="252"/>
      <c r="AB1067" s="252"/>
      <c r="AC1067" s="251"/>
      <c r="AD1067" s="250"/>
    </row>
    <row r="1068" spans="1:30" s="208" customFormat="1">
      <c r="A1068" s="250"/>
      <c r="B1068" s="250"/>
      <c r="C1068" s="250"/>
      <c r="D1068" s="250"/>
      <c r="E1068" s="250"/>
      <c r="J1068" s="253"/>
      <c r="O1068" s="253"/>
      <c r="P1068" s="253"/>
      <c r="Q1068" s="253"/>
      <c r="R1068" s="253"/>
      <c r="S1068" s="253"/>
      <c r="T1068" s="253"/>
      <c r="U1068" s="253"/>
      <c r="V1068" s="253"/>
      <c r="W1068" s="253"/>
      <c r="X1068" s="253"/>
      <c r="Y1068" s="253"/>
      <c r="Z1068" s="252"/>
      <c r="AA1068" s="252"/>
      <c r="AB1068" s="252"/>
      <c r="AC1068" s="251"/>
      <c r="AD1068" s="250"/>
    </row>
    <row r="1069" spans="1:30" s="208" customFormat="1">
      <c r="A1069" s="250"/>
      <c r="B1069" s="250"/>
      <c r="C1069" s="250"/>
      <c r="D1069" s="250"/>
      <c r="E1069" s="250"/>
      <c r="J1069" s="253"/>
      <c r="O1069" s="253"/>
      <c r="P1069" s="253"/>
      <c r="Q1069" s="253"/>
      <c r="R1069" s="253"/>
      <c r="S1069" s="253"/>
      <c r="T1069" s="253"/>
      <c r="U1069" s="253"/>
      <c r="V1069" s="253"/>
      <c r="W1069" s="253"/>
      <c r="X1069" s="253"/>
      <c r="Y1069" s="253"/>
      <c r="Z1069" s="252"/>
      <c r="AA1069" s="252"/>
      <c r="AB1069" s="252"/>
      <c r="AC1069" s="251"/>
      <c r="AD1069" s="250"/>
    </row>
    <row r="1070" spans="1:30" s="208" customFormat="1">
      <c r="A1070" s="250"/>
      <c r="B1070" s="250"/>
      <c r="C1070" s="250"/>
      <c r="D1070" s="250"/>
      <c r="E1070" s="250"/>
      <c r="J1070" s="253"/>
      <c r="O1070" s="253"/>
      <c r="P1070" s="253"/>
      <c r="Q1070" s="253"/>
      <c r="R1070" s="253"/>
      <c r="S1070" s="253"/>
      <c r="T1070" s="253"/>
      <c r="U1070" s="253"/>
      <c r="V1070" s="253"/>
      <c r="W1070" s="253"/>
      <c r="X1070" s="253"/>
      <c r="Y1070" s="253"/>
      <c r="Z1070" s="252"/>
      <c r="AA1070" s="252"/>
      <c r="AB1070" s="252"/>
      <c r="AC1070" s="251"/>
      <c r="AD1070" s="250"/>
    </row>
    <row r="1071" spans="1:30" s="208" customFormat="1">
      <c r="A1071" s="250"/>
      <c r="B1071" s="250"/>
      <c r="C1071" s="250"/>
      <c r="D1071" s="250"/>
      <c r="E1071" s="250"/>
      <c r="J1071" s="253"/>
      <c r="O1071" s="253"/>
      <c r="P1071" s="253"/>
      <c r="Q1071" s="253"/>
      <c r="R1071" s="253"/>
      <c r="S1071" s="253"/>
      <c r="T1071" s="253"/>
      <c r="U1071" s="253"/>
      <c r="V1071" s="253"/>
      <c r="W1071" s="253"/>
      <c r="X1071" s="253"/>
      <c r="Y1071" s="253"/>
      <c r="Z1071" s="252"/>
      <c r="AA1071" s="252"/>
      <c r="AB1071" s="252"/>
      <c r="AC1071" s="251"/>
      <c r="AD1071" s="250"/>
    </row>
    <row r="1072" spans="1:30" s="208" customFormat="1">
      <c r="A1072" s="250"/>
      <c r="B1072" s="250"/>
      <c r="C1072" s="250"/>
      <c r="D1072" s="250"/>
      <c r="E1072" s="250"/>
      <c r="J1072" s="253"/>
      <c r="O1072" s="253"/>
      <c r="P1072" s="253"/>
      <c r="Q1072" s="253"/>
      <c r="R1072" s="253"/>
      <c r="S1072" s="253"/>
      <c r="T1072" s="253"/>
      <c r="U1072" s="253"/>
      <c r="V1072" s="253"/>
      <c r="W1072" s="253"/>
      <c r="X1072" s="253"/>
      <c r="Y1072" s="253"/>
      <c r="Z1072" s="252"/>
      <c r="AA1072" s="252"/>
      <c r="AB1072" s="252"/>
      <c r="AC1072" s="251"/>
      <c r="AD1072" s="250"/>
    </row>
    <row r="1073" spans="1:30" s="208" customFormat="1">
      <c r="A1073" s="250"/>
      <c r="B1073" s="250"/>
      <c r="C1073" s="250"/>
      <c r="D1073" s="250"/>
      <c r="E1073" s="250"/>
      <c r="J1073" s="253"/>
      <c r="O1073" s="253"/>
      <c r="P1073" s="253"/>
      <c r="Q1073" s="253"/>
      <c r="R1073" s="253"/>
      <c r="S1073" s="253"/>
      <c r="T1073" s="253"/>
      <c r="U1073" s="253"/>
      <c r="V1073" s="253"/>
      <c r="W1073" s="253"/>
      <c r="X1073" s="253"/>
      <c r="Y1073" s="253"/>
      <c r="Z1073" s="252"/>
      <c r="AA1073" s="252"/>
      <c r="AB1073" s="252"/>
      <c r="AC1073" s="251"/>
      <c r="AD1073" s="250"/>
    </row>
    <row r="1074" spans="1:30" s="208" customFormat="1">
      <c r="A1074" s="250"/>
      <c r="B1074" s="250"/>
      <c r="C1074" s="250"/>
      <c r="D1074" s="250"/>
      <c r="E1074" s="250"/>
      <c r="J1074" s="253"/>
      <c r="O1074" s="253"/>
      <c r="P1074" s="253"/>
      <c r="Q1074" s="253"/>
      <c r="R1074" s="253"/>
      <c r="S1074" s="253"/>
      <c r="T1074" s="253"/>
      <c r="U1074" s="253"/>
      <c r="V1074" s="253"/>
      <c r="W1074" s="253"/>
      <c r="X1074" s="253"/>
      <c r="Y1074" s="253"/>
      <c r="Z1074" s="252"/>
      <c r="AA1074" s="252"/>
      <c r="AB1074" s="252"/>
      <c r="AC1074" s="251"/>
      <c r="AD1074" s="250"/>
    </row>
    <row r="1075" spans="1:30" s="208" customFormat="1">
      <c r="A1075" s="250"/>
      <c r="B1075" s="250"/>
      <c r="C1075" s="250"/>
      <c r="D1075" s="250"/>
      <c r="E1075" s="250"/>
      <c r="J1075" s="253"/>
      <c r="O1075" s="253"/>
      <c r="P1075" s="253"/>
      <c r="Q1075" s="253"/>
      <c r="R1075" s="253"/>
      <c r="S1075" s="253"/>
      <c r="T1075" s="253"/>
      <c r="U1075" s="253"/>
      <c r="V1075" s="253"/>
      <c r="W1075" s="253"/>
      <c r="X1075" s="253"/>
      <c r="Y1075" s="253"/>
      <c r="Z1075" s="252"/>
      <c r="AA1075" s="252"/>
      <c r="AB1075" s="252"/>
      <c r="AC1075" s="251"/>
      <c r="AD1075" s="250"/>
    </row>
    <row r="1076" spans="1:30" s="208" customFormat="1">
      <c r="A1076" s="250"/>
      <c r="B1076" s="250"/>
      <c r="C1076" s="250"/>
      <c r="D1076" s="250"/>
      <c r="E1076" s="250"/>
      <c r="J1076" s="253"/>
      <c r="O1076" s="253"/>
      <c r="P1076" s="253"/>
      <c r="Q1076" s="253"/>
      <c r="R1076" s="253"/>
      <c r="S1076" s="253"/>
      <c r="T1076" s="253"/>
      <c r="U1076" s="253"/>
      <c r="V1076" s="253"/>
      <c r="W1076" s="253"/>
      <c r="X1076" s="253"/>
      <c r="Y1076" s="253"/>
      <c r="Z1076" s="252"/>
      <c r="AA1076" s="252"/>
      <c r="AB1076" s="252"/>
      <c r="AC1076" s="251"/>
      <c r="AD1076" s="250"/>
    </row>
    <row r="1077" spans="1:30" s="208" customFormat="1">
      <c r="A1077" s="250"/>
      <c r="B1077" s="250"/>
      <c r="C1077" s="250"/>
      <c r="D1077" s="250"/>
      <c r="E1077" s="250"/>
      <c r="J1077" s="253"/>
      <c r="O1077" s="253"/>
      <c r="P1077" s="253"/>
      <c r="Q1077" s="253"/>
      <c r="R1077" s="253"/>
      <c r="S1077" s="253"/>
      <c r="T1077" s="253"/>
      <c r="U1077" s="253"/>
      <c r="V1077" s="253"/>
      <c r="W1077" s="253"/>
      <c r="X1077" s="253"/>
      <c r="Y1077" s="253"/>
      <c r="Z1077" s="252"/>
      <c r="AA1077" s="252"/>
      <c r="AB1077" s="252"/>
      <c r="AC1077" s="251"/>
      <c r="AD1077" s="250"/>
    </row>
    <row r="1078" spans="1:30" s="208" customFormat="1">
      <c r="A1078" s="250"/>
      <c r="B1078" s="250"/>
      <c r="C1078" s="250"/>
      <c r="D1078" s="250"/>
      <c r="E1078" s="250"/>
      <c r="J1078" s="253"/>
      <c r="O1078" s="253"/>
      <c r="P1078" s="253"/>
      <c r="Q1078" s="253"/>
      <c r="R1078" s="253"/>
      <c r="S1078" s="253"/>
      <c r="T1078" s="253"/>
      <c r="U1078" s="253"/>
      <c r="V1078" s="253"/>
      <c r="W1078" s="253"/>
      <c r="X1078" s="253"/>
      <c r="Y1078" s="253"/>
      <c r="Z1078" s="252"/>
      <c r="AA1078" s="252"/>
      <c r="AB1078" s="252"/>
      <c r="AC1078" s="251"/>
      <c r="AD1078" s="250"/>
    </row>
    <row r="1079" spans="1:30" s="208" customFormat="1">
      <c r="A1079" s="250"/>
      <c r="B1079" s="250"/>
      <c r="C1079" s="250"/>
      <c r="D1079" s="250"/>
      <c r="E1079" s="250"/>
      <c r="J1079" s="253"/>
      <c r="O1079" s="253"/>
      <c r="P1079" s="253"/>
      <c r="Q1079" s="253"/>
      <c r="R1079" s="253"/>
      <c r="S1079" s="253"/>
      <c r="T1079" s="253"/>
      <c r="U1079" s="253"/>
      <c r="V1079" s="253"/>
      <c r="W1079" s="253"/>
      <c r="X1079" s="253"/>
      <c r="Y1079" s="253"/>
      <c r="Z1079" s="252"/>
      <c r="AA1079" s="252"/>
      <c r="AB1079" s="252"/>
      <c r="AC1079" s="251"/>
      <c r="AD1079" s="250"/>
    </row>
    <row r="1080" spans="1:30" s="208" customFormat="1">
      <c r="A1080" s="250"/>
      <c r="B1080" s="250"/>
      <c r="C1080" s="250"/>
      <c r="D1080" s="250"/>
      <c r="E1080" s="250"/>
      <c r="J1080" s="253"/>
      <c r="O1080" s="253"/>
      <c r="P1080" s="253"/>
      <c r="Q1080" s="253"/>
      <c r="R1080" s="253"/>
      <c r="S1080" s="253"/>
      <c r="T1080" s="253"/>
      <c r="U1080" s="253"/>
      <c r="V1080" s="253"/>
      <c r="W1080" s="253"/>
      <c r="X1080" s="253"/>
      <c r="Y1080" s="253"/>
      <c r="Z1080" s="252"/>
      <c r="AA1080" s="252"/>
      <c r="AB1080" s="252"/>
      <c r="AC1080" s="251"/>
      <c r="AD1080" s="250"/>
    </row>
    <row r="1081" spans="1:30" s="208" customFormat="1">
      <c r="A1081" s="250"/>
      <c r="B1081" s="250"/>
      <c r="C1081" s="250"/>
      <c r="D1081" s="250"/>
      <c r="E1081" s="250"/>
      <c r="J1081" s="253"/>
      <c r="O1081" s="253"/>
      <c r="P1081" s="253"/>
      <c r="Q1081" s="253"/>
      <c r="R1081" s="253"/>
      <c r="S1081" s="253"/>
      <c r="T1081" s="253"/>
      <c r="U1081" s="253"/>
      <c r="V1081" s="253"/>
      <c r="W1081" s="253"/>
      <c r="X1081" s="253"/>
      <c r="Y1081" s="253"/>
      <c r="Z1081" s="252"/>
      <c r="AA1081" s="252"/>
      <c r="AB1081" s="252"/>
      <c r="AC1081" s="251"/>
      <c r="AD1081" s="250"/>
    </row>
    <row r="1082" spans="1:30" s="208" customFormat="1">
      <c r="A1082" s="250"/>
      <c r="B1082" s="250"/>
      <c r="C1082" s="250"/>
      <c r="D1082" s="250"/>
      <c r="E1082" s="250"/>
      <c r="J1082" s="253"/>
      <c r="O1082" s="253"/>
      <c r="P1082" s="253"/>
      <c r="Q1082" s="253"/>
      <c r="R1082" s="253"/>
      <c r="S1082" s="253"/>
      <c r="T1082" s="253"/>
      <c r="U1082" s="253"/>
      <c r="V1082" s="253"/>
      <c r="W1082" s="253"/>
      <c r="X1082" s="253"/>
      <c r="Y1082" s="253"/>
      <c r="Z1082" s="252"/>
      <c r="AA1082" s="252"/>
      <c r="AB1082" s="252"/>
      <c r="AC1082" s="251"/>
      <c r="AD1082" s="250"/>
    </row>
    <row r="1083" spans="1:30" s="208" customFormat="1">
      <c r="A1083" s="250"/>
      <c r="B1083" s="250"/>
      <c r="C1083" s="250"/>
      <c r="D1083" s="250"/>
      <c r="E1083" s="250"/>
      <c r="J1083" s="253"/>
      <c r="O1083" s="253"/>
      <c r="P1083" s="253"/>
      <c r="Q1083" s="253"/>
      <c r="R1083" s="253"/>
      <c r="S1083" s="253"/>
      <c r="T1083" s="253"/>
      <c r="U1083" s="253"/>
      <c r="V1083" s="253"/>
      <c r="W1083" s="253"/>
      <c r="X1083" s="253"/>
      <c r="Y1083" s="253"/>
      <c r="Z1083" s="252"/>
      <c r="AA1083" s="252"/>
      <c r="AB1083" s="252"/>
      <c r="AC1083" s="251"/>
      <c r="AD1083" s="250"/>
    </row>
    <row r="1084" spans="1:30" s="208" customFormat="1">
      <c r="A1084" s="250"/>
      <c r="B1084" s="250"/>
      <c r="C1084" s="250"/>
      <c r="D1084" s="250"/>
      <c r="E1084" s="250"/>
      <c r="J1084" s="253"/>
      <c r="O1084" s="253"/>
      <c r="P1084" s="253"/>
      <c r="Q1084" s="253"/>
      <c r="R1084" s="253"/>
      <c r="S1084" s="253"/>
      <c r="T1084" s="253"/>
      <c r="U1084" s="253"/>
      <c r="V1084" s="253"/>
      <c r="W1084" s="253"/>
      <c r="X1084" s="253"/>
      <c r="Y1084" s="253"/>
      <c r="Z1084" s="252"/>
      <c r="AA1084" s="252"/>
      <c r="AB1084" s="252"/>
      <c r="AC1084" s="251"/>
      <c r="AD1084" s="250"/>
    </row>
    <row r="1085" spans="1:30" s="208" customFormat="1">
      <c r="A1085" s="250"/>
      <c r="B1085" s="250"/>
      <c r="C1085" s="250"/>
      <c r="D1085" s="250"/>
      <c r="E1085" s="250"/>
      <c r="J1085" s="253"/>
      <c r="O1085" s="253"/>
      <c r="P1085" s="253"/>
      <c r="Q1085" s="253"/>
      <c r="R1085" s="253"/>
      <c r="S1085" s="253"/>
      <c r="T1085" s="253"/>
      <c r="U1085" s="253"/>
      <c r="V1085" s="253"/>
      <c r="W1085" s="253"/>
      <c r="X1085" s="253"/>
      <c r="Y1085" s="253"/>
      <c r="Z1085" s="252"/>
      <c r="AA1085" s="252"/>
      <c r="AB1085" s="252"/>
      <c r="AC1085" s="251"/>
      <c r="AD1085" s="250"/>
    </row>
    <row r="1086" spans="1:30" s="208" customFormat="1">
      <c r="A1086" s="250"/>
      <c r="B1086" s="250"/>
      <c r="C1086" s="250"/>
      <c r="D1086" s="250"/>
      <c r="E1086" s="250"/>
      <c r="J1086" s="253"/>
      <c r="O1086" s="253"/>
      <c r="P1086" s="253"/>
      <c r="Q1086" s="253"/>
      <c r="R1086" s="253"/>
      <c r="S1086" s="253"/>
      <c r="T1086" s="253"/>
      <c r="U1086" s="253"/>
      <c r="V1086" s="253"/>
      <c r="W1086" s="253"/>
      <c r="X1086" s="253"/>
      <c r="Y1086" s="253"/>
      <c r="Z1086" s="252"/>
      <c r="AA1086" s="252"/>
      <c r="AB1086" s="252"/>
      <c r="AC1086" s="251"/>
      <c r="AD1086" s="250"/>
    </row>
    <row r="1087" spans="1:30" s="208" customFormat="1">
      <c r="A1087" s="250"/>
      <c r="B1087" s="250"/>
      <c r="C1087" s="250"/>
      <c r="D1087" s="250"/>
      <c r="E1087" s="250"/>
      <c r="J1087" s="253"/>
      <c r="O1087" s="253"/>
      <c r="P1087" s="253"/>
      <c r="Q1087" s="253"/>
      <c r="R1087" s="253"/>
      <c r="S1087" s="253"/>
      <c r="T1087" s="253"/>
      <c r="U1087" s="253"/>
      <c r="V1087" s="253"/>
      <c r="W1087" s="253"/>
      <c r="X1087" s="253"/>
      <c r="Y1087" s="253"/>
      <c r="Z1087" s="252"/>
      <c r="AA1087" s="252"/>
      <c r="AB1087" s="252"/>
      <c r="AC1087" s="251"/>
      <c r="AD1087" s="250"/>
    </row>
    <row r="1088" spans="1:30" s="208" customFormat="1">
      <c r="A1088" s="250"/>
      <c r="B1088" s="250"/>
      <c r="C1088" s="250"/>
      <c r="D1088" s="250"/>
      <c r="E1088" s="250"/>
      <c r="J1088" s="253"/>
      <c r="O1088" s="253"/>
      <c r="P1088" s="253"/>
      <c r="Q1088" s="253"/>
      <c r="R1088" s="253"/>
      <c r="S1088" s="253"/>
      <c r="T1088" s="253"/>
      <c r="U1088" s="253"/>
      <c r="V1088" s="253"/>
      <c r="W1088" s="253"/>
      <c r="X1088" s="253"/>
      <c r="Y1088" s="253"/>
      <c r="Z1088" s="252"/>
      <c r="AA1088" s="252"/>
      <c r="AB1088" s="252"/>
      <c r="AC1088" s="251"/>
      <c r="AD1088" s="250"/>
    </row>
    <row r="1089" spans="1:30" s="208" customFormat="1">
      <c r="A1089" s="250"/>
      <c r="B1089" s="250"/>
      <c r="C1089" s="250"/>
      <c r="D1089" s="250"/>
      <c r="E1089" s="250"/>
      <c r="J1089" s="253"/>
      <c r="O1089" s="253"/>
      <c r="P1089" s="253"/>
      <c r="Q1089" s="253"/>
      <c r="R1089" s="253"/>
      <c r="S1089" s="253"/>
      <c r="T1089" s="253"/>
      <c r="U1089" s="253"/>
      <c r="V1089" s="253"/>
      <c r="W1089" s="253"/>
      <c r="X1089" s="253"/>
      <c r="Y1089" s="253"/>
      <c r="Z1089" s="252"/>
      <c r="AA1089" s="252"/>
      <c r="AB1089" s="252"/>
      <c r="AC1089" s="251"/>
      <c r="AD1089" s="250"/>
    </row>
    <row r="1090" spans="1:30" s="208" customFormat="1">
      <c r="A1090" s="250"/>
      <c r="B1090" s="250"/>
      <c r="C1090" s="250"/>
      <c r="D1090" s="250"/>
      <c r="E1090" s="250"/>
      <c r="J1090" s="253"/>
      <c r="O1090" s="253"/>
      <c r="P1090" s="253"/>
      <c r="Q1090" s="253"/>
      <c r="R1090" s="253"/>
      <c r="S1090" s="253"/>
      <c r="T1090" s="253"/>
      <c r="U1090" s="253"/>
      <c r="V1090" s="253"/>
      <c r="W1090" s="253"/>
      <c r="X1090" s="253"/>
      <c r="Y1090" s="253"/>
      <c r="Z1090" s="252"/>
      <c r="AA1090" s="252"/>
      <c r="AB1090" s="252"/>
      <c r="AC1090" s="251"/>
      <c r="AD1090" s="250"/>
    </row>
    <row r="1091" spans="1:30" s="208" customFormat="1">
      <c r="A1091" s="250"/>
      <c r="B1091" s="250"/>
      <c r="C1091" s="250"/>
      <c r="D1091" s="250"/>
      <c r="E1091" s="250"/>
      <c r="J1091" s="253"/>
      <c r="O1091" s="253"/>
      <c r="P1091" s="253"/>
      <c r="Q1091" s="253"/>
      <c r="R1091" s="253"/>
      <c r="S1091" s="253"/>
      <c r="T1091" s="253"/>
      <c r="U1091" s="253"/>
      <c r="V1091" s="253"/>
      <c r="W1091" s="253"/>
      <c r="X1091" s="253"/>
      <c r="Y1091" s="253"/>
      <c r="Z1091" s="252"/>
      <c r="AA1091" s="252"/>
      <c r="AB1091" s="252"/>
      <c r="AC1091" s="251"/>
      <c r="AD1091" s="250"/>
    </row>
    <row r="1092" spans="1:30" s="208" customFormat="1">
      <c r="A1092" s="250"/>
      <c r="B1092" s="250"/>
      <c r="C1092" s="250"/>
      <c r="D1092" s="250"/>
      <c r="E1092" s="250"/>
      <c r="J1092" s="253"/>
      <c r="O1092" s="253"/>
      <c r="P1092" s="253"/>
      <c r="Q1092" s="253"/>
      <c r="R1092" s="253"/>
      <c r="S1092" s="253"/>
      <c r="T1092" s="253"/>
      <c r="U1092" s="253"/>
      <c r="V1092" s="253"/>
      <c r="W1092" s="253"/>
      <c r="X1092" s="253"/>
      <c r="Y1092" s="253"/>
      <c r="Z1092" s="252"/>
      <c r="AA1092" s="252"/>
      <c r="AB1092" s="252"/>
      <c r="AC1092" s="251"/>
      <c r="AD1092" s="250"/>
    </row>
    <row r="1093" spans="1:30" s="208" customFormat="1">
      <c r="A1093" s="250"/>
      <c r="B1093" s="250"/>
      <c r="C1093" s="250"/>
      <c r="D1093" s="250"/>
      <c r="E1093" s="250"/>
      <c r="J1093" s="253"/>
      <c r="O1093" s="253"/>
      <c r="P1093" s="253"/>
      <c r="Q1093" s="253"/>
      <c r="R1093" s="253"/>
      <c r="S1093" s="253"/>
      <c r="T1093" s="253"/>
      <c r="U1093" s="253"/>
      <c r="V1093" s="253"/>
      <c r="W1093" s="253"/>
      <c r="X1093" s="253"/>
      <c r="Y1093" s="253"/>
      <c r="Z1093" s="252"/>
      <c r="AA1093" s="252"/>
      <c r="AB1093" s="252"/>
      <c r="AC1093" s="251"/>
      <c r="AD1093" s="250"/>
    </row>
    <row r="1094" spans="1:30" s="208" customFormat="1">
      <c r="A1094" s="250"/>
      <c r="B1094" s="250"/>
      <c r="C1094" s="250"/>
      <c r="D1094" s="250"/>
      <c r="E1094" s="250"/>
      <c r="J1094" s="253"/>
      <c r="O1094" s="253"/>
      <c r="P1094" s="253"/>
      <c r="Q1094" s="253"/>
      <c r="R1094" s="253"/>
      <c r="S1094" s="253"/>
      <c r="T1094" s="253"/>
      <c r="U1094" s="253"/>
      <c r="V1094" s="253"/>
      <c r="W1094" s="253"/>
      <c r="X1094" s="253"/>
      <c r="Y1094" s="253"/>
      <c r="Z1094" s="252"/>
      <c r="AA1094" s="252"/>
      <c r="AB1094" s="252"/>
      <c r="AC1094" s="251"/>
      <c r="AD1094" s="250"/>
    </row>
    <row r="1095" spans="1:30" s="208" customFormat="1">
      <c r="A1095" s="250"/>
      <c r="B1095" s="250"/>
      <c r="C1095" s="250"/>
      <c r="D1095" s="250"/>
      <c r="E1095" s="250"/>
      <c r="J1095" s="253"/>
      <c r="O1095" s="253"/>
      <c r="P1095" s="253"/>
      <c r="Q1095" s="253"/>
      <c r="R1095" s="253"/>
      <c r="S1095" s="253"/>
      <c r="T1095" s="253"/>
      <c r="U1095" s="253"/>
      <c r="V1095" s="253"/>
      <c r="W1095" s="253"/>
      <c r="X1095" s="253"/>
      <c r="Y1095" s="253"/>
      <c r="Z1095" s="252"/>
      <c r="AA1095" s="252"/>
      <c r="AB1095" s="252"/>
      <c r="AC1095" s="251"/>
      <c r="AD1095" s="250"/>
    </row>
    <row r="1096" spans="1:30" s="208" customFormat="1">
      <c r="A1096" s="250"/>
      <c r="B1096" s="250"/>
      <c r="C1096" s="250"/>
      <c r="D1096" s="250"/>
      <c r="E1096" s="250"/>
      <c r="J1096" s="253"/>
      <c r="O1096" s="253"/>
      <c r="P1096" s="253"/>
      <c r="Q1096" s="253"/>
      <c r="R1096" s="253"/>
      <c r="S1096" s="253"/>
      <c r="T1096" s="253"/>
      <c r="U1096" s="253"/>
      <c r="V1096" s="253"/>
      <c r="W1096" s="253"/>
      <c r="X1096" s="253"/>
      <c r="Y1096" s="253"/>
      <c r="Z1096" s="252"/>
      <c r="AA1096" s="252"/>
      <c r="AB1096" s="252"/>
      <c r="AC1096" s="251"/>
      <c r="AD1096" s="250"/>
    </row>
    <row r="1097" spans="1:30" s="208" customFormat="1">
      <c r="A1097" s="250"/>
      <c r="B1097" s="250"/>
      <c r="C1097" s="250"/>
      <c r="D1097" s="250"/>
      <c r="E1097" s="250"/>
      <c r="J1097" s="253"/>
      <c r="O1097" s="253"/>
      <c r="P1097" s="253"/>
      <c r="Q1097" s="253"/>
      <c r="R1097" s="253"/>
      <c r="S1097" s="253"/>
      <c r="T1097" s="253"/>
      <c r="U1097" s="253"/>
      <c r="V1097" s="253"/>
      <c r="W1097" s="253"/>
      <c r="X1097" s="253"/>
      <c r="Y1097" s="253"/>
      <c r="Z1097" s="252"/>
      <c r="AA1097" s="252"/>
      <c r="AB1097" s="252"/>
      <c r="AC1097" s="251"/>
      <c r="AD1097" s="250"/>
    </row>
    <row r="1098" spans="1:30" s="208" customFormat="1">
      <c r="A1098" s="250"/>
      <c r="B1098" s="250"/>
      <c r="C1098" s="250"/>
      <c r="D1098" s="250"/>
      <c r="E1098" s="250"/>
      <c r="J1098" s="253"/>
      <c r="O1098" s="253"/>
      <c r="P1098" s="253"/>
      <c r="Q1098" s="253"/>
      <c r="R1098" s="253"/>
      <c r="S1098" s="253"/>
      <c r="T1098" s="253"/>
      <c r="U1098" s="253"/>
      <c r="V1098" s="253"/>
      <c r="W1098" s="253"/>
      <c r="X1098" s="253"/>
      <c r="Y1098" s="253"/>
      <c r="Z1098" s="252"/>
      <c r="AA1098" s="252"/>
      <c r="AB1098" s="252"/>
      <c r="AC1098" s="251"/>
      <c r="AD1098" s="250"/>
    </row>
    <row r="1099" spans="1:30" s="208" customFormat="1">
      <c r="A1099" s="250"/>
      <c r="B1099" s="250"/>
      <c r="C1099" s="250"/>
      <c r="D1099" s="250"/>
      <c r="E1099" s="250"/>
      <c r="J1099" s="253"/>
      <c r="O1099" s="253"/>
      <c r="P1099" s="253"/>
      <c r="Q1099" s="253"/>
      <c r="R1099" s="253"/>
      <c r="S1099" s="253"/>
      <c r="T1099" s="253"/>
      <c r="U1099" s="253"/>
      <c r="V1099" s="253"/>
      <c r="W1099" s="253"/>
      <c r="X1099" s="253"/>
      <c r="Y1099" s="253"/>
      <c r="Z1099" s="252"/>
      <c r="AA1099" s="252"/>
      <c r="AB1099" s="252"/>
      <c r="AC1099" s="251"/>
      <c r="AD1099" s="250"/>
    </row>
    <row r="1100" spans="1:30" s="208" customFormat="1">
      <c r="A1100" s="250"/>
      <c r="B1100" s="250"/>
      <c r="C1100" s="250"/>
      <c r="D1100" s="250"/>
      <c r="E1100" s="250"/>
      <c r="J1100" s="253"/>
      <c r="O1100" s="253"/>
      <c r="P1100" s="253"/>
      <c r="Q1100" s="253"/>
      <c r="R1100" s="253"/>
      <c r="S1100" s="253"/>
      <c r="T1100" s="253"/>
      <c r="U1100" s="253"/>
      <c r="V1100" s="253"/>
      <c r="W1100" s="253"/>
      <c r="X1100" s="253"/>
      <c r="Y1100" s="253"/>
      <c r="Z1100" s="252"/>
      <c r="AA1100" s="252"/>
      <c r="AB1100" s="252"/>
      <c r="AC1100" s="251"/>
      <c r="AD1100" s="250"/>
    </row>
    <row r="1101" spans="1:30" s="208" customFormat="1">
      <c r="A1101" s="250"/>
      <c r="B1101" s="250"/>
      <c r="C1101" s="250"/>
      <c r="D1101" s="250"/>
      <c r="E1101" s="250"/>
      <c r="J1101" s="253"/>
      <c r="O1101" s="253"/>
      <c r="P1101" s="253"/>
      <c r="Q1101" s="253"/>
      <c r="R1101" s="253"/>
      <c r="S1101" s="253"/>
      <c r="T1101" s="253"/>
      <c r="U1101" s="253"/>
      <c r="V1101" s="253"/>
      <c r="W1101" s="253"/>
      <c r="X1101" s="253"/>
      <c r="Y1101" s="253"/>
      <c r="Z1101" s="252"/>
      <c r="AA1101" s="252"/>
      <c r="AB1101" s="252"/>
      <c r="AC1101" s="251"/>
      <c r="AD1101" s="250"/>
    </row>
    <row r="1102" spans="1:30" s="208" customFormat="1">
      <c r="A1102" s="250"/>
      <c r="B1102" s="250"/>
      <c r="C1102" s="250"/>
      <c r="D1102" s="250"/>
      <c r="E1102" s="250"/>
      <c r="J1102" s="253"/>
      <c r="O1102" s="253"/>
      <c r="P1102" s="253"/>
      <c r="Q1102" s="253"/>
      <c r="R1102" s="253"/>
      <c r="S1102" s="253"/>
      <c r="T1102" s="253"/>
      <c r="U1102" s="253"/>
      <c r="V1102" s="253"/>
      <c r="W1102" s="253"/>
      <c r="X1102" s="253"/>
      <c r="Y1102" s="253"/>
      <c r="Z1102" s="252"/>
      <c r="AA1102" s="252"/>
      <c r="AB1102" s="252"/>
      <c r="AC1102" s="251"/>
      <c r="AD1102" s="250"/>
    </row>
    <row r="1103" spans="1:30" s="208" customFormat="1">
      <c r="A1103" s="250"/>
      <c r="B1103" s="250"/>
      <c r="C1103" s="250"/>
      <c r="D1103" s="250"/>
      <c r="E1103" s="250"/>
      <c r="J1103" s="253"/>
      <c r="O1103" s="253"/>
      <c r="P1103" s="253"/>
      <c r="Q1103" s="253"/>
      <c r="R1103" s="253"/>
      <c r="S1103" s="253"/>
      <c r="T1103" s="253"/>
      <c r="U1103" s="253"/>
      <c r="V1103" s="253"/>
      <c r="W1103" s="253"/>
      <c r="X1103" s="253"/>
      <c r="Y1103" s="253"/>
      <c r="Z1103" s="252"/>
      <c r="AA1103" s="252"/>
      <c r="AB1103" s="252"/>
      <c r="AC1103" s="251"/>
      <c r="AD1103" s="250"/>
    </row>
    <row r="1104" spans="1:30" s="208" customFormat="1">
      <c r="A1104" s="250"/>
      <c r="B1104" s="250"/>
      <c r="C1104" s="250"/>
      <c r="D1104" s="250"/>
      <c r="E1104" s="250"/>
      <c r="J1104" s="253"/>
      <c r="O1104" s="253"/>
      <c r="P1104" s="253"/>
      <c r="Q1104" s="253"/>
      <c r="R1104" s="253"/>
      <c r="S1104" s="253"/>
      <c r="T1104" s="253"/>
      <c r="U1104" s="253"/>
      <c r="V1104" s="253"/>
      <c r="W1104" s="253"/>
      <c r="X1104" s="253"/>
      <c r="Y1104" s="253"/>
      <c r="Z1104" s="252"/>
      <c r="AA1104" s="252"/>
      <c r="AB1104" s="252"/>
      <c r="AC1104" s="251"/>
      <c r="AD1104" s="250"/>
    </row>
    <row r="1105" spans="1:30" s="208" customFormat="1">
      <c r="A1105" s="250"/>
      <c r="B1105" s="250"/>
      <c r="C1105" s="250"/>
      <c r="D1105" s="250"/>
      <c r="E1105" s="250"/>
      <c r="J1105" s="253"/>
      <c r="O1105" s="253"/>
      <c r="P1105" s="253"/>
      <c r="Q1105" s="253"/>
      <c r="R1105" s="253"/>
      <c r="S1105" s="253"/>
      <c r="T1105" s="253"/>
      <c r="U1105" s="253"/>
      <c r="V1105" s="253"/>
      <c r="W1105" s="253"/>
      <c r="X1105" s="253"/>
      <c r="Y1105" s="253"/>
      <c r="Z1105" s="252"/>
      <c r="AA1105" s="252"/>
      <c r="AB1105" s="252"/>
      <c r="AC1105" s="251"/>
      <c r="AD1105" s="250"/>
    </row>
    <row r="1106" spans="1:30" s="208" customFormat="1">
      <c r="A1106" s="250"/>
      <c r="B1106" s="250"/>
      <c r="C1106" s="250"/>
      <c r="D1106" s="250"/>
      <c r="E1106" s="250"/>
      <c r="J1106" s="253"/>
      <c r="O1106" s="253"/>
      <c r="P1106" s="253"/>
      <c r="Q1106" s="253"/>
      <c r="R1106" s="253"/>
      <c r="S1106" s="253"/>
      <c r="T1106" s="253"/>
      <c r="U1106" s="253"/>
      <c r="V1106" s="253"/>
      <c r="W1106" s="253"/>
      <c r="X1106" s="253"/>
      <c r="Y1106" s="253"/>
      <c r="Z1106" s="252"/>
      <c r="AA1106" s="252"/>
      <c r="AB1106" s="252"/>
      <c r="AC1106" s="251"/>
      <c r="AD1106" s="250"/>
    </row>
    <row r="1107" spans="1:30" s="208" customFormat="1">
      <c r="A1107" s="250"/>
      <c r="B1107" s="250"/>
      <c r="C1107" s="250"/>
      <c r="D1107" s="250"/>
      <c r="E1107" s="250"/>
      <c r="J1107" s="253"/>
      <c r="O1107" s="253"/>
      <c r="P1107" s="253"/>
      <c r="Q1107" s="253"/>
      <c r="R1107" s="253"/>
      <c r="S1107" s="253"/>
      <c r="T1107" s="253"/>
      <c r="U1107" s="253"/>
      <c r="V1107" s="253"/>
      <c r="W1107" s="253"/>
      <c r="X1107" s="253"/>
      <c r="Y1107" s="253"/>
      <c r="Z1107" s="252"/>
      <c r="AA1107" s="252"/>
      <c r="AB1107" s="252"/>
      <c r="AC1107" s="251"/>
      <c r="AD1107" s="250"/>
    </row>
    <row r="1108" spans="1:30" s="208" customFormat="1">
      <c r="A1108" s="250"/>
      <c r="B1108" s="250"/>
      <c r="C1108" s="250"/>
      <c r="D1108" s="250"/>
      <c r="E1108" s="250"/>
      <c r="J1108" s="253"/>
      <c r="O1108" s="253"/>
      <c r="P1108" s="253"/>
      <c r="Q1108" s="253"/>
      <c r="R1108" s="253"/>
      <c r="S1108" s="253"/>
      <c r="T1108" s="253"/>
      <c r="U1108" s="253"/>
      <c r="V1108" s="253"/>
      <c r="W1108" s="253"/>
      <c r="X1108" s="253"/>
      <c r="Y1108" s="253"/>
      <c r="Z1108" s="252"/>
      <c r="AA1108" s="252"/>
      <c r="AB1108" s="252"/>
      <c r="AC1108" s="251"/>
      <c r="AD1108" s="250"/>
    </row>
    <row r="1109" spans="1:30" s="208" customFormat="1">
      <c r="A1109" s="250"/>
      <c r="B1109" s="250"/>
      <c r="C1109" s="250"/>
      <c r="D1109" s="250"/>
      <c r="E1109" s="250"/>
      <c r="J1109" s="253"/>
      <c r="O1109" s="253"/>
      <c r="P1109" s="253"/>
      <c r="Q1109" s="253"/>
      <c r="R1109" s="253"/>
      <c r="S1109" s="253"/>
      <c r="T1109" s="253"/>
      <c r="U1109" s="253"/>
      <c r="V1109" s="253"/>
      <c r="W1109" s="253"/>
      <c r="X1109" s="253"/>
      <c r="Y1109" s="253"/>
      <c r="Z1109" s="252"/>
      <c r="AA1109" s="252"/>
      <c r="AB1109" s="252"/>
      <c r="AC1109" s="251"/>
      <c r="AD1109" s="250"/>
    </row>
    <row r="1110" spans="1:30" s="208" customFormat="1">
      <c r="A1110" s="250"/>
      <c r="B1110" s="250"/>
      <c r="C1110" s="250"/>
      <c r="D1110" s="250"/>
      <c r="E1110" s="250"/>
      <c r="J1110" s="253"/>
      <c r="O1110" s="253"/>
      <c r="P1110" s="253"/>
      <c r="Q1110" s="253"/>
      <c r="R1110" s="253"/>
      <c r="S1110" s="253"/>
      <c r="T1110" s="253"/>
      <c r="U1110" s="253"/>
      <c r="V1110" s="253"/>
      <c r="W1110" s="253"/>
      <c r="X1110" s="253"/>
      <c r="Y1110" s="253"/>
      <c r="Z1110" s="252"/>
      <c r="AA1110" s="252"/>
      <c r="AB1110" s="252"/>
      <c r="AC1110" s="251"/>
      <c r="AD1110" s="250"/>
    </row>
    <row r="1111" spans="1:30" s="208" customFormat="1">
      <c r="A1111" s="250"/>
      <c r="B1111" s="250"/>
      <c r="C1111" s="250"/>
      <c r="D1111" s="250"/>
      <c r="E1111" s="250"/>
      <c r="J1111" s="253"/>
      <c r="O1111" s="253"/>
      <c r="P1111" s="253"/>
      <c r="Q1111" s="253"/>
      <c r="R1111" s="253"/>
      <c r="S1111" s="253"/>
      <c r="T1111" s="253"/>
      <c r="U1111" s="253"/>
      <c r="V1111" s="253"/>
      <c r="W1111" s="253"/>
      <c r="X1111" s="253"/>
      <c r="Y1111" s="253"/>
      <c r="Z1111" s="252"/>
      <c r="AA1111" s="252"/>
      <c r="AB1111" s="252"/>
      <c r="AC1111" s="251"/>
      <c r="AD1111" s="250"/>
    </row>
    <row r="1112" spans="1:30" s="208" customFormat="1">
      <c r="A1112" s="250"/>
      <c r="B1112" s="250"/>
      <c r="C1112" s="250"/>
      <c r="D1112" s="250"/>
      <c r="E1112" s="250"/>
      <c r="J1112" s="253"/>
      <c r="O1112" s="253"/>
      <c r="P1112" s="253"/>
      <c r="Q1112" s="253"/>
      <c r="R1112" s="253"/>
      <c r="S1112" s="253"/>
      <c r="T1112" s="253"/>
      <c r="U1112" s="253"/>
      <c r="V1112" s="253"/>
      <c r="W1112" s="253"/>
      <c r="X1112" s="253"/>
      <c r="Y1112" s="253"/>
      <c r="Z1112" s="252"/>
      <c r="AA1112" s="252"/>
      <c r="AB1112" s="252"/>
      <c r="AC1112" s="251"/>
      <c r="AD1112" s="250"/>
    </row>
    <row r="1113" spans="1:30" s="208" customFormat="1">
      <c r="A1113" s="250"/>
      <c r="B1113" s="250"/>
      <c r="C1113" s="250"/>
      <c r="D1113" s="250"/>
      <c r="E1113" s="250"/>
      <c r="J1113" s="253"/>
      <c r="O1113" s="253"/>
      <c r="P1113" s="253"/>
      <c r="Q1113" s="253"/>
      <c r="R1113" s="253"/>
      <c r="S1113" s="253"/>
      <c r="T1113" s="253"/>
      <c r="U1113" s="253"/>
      <c r="V1113" s="253"/>
      <c r="W1113" s="253"/>
      <c r="X1113" s="253"/>
      <c r="Y1113" s="253"/>
      <c r="Z1113" s="252"/>
      <c r="AA1113" s="252"/>
      <c r="AB1113" s="252"/>
      <c r="AC1113" s="251"/>
      <c r="AD1113" s="250"/>
    </row>
    <row r="1114" spans="1:30" s="208" customFormat="1">
      <c r="A1114" s="250"/>
      <c r="B1114" s="250"/>
      <c r="C1114" s="250"/>
      <c r="D1114" s="250"/>
      <c r="E1114" s="250"/>
      <c r="J1114" s="253"/>
      <c r="O1114" s="253"/>
      <c r="P1114" s="253"/>
      <c r="Q1114" s="253"/>
      <c r="R1114" s="253"/>
      <c r="S1114" s="253"/>
      <c r="T1114" s="253"/>
      <c r="U1114" s="253"/>
      <c r="V1114" s="253"/>
      <c r="W1114" s="253"/>
      <c r="X1114" s="253"/>
      <c r="Y1114" s="253"/>
      <c r="Z1114" s="252"/>
      <c r="AA1114" s="252"/>
      <c r="AB1114" s="252"/>
      <c r="AC1114" s="251"/>
      <c r="AD1114" s="250"/>
    </row>
    <row r="1115" spans="1:30" s="208" customFormat="1">
      <c r="A1115" s="250"/>
      <c r="B1115" s="250"/>
      <c r="C1115" s="250"/>
      <c r="D1115" s="250"/>
      <c r="E1115" s="250"/>
      <c r="J1115" s="253"/>
      <c r="O1115" s="253"/>
      <c r="P1115" s="253"/>
      <c r="Q1115" s="253"/>
      <c r="R1115" s="253"/>
      <c r="S1115" s="253"/>
      <c r="T1115" s="253"/>
      <c r="U1115" s="253"/>
      <c r="V1115" s="253"/>
      <c r="W1115" s="253"/>
      <c r="X1115" s="253"/>
      <c r="Y1115" s="253"/>
      <c r="Z1115" s="252"/>
      <c r="AA1115" s="252"/>
      <c r="AB1115" s="252"/>
      <c r="AC1115" s="251"/>
      <c r="AD1115" s="250"/>
    </row>
    <row r="1116" spans="1:30" s="208" customFormat="1">
      <c r="A1116" s="250"/>
      <c r="B1116" s="250"/>
      <c r="C1116" s="250"/>
      <c r="D1116" s="250"/>
      <c r="E1116" s="250"/>
      <c r="J1116" s="253"/>
      <c r="O1116" s="253"/>
      <c r="P1116" s="253"/>
      <c r="Q1116" s="253"/>
      <c r="R1116" s="253"/>
      <c r="S1116" s="253"/>
      <c r="T1116" s="253"/>
      <c r="U1116" s="253"/>
      <c r="V1116" s="253"/>
      <c r="W1116" s="253"/>
      <c r="X1116" s="253"/>
      <c r="Y1116" s="253"/>
      <c r="Z1116" s="252"/>
      <c r="AA1116" s="252"/>
      <c r="AB1116" s="252"/>
      <c r="AC1116" s="251"/>
      <c r="AD1116" s="250"/>
    </row>
    <row r="1117" spans="1:30" s="208" customFormat="1">
      <c r="A1117" s="250"/>
      <c r="B1117" s="250"/>
      <c r="C1117" s="250"/>
      <c r="D1117" s="250"/>
      <c r="E1117" s="250"/>
      <c r="J1117" s="253"/>
      <c r="O1117" s="253"/>
      <c r="P1117" s="253"/>
      <c r="Q1117" s="253"/>
      <c r="R1117" s="253"/>
      <c r="S1117" s="253"/>
      <c r="T1117" s="253"/>
      <c r="U1117" s="253"/>
      <c r="V1117" s="253"/>
      <c r="W1117" s="253"/>
      <c r="X1117" s="253"/>
      <c r="Y1117" s="253"/>
      <c r="Z1117" s="252"/>
      <c r="AA1117" s="252"/>
      <c r="AB1117" s="252"/>
      <c r="AC1117" s="251"/>
      <c r="AD1117" s="250"/>
    </row>
    <row r="1118" spans="1:30" s="208" customFormat="1">
      <c r="A1118" s="250"/>
      <c r="B1118" s="250"/>
      <c r="C1118" s="250"/>
      <c r="D1118" s="250"/>
      <c r="E1118" s="250"/>
      <c r="J1118" s="253"/>
      <c r="O1118" s="253"/>
      <c r="P1118" s="253"/>
      <c r="Q1118" s="253"/>
      <c r="R1118" s="253"/>
      <c r="S1118" s="253"/>
      <c r="T1118" s="253"/>
      <c r="U1118" s="253"/>
      <c r="V1118" s="253"/>
      <c r="W1118" s="253"/>
      <c r="X1118" s="253"/>
      <c r="Y1118" s="253"/>
      <c r="Z1118" s="252"/>
      <c r="AA1118" s="252"/>
      <c r="AB1118" s="252"/>
      <c r="AC1118" s="251"/>
      <c r="AD1118" s="250"/>
    </row>
    <row r="1119" spans="1:30" s="208" customFormat="1">
      <c r="A1119" s="250"/>
      <c r="B1119" s="250"/>
      <c r="C1119" s="250"/>
      <c r="D1119" s="250"/>
      <c r="E1119" s="250"/>
      <c r="J1119" s="253"/>
      <c r="O1119" s="253"/>
      <c r="P1119" s="253"/>
      <c r="Q1119" s="253"/>
      <c r="R1119" s="253"/>
      <c r="S1119" s="253"/>
      <c r="T1119" s="253"/>
      <c r="U1119" s="253"/>
      <c r="V1119" s="253"/>
      <c r="W1119" s="253"/>
      <c r="X1119" s="253"/>
      <c r="Y1119" s="253"/>
      <c r="Z1119" s="252"/>
      <c r="AA1119" s="252"/>
      <c r="AB1119" s="252"/>
      <c r="AC1119" s="251"/>
      <c r="AD1119" s="250"/>
    </row>
    <row r="1120" spans="1:30" s="208" customFormat="1">
      <c r="A1120" s="250"/>
      <c r="B1120" s="250"/>
      <c r="C1120" s="250"/>
      <c r="D1120" s="250"/>
      <c r="E1120" s="250"/>
      <c r="J1120" s="253"/>
      <c r="O1120" s="253"/>
      <c r="P1120" s="253"/>
      <c r="Q1120" s="253"/>
      <c r="R1120" s="253"/>
      <c r="S1120" s="253"/>
      <c r="T1120" s="253"/>
      <c r="U1120" s="253"/>
      <c r="V1120" s="253"/>
      <c r="W1120" s="253"/>
      <c r="X1120" s="253"/>
      <c r="Y1120" s="253"/>
      <c r="Z1120" s="252"/>
      <c r="AA1120" s="252"/>
      <c r="AB1120" s="252"/>
      <c r="AC1120" s="251"/>
      <c r="AD1120" s="250"/>
    </row>
    <row r="1121" spans="1:30" s="208" customFormat="1">
      <c r="A1121" s="250"/>
      <c r="B1121" s="250"/>
      <c r="C1121" s="250"/>
      <c r="D1121" s="250"/>
      <c r="E1121" s="250"/>
      <c r="J1121" s="253"/>
      <c r="O1121" s="253"/>
      <c r="P1121" s="253"/>
      <c r="Q1121" s="253"/>
      <c r="R1121" s="253"/>
      <c r="S1121" s="253"/>
      <c r="T1121" s="253"/>
      <c r="U1121" s="253"/>
      <c r="V1121" s="253"/>
      <c r="W1121" s="253"/>
      <c r="X1121" s="253"/>
      <c r="Y1121" s="253"/>
      <c r="Z1121" s="252"/>
      <c r="AA1121" s="252"/>
      <c r="AB1121" s="252"/>
      <c r="AC1121" s="251"/>
      <c r="AD1121" s="250"/>
    </row>
    <row r="1122" spans="1:30" s="208" customFormat="1">
      <c r="A1122" s="250"/>
      <c r="B1122" s="250"/>
      <c r="C1122" s="250"/>
      <c r="D1122" s="250"/>
      <c r="E1122" s="250"/>
      <c r="J1122" s="253"/>
      <c r="O1122" s="253"/>
      <c r="P1122" s="253"/>
      <c r="Q1122" s="253"/>
      <c r="R1122" s="253"/>
      <c r="S1122" s="253"/>
      <c r="T1122" s="253"/>
      <c r="U1122" s="253"/>
      <c r="V1122" s="253"/>
      <c r="W1122" s="253"/>
      <c r="X1122" s="253"/>
      <c r="Y1122" s="253"/>
      <c r="Z1122" s="252"/>
      <c r="AA1122" s="252"/>
      <c r="AB1122" s="252"/>
      <c r="AC1122" s="251"/>
      <c r="AD1122" s="250"/>
    </row>
    <row r="1123" spans="1:30" s="208" customFormat="1">
      <c r="A1123" s="250"/>
      <c r="B1123" s="250"/>
      <c r="C1123" s="250"/>
      <c r="D1123" s="250"/>
      <c r="E1123" s="250"/>
      <c r="J1123" s="253"/>
      <c r="O1123" s="253"/>
      <c r="P1123" s="253"/>
      <c r="Q1123" s="253"/>
      <c r="R1123" s="253"/>
      <c r="S1123" s="253"/>
      <c r="T1123" s="253"/>
      <c r="U1123" s="253"/>
      <c r="V1123" s="253"/>
      <c r="W1123" s="253"/>
      <c r="X1123" s="253"/>
      <c r="Y1123" s="253"/>
      <c r="Z1123" s="252"/>
      <c r="AA1123" s="252"/>
      <c r="AB1123" s="252"/>
      <c r="AC1123" s="251"/>
      <c r="AD1123" s="250"/>
    </row>
    <row r="1124" spans="1:30" s="208" customFormat="1">
      <c r="A1124" s="250"/>
      <c r="B1124" s="250"/>
      <c r="C1124" s="250"/>
      <c r="D1124" s="250"/>
      <c r="E1124" s="250"/>
      <c r="J1124" s="253"/>
      <c r="O1124" s="253"/>
      <c r="P1124" s="253"/>
      <c r="Q1124" s="253"/>
      <c r="R1124" s="253"/>
      <c r="S1124" s="253"/>
      <c r="T1124" s="253"/>
      <c r="U1124" s="253"/>
      <c r="V1124" s="253"/>
      <c r="W1124" s="253"/>
      <c r="X1124" s="253"/>
      <c r="Y1124" s="253"/>
      <c r="Z1124" s="252"/>
      <c r="AA1124" s="252"/>
      <c r="AB1124" s="252"/>
      <c r="AC1124" s="251"/>
      <c r="AD1124" s="250"/>
    </row>
    <row r="1125" spans="1:30" s="208" customFormat="1">
      <c r="A1125" s="250"/>
      <c r="B1125" s="250"/>
      <c r="C1125" s="250"/>
      <c r="D1125" s="250"/>
      <c r="E1125" s="250"/>
      <c r="J1125" s="253"/>
      <c r="O1125" s="253"/>
      <c r="P1125" s="253"/>
      <c r="Q1125" s="253"/>
      <c r="R1125" s="253"/>
      <c r="S1125" s="253"/>
      <c r="T1125" s="253"/>
      <c r="U1125" s="253"/>
      <c r="V1125" s="253"/>
      <c r="W1125" s="253"/>
      <c r="X1125" s="253"/>
      <c r="Y1125" s="253"/>
      <c r="Z1125" s="252"/>
      <c r="AA1125" s="252"/>
      <c r="AB1125" s="252"/>
      <c r="AC1125" s="251"/>
      <c r="AD1125" s="250"/>
    </row>
    <row r="1126" spans="1:30" s="208" customFormat="1">
      <c r="A1126" s="250"/>
      <c r="B1126" s="250"/>
      <c r="C1126" s="250"/>
      <c r="D1126" s="250"/>
      <c r="E1126" s="250"/>
      <c r="J1126" s="253"/>
      <c r="O1126" s="253"/>
      <c r="P1126" s="253"/>
      <c r="Q1126" s="253"/>
      <c r="R1126" s="253"/>
      <c r="S1126" s="253"/>
      <c r="T1126" s="253"/>
      <c r="U1126" s="253"/>
      <c r="V1126" s="253"/>
      <c r="W1126" s="253"/>
      <c r="X1126" s="253"/>
      <c r="Y1126" s="253"/>
      <c r="Z1126" s="252"/>
      <c r="AA1126" s="252"/>
      <c r="AB1126" s="252"/>
      <c r="AC1126" s="251"/>
      <c r="AD1126" s="250"/>
    </row>
    <row r="1127" spans="1:30" s="208" customFormat="1">
      <c r="A1127" s="250"/>
      <c r="B1127" s="250"/>
      <c r="C1127" s="250"/>
      <c r="D1127" s="250"/>
      <c r="E1127" s="250"/>
      <c r="J1127" s="253"/>
      <c r="O1127" s="253"/>
      <c r="P1127" s="253"/>
      <c r="Q1127" s="253"/>
      <c r="R1127" s="253"/>
      <c r="S1127" s="253"/>
      <c r="T1127" s="253"/>
      <c r="U1127" s="253"/>
      <c r="V1127" s="253"/>
      <c r="W1127" s="253"/>
      <c r="X1127" s="253"/>
      <c r="Y1127" s="253"/>
      <c r="Z1127" s="252"/>
      <c r="AA1127" s="252"/>
      <c r="AB1127" s="252"/>
      <c r="AC1127" s="251"/>
      <c r="AD1127" s="250"/>
    </row>
    <row r="1128" spans="1:30" s="208" customFormat="1">
      <c r="A1128" s="250"/>
      <c r="B1128" s="250"/>
      <c r="C1128" s="250"/>
      <c r="D1128" s="250"/>
      <c r="E1128" s="250"/>
      <c r="J1128" s="253"/>
      <c r="O1128" s="253"/>
      <c r="P1128" s="253"/>
      <c r="Q1128" s="253"/>
      <c r="R1128" s="253"/>
      <c r="S1128" s="253"/>
      <c r="T1128" s="253"/>
      <c r="U1128" s="253"/>
      <c r="V1128" s="253"/>
      <c r="W1128" s="253"/>
      <c r="X1128" s="253"/>
      <c r="Y1128" s="253"/>
      <c r="Z1128" s="252"/>
      <c r="AA1128" s="252"/>
      <c r="AB1128" s="252"/>
      <c r="AC1128" s="251"/>
      <c r="AD1128" s="250"/>
    </row>
    <row r="1129" spans="1:30" s="208" customFormat="1">
      <c r="A1129" s="250"/>
      <c r="B1129" s="250"/>
      <c r="C1129" s="250"/>
      <c r="D1129" s="250"/>
      <c r="E1129" s="250"/>
      <c r="J1129" s="253"/>
      <c r="O1129" s="253"/>
      <c r="P1129" s="253"/>
      <c r="Q1129" s="253"/>
      <c r="R1129" s="253"/>
      <c r="S1129" s="253"/>
      <c r="T1129" s="253"/>
      <c r="U1129" s="253"/>
      <c r="V1129" s="253"/>
      <c r="W1129" s="253"/>
      <c r="X1129" s="253"/>
      <c r="Y1129" s="253"/>
      <c r="Z1129" s="252"/>
      <c r="AA1129" s="252"/>
      <c r="AB1129" s="252"/>
      <c r="AC1129" s="251"/>
      <c r="AD1129" s="250"/>
    </row>
    <row r="1130" spans="1:30" s="208" customFormat="1">
      <c r="A1130" s="250"/>
      <c r="B1130" s="250"/>
      <c r="C1130" s="250"/>
      <c r="D1130" s="250"/>
      <c r="E1130" s="250"/>
      <c r="J1130" s="253"/>
      <c r="O1130" s="253"/>
      <c r="P1130" s="253"/>
      <c r="Q1130" s="253"/>
      <c r="R1130" s="253"/>
      <c r="S1130" s="253"/>
      <c r="T1130" s="253"/>
      <c r="U1130" s="253"/>
      <c r="V1130" s="253"/>
      <c r="W1130" s="253"/>
      <c r="X1130" s="253"/>
      <c r="Y1130" s="253"/>
      <c r="Z1130" s="252"/>
      <c r="AA1130" s="252"/>
      <c r="AB1130" s="252"/>
      <c r="AC1130" s="251"/>
      <c r="AD1130" s="250"/>
    </row>
    <row r="1131" spans="1:30" s="208" customFormat="1">
      <c r="A1131" s="250"/>
      <c r="B1131" s="250"/>
      <c r="C1131" s="250"/>
      <c r="D1131" s="250"/>
      <c r="E1131" s="250"/>
      <c r="J1131" s="253"/>
      <c r="O1131" s="253"/>
      <c r="P1131" s="253"/>
      <c r="Q1131" s="253"/>
      <c r="R1131" s="253"/>
      <c r="S1131" s="253"/>
      <c r="T1131" s="253"/>
      <c r="U1131" s="253"/>
      <c r="V1131" s="253"/>
      <c r="W1131" s="253"/>
      <c r="X1131" s="253"/>
      <c r="Y1131" s="253"/>
      <c r="Z1131" s="252"/>
      <c r="AA1131" s="252"/>
      <c r="AB1131" s="252"/>
      <c r="AC1131" s="251"/>
      <c r="AD1131" s="250"/>
    </row>
    <row r="1132" spans="1:30" s="208" customFormat="1">
      <c r="A1132" s="250"/>
      <c r="B1132" s="250"/>
      <c r="C1132" s="250"/>
      <c r="D1132" s="250"/>
      <c r="E1132" s="250"/>
      <c r="J1132" s="253"/>
      <c r="O1132" s="253"/>
      <c r="P1132" s="253"/>
      <c r="Q1132" s="253"/>
      <c r="R1132" s="253"/>
      <c r="S1132" s="253"/>
      <c r="T1132" s="253"/>
      <c r="U1132" s="253"/>
      <c r="V1132" s="253"/>
      <c r="W1132" s="253"/>
      <c r="X1132" s="253"/>
      <c r="Y1132" s="253"/>
      <c r="Z1132" s="252"/>
      <c r="AA1132" s="252"/>
      <c r="AB1132" s="252"/>
      <c r="AC1132" s="251"/>
      <c r="AD1132" s="250"/>
    </row>
    <row r="1133" spans="1:30" s="208" customFormat="1">
      <c r="A1133" s="250"/>
      <c r="B1133" s="250"/>
      <c r="C1133" s="250"/>
      <c r="D1133" s="250"/>
      <c r="E1133" s="250"/>
      <c r="J1133" s="253"/>
      <c r="O1133" s="253"/>
      <c r="P1133" s="253"/>
      <c r="Q1133" s="253"/>
      <c r="R1133" s="253"/>
      <c r="S1133" s="253"/>
      <c r="T1133" s="253"/>
      <c r="U1133" s="253"/>
      <c r="V1133" s="253"/>
      <c r="W1133" s="253"/>
      <c r="X1133" s="253"/>
      <c r="Y1133" s="253"/>
      <c r="Z1133" s="252"/>
      <c r="AA1133" s="252"/>
      <c r="AB1133" s="252"/>
      <c r="AC1133" s="251"/>
      <c r="AD1133" s="250"/>
    </row>
    <row r="1134" spans="1:30" s="208" customFormat="1">
      <c r="A1134" s="250"/>
      <c r="B1134" s="250"/>
      <c r="C1134" s="250"/>
      <c r="D1134" s="250"/>
      <c r="E1134" s="250"/>
      <c r="J1134" s="253"/>
      <c r="O1134" s="253"/>
      <c r="P1134" s="253"/>
      <c r="Q1134" s="253"/>
      <c r="R1134" s="253"/>
      <c r="S1134" s="253"/>
      <c r="T1134" s="253"/>
      <c r="U1134" s="253"/>
      <c r="V1134" s="253"/>
      <c r="W1134" s="253"/>
      <c r="X1134" s="253"/>
      <c r="Y1134" s="253"/>
      <c r="Z1134" s="252"/>
      <c r="AA1134" s="252"/>
      <c r="AB1134" s="252"/>
      <c r="AC1134" s="251"/>
      <c r="AD1134" s="250"/>
    </row>
    <row r="1135" spans="1:30" s="208" customFormat="1">
      <c r="A1135" s="250"/>
      <c r="B1135" s="250"/>
      <c r="C1135" s="250"/>
      <c r="D1135" s="250"/>
      <c r="E1135" s="250"/>
      <c r="J1135" s="253"/>
      <c r="O1135" s="253"/>
      <c r="P1135" s="253"/>
      <c r="Q1135" s="253"/>
      <c r="R1135" s="253"/>
      <c r="S1135" s="253"/>
      <c r="T1135" s="253"/>
      <c r="U1135" s="253"/>
      <c r="V1135" s="253"/>
      <c r="W1135" s="253"/>
      <c r="X1135" s="253"/>
      <c r="Y1135" s="253"/>
      <c r="Z1135" s="252"/>
      <c r="AA1135" s="252"/>
      <c r="AB1135" s="252"/>
      <c r="AC1135" s="251"/>
      <c r="AD1135" s="250"/>
    </row>
    <row r="1136" spans="1:30" s="208" customFormat="1">
      <c r="A1136" s="250"/>
      <c r="B1136" s="250"/>
      <c r="C1136" s="250"/>
      <c r="D1136" s="250"/>
      <c r="E1136" s="250"/>
      <c r="J1136" s="253"/>
      <c r="O1136" s="253"/>
      <c r="P1136" s="253"/>
      <c r="Q1136" s="253"/>
      <c r="R1136" s="253"/>
      <c r="S1136" s="253"/>
      <c r="T1136" s="253"/>
      <c r="U1136" s="253"/>
      <c r="V1136" s="253"/>
      <c r="W1136" s="253"/>
      <c r="X1136" s="253"/>
      <c r="Y1136" s="253"/>
      <c r="Z1136" s="252"/>
      <c r="AA1136" s="252"/>
      <c r="AB1136" s="252"/>
      <c r="AC1136" s="251"/>
      <c r="AD1136" s="250"/>
    </row>
    <row r="1137" spans="1:30" s="208" customFormat="1">
      <c r="A1137" s="250"/>
      <c r="B1137" s="250"/>
      <c r="C1137" s="250"/>
      <c r="D1137" s="250"/>
      <c r="E1137" s="250"/>
      <c r="J1137" s="253"/>
      <c r="O1137" s="253"/>
      <c r="P1137" s="253"/>
      <c r="Q1137" s="253"/>
      <c r="R1137" s="253"/>
      <c r="S1137" s="253"/>
      <c r="T1137" s="253"/>
      <c r="U1137" s="253"/>
      <c r="V1137" s="253"/>
      <c r="W1137" s="253"/>
      <c r="X1137" s="253"/>
      <c r="Y1137" s="253"/>
      <c r="Z1137" s="252"/>
      <c r="AA1137" s="252"/>
      <c r="AB1137" s="252"/>
      <c r="AC1137" s="251"/>
      <c r="AD1137" s="250"/>
    </row>
    <row r="1138" spans="1:30" s="208" customFormat="1">
      <c r="A1138" s="250"/>
      <c r="B1138" s="250"/>
      <c r="C1138" s="250"/>
      <c r="D1138" s="250"/>
      <c r="E1138" s="250"/>
      <c r="J1138" s="253"/>
      <c r="O1138" s="253"/>
      <c r="P1138" s="253"/>
      <c r="Q1138" s="253"/>
      <c r="R1138" s="253"/>
      <c r="S1138" s="253"/>
      <c r="T1138" s="253"/>
      <c r="U1138" s="253"/>
      <c r="V1138" s="253"/>
      <c r="W1138" s="253"/>
      <c r="X1138" s="253"/>
      <c r="Y1138" s="253"/>
      <c r="Z1138" s="252"/>
      <c r="AA1138" s="252"/>
      <c r="AB1138" s="252"/>
      <c r="AC1138" s="251"/>
      <c r="AD1138" s="250"/>
    </row>
    <row r="1139" spans="1:30" s="208" customFormat="1">
      <c r="A1139" s="250"/>
      <c r="B1139" s="250"/>
      <c r="C1139" s="250"/>
      <c r="D1139" s="250"/>
      <c r="E1139" s="250"/>
      <c r="J1139" s="253"/>
      <c r="O1139" s="253"/>
      <c r="P1139" s="253"/>
      <c r="Q1139" s="253"/>
      <c r="R1139" s="253"/>
      <c r="S1139" s="253"/>
      <c r="T1139" s="253"/>
      <c r="U1139" s="253"/>
      <c r="V1139" s="253"/>
      <c r="W1139" s="253"/>
      <c r="X1139" s="253"/>
      <c r="Y1139" s="253"/>
      <c r="Z1139" s="252"/>
      <c r="AA1139" s="252"/>
      <c r="AB1139" s="252"/>
      <c r="AC1139" s="251"/>
      <c r="AD1139" s="250"/>
    </row>
    <row r="1140" spans="1:30" s="208" customFormat="1">
      <c r="A1140" s="250"/>
      <c r="B1140" s="250"/>
      <c r="C1140" s="250"/>
      <c r="D1140" s="250"/>
      <c r="E1140" s="250"/>
      <c r="J1140" s="253"/>
      <c r="O1140" s="253"/>
      <c r="P1140" s="253"/>
      <c r="Q1140" s="253"/>
      <c r="R1140" s="253"/>
      <c r="S1140" s="253"/>
      <c r="T1140" s="253"/>
      <c r="U1140" s="253"/>
      <c r="V1140" s="253"/>
      <c r="W1140" s="253"/>
      <c r="X1140" s="253"/>
      <c r="Y1140" s="253"/>
      <c r="Z1140" s="252"/>
      <c r="AA1140" s="252"/>
      <c r="AB1140" s="252"/>
      <c r="AC1140" s="251"/>
      <c r="AD1140" s="250"/>
    </row>
    <row r="1141" spans="1:30" s="208" customFormat="1">
      <c r="A1141" s="250"/>
      <c r="B1141" s="250"/>
      <c r="C1141" s="250"/>
      <c r="D1141" s="250"/>
      <c r="E1141" s="250"/>
      <c r="J1141" s="253"/>
      <c r="O1141" s="253"/>
      <c r="P1141" s="253"/>
      <c r="Q1141" s="253"/>
      <c r="R1141" s="253"/>
      <c r="S1141" s="253"/>
      <c r="T1141" s="253"/>
      <c r="U1141" s="253"/>
      <c r="V1141" s="253"/>
      <c r="W1141" s="253"/>
      <c r="X1141" s="253"/>
      <c r="Y1141" s="253"/>
      <c r="Z1141" s="252"/>
      <c r="AA1141" s="252"/>
      <c r="AB1141" s="252"/>
      <c r="AC1141" s="251"/>
      <c r="AD1141" s="250"/>
    </row>
    <row r="1142" spans="1:30" s="208" customFormat="1">
      <c r="A1142" s="250"/>
      <c r="B1142" s="250"/>
      <c r="C1142" s="250"/>
      <c r="D1142" s="250"/>
      <c r="E1142" s="250"/>
      <c r="J1142" s="253"/>
      <c r="O1142" s="253"/>
      <c r="P1142" s="253"/>
      <c r="Q1142" s="253"/>
      <c r="R1142" s="253"/>
      <c r="S1142" s="253"/>
      <c r="T1142" s="253"/>
      <c r="U1142" s="253"/>
      <c r="V1142" s="253"/>
      <c r="W1142" s="253"/>
      <c r="X1142" s="253"/>
      <c r="Y1142" s="253"/>
      <c r="Z1142" s="252"/>
      <c r="AA1142" s="252"/>
      <c r="AB1142" s="252"/>
      <c r="AC1142" s="251"/>
      <c r="AD1142" s="250"/>
    </row>
    <row r="1143" spans="1:30" s="208" customFormat="1">
      <c r="A1143" s="250"/>
      <c r="B1143" s="250"/>
      <c r="C1143" s="250"/>
      <c r="D1143" s="250"/>
      <c r="E1143" s="250"/>
      <c r="J1143" s="253"/>
      <c r="O1143" s="253"/>
      <c r="P1143" s="253"/>
      <c r="Q1143" s="253"/>
      <c r="R1143" s="253"/>
      <c r="S1143" s="253"/>
      <c r="T1143" s="253"/>
      <c r="U1143" s="253"/>
      <c r="V1143" s="253"/>
      <c r="W1143" s="253"/>
      <c r="X1143" s="253"/>
      <c r="Y1143" s="253"/>
      <c r="Z1143" s="252"/>
      <c r="AA1143" s="252"/>
      <c r="AB1143" s="252"/>
      <c r="AC1143" s="251"/>
      <c r="AD1143" s="250"/>
    </row>
    <row r="1144" spans="1:30" s="208" customFormat="1">
      <c r="A1144" s="250"/>
      <c r="B1144" s="250"/>
      <c r="C1144" s="250"/>
      <c r="D1144" s="250"/>
      <c r="E1144" s="250"/>
      <c r="J1144" s="253"/>
      <c r="O1144" s="253"/>
      <c r="P1144" s="253"/>
      <c r="Q1144" s="253"/>
      <c r="R1144" s="253"/>
      <c r="S1144" s="253"/>
      <c r="T1144" s="253"/>
      <c r="U1144" s="253"/>
      <c r="V1144" s="253"/>
      <c r="W1144" s="253"/>
      <c r="X1144" s="253"/>
      <c r="Y1144" s="253"/>
      <c r="Z1144" s="252"/>
      <c r="AA1144" s="252"/>
      <c r="AB1144" s="252"/>
      <c r="AC1144" s="251"/>
      <c r="AD1144" s="250"/>
    </row>
    <row r="1145" spans="1:30" s="208" customFormat="1">
      <c r="A1145" s="250"/>
      <c r="B1145" s="250"/>
      <c r="C1145" s="250"/>
      <c r="D1145" s="250"/>
      <c r="E1145" s="250"/>
      <c r="J1145" s="253"/>
      <c r="O1145" s="253"/>
      <c r="P1145" s="253"/>
      <c r="Q1145" s="253"/>
      <c r="R1145" s="253"/>
      <c r="S1145" s="253"/>
      <c r="T1145" s="253"/>
      <c r="U1145" s="253"/>
      <c r="V1145" s="253"/>
      <c r="W1145" s="253"/>
      <c r="X1145" s="253"/>
      <c r="Y1145" s="253"/>
      <c r="Z1145" s="252"/>
      <c r="AA1145" s="252"/>
      <c r="AB1145" s="252"/>
      <c r="AC1145" s="251"/>
      <c r="AD1145" s="250"/>
    </row>
    <row r="1146" spans="1:30" s="208" customFormat="1">
      <c r="A1146" s="250"/>
      <c r="B1146" s="250"/>
      <c r="C1146" s="250"/>
      <c r="D1146" s="250"/>
      <c r="E1146" s="250"/>
      <c r="J1146" s="253"/>
      <c r="O1146" s="253"/>
      <c r="P1146" s="253"/>
      <c r="Q1146" s="253"/>
      <c r="R1146" s="253"/>
      <c r="S1146" s="253"/>
      <c r="T1146" s="253"/>
      <c r="U1146" s="253"/>
      <c r="V1146" s="253"/>
      <c r="W1146" s="253"/>
      <c r="X1146" s="253"/>
      <c r="Y1146" s="253"/>
      <c r="Z1146" s="252"/>
      <c r="AA1146" s="252"/>
      <c r="AB1146" s="252"/>
      <c r="AC1146" s="251"/>
      <c r="AD1146" s="250"/>
    </row>
    <row r="1147" spans="1:30" s="208" customFormat="1">
      <c r="A1147" s="250"/>
      <c r="B1147" s="250"/>
      <c r="C1147" s="250"/>
      <c r="D1147" s="250"/>
      <c r="E1147" s="250"/>
      <c r="J1147" s="253"/>
      <c r="O1147" s="253"/>
      <c r="P1147" s="253"/>
      <c r="Q1147" s="253"/>
      <c r="R1147" s="253"/>
      <c r="S1147" s="253"/>
      <c r="T1147" s="253"/>
      <c r="U1147" s="253"/>
      <c r="V1147" s="253"/>
      <c r="W1147" s="253"/>
      <c r="X1147" s="253"/>
      <c r="Y1147" s="253"/>
      <c r="Z1147" s="252"/>
      <c r="AA1147" s="252"/>
      <c r="AB1147" s="252"/>
      <c r="AC1147" s="251"/>
      <c r="AD1147" s="250"/>
    </row>
    <row r="1148" spans="1:30" s="208" customFormat="1">
      <c r="A1148" s="250"/>
      <c r="B1148" s="250"/>
      <c r="C1148" s="250"/>
      <c r="D1148" s="250"/>
      <c r="E1148" s="250"/>
      <c r="J1148" s="253"/>
      <c r="O1148" s="253"/>
      <c r="P1148" s="253"/>
      <c r="Q1148" s="253"/>
      <c r="R1148" s="253"/>
      <c r="S1148" s="253"/>
      <c r="T1148" s="253"/>
      <c r="U1148" s="253"/>
      <c r="V1148" s="253"/>
      <c r="W1148" s="253"/>
      <c r="X1148" s="253"/>
      <c r="Y1148" s="253"/>
      <c r="Z1148" s="252"/>
      <c r="AA1148" s="252"/>
      <c r="AB1148" s="252"/>
      <c r="AC1148" s="251"/>
      <c r="AD1148" s="250"/>
    </row>
    <row r="1149" spans="1:30" s="208" customFormat="1">
      <c r="A1149" s="250"/>
      <c r="B1149" s="250"/>
      <c r="C1149" s="250"/>
      <c r="D1149" s="250"/>
      <c r="E1149" s="250"/>
      <c r="J1149" s="253"/>
      <c r="O1149" s="253"/>
      <c r="P1149" s="253"/>
      <c r="Q1149" s="253"/>
      <c r="R1149" s="253"/>
      <c r="S1149" s="253"/>
      <c r="T1149" s="253"/>
      <c r="U1149" s="253"/>
      <c r="V1149" s="253"/>
      <c r="W1149" s="253"/>
      <c r="X1149" s="253"/>
      <c r="Y1149" s="253"/>
      <c r="Z1149" s="252"/>
      <c r="AA1149" s="252"/>
      <c r="AB1149" s="252"/>
      <c r="AC1149" s="251"/>
      <c r="AD1149" s="250"/>
    </row>
    <row r="1150" spans="1:30" s="208" customFormat="1">
      <c r="A1150" s="250"/>
      <c r="B1150" s="250"/>
      <c r="C1150" s="250"/>
      <c r="D1150" s="250"/>
      <c r="E1150" s="250"/>
      <c r="J1150" s="253"/>
      <c r="O1150" s="253"/>
      <c r="P1150" s="253"/>
      <c r="Q1150" s="253"/>
      <c r="R1150" s="253"/>
      <c r="S1150" s="253"/>
      <c r="T1150" s="253"/>
      <c r="U1150" s="253"/>
      <c r="V1150" s="253"/>
      <c r="W1150" s="253"/>
      <c r="X1150" s="253"/>
      <c r="Y1150" s="253"/>
      <c r="Z1150" s="252"/>
      <c r="AA1150" s="252"/>
      <c r="AB1150" s="252"/>
      <c r="AC1150" s="251"/>
      <c r="AD1150" s="250"/>
    </row>
    <row r="1151" spans="1:30" s="208" customFormat="1">
      <c r="A1151" s="250"/>
      <c r="B1151" s="250"/>
      <c r="C1151" s="250"/>
      <c r="D1151" s="250"/>
      <c r="E1151" s="250"/>
      <c r="J1151" s="253"/>
      <c r="O1151" s="253"/>
      <c r="P1151" s="253"/>
      <c r="Q1151" s="253"/>
      <c r="R1151" s="253"/>
      <c r="S1151" s="253"/>
      <c r="T1151" s="253"/>
      <c r="U1151" s="253"/>
      <c r="V1151" s="253"/>
      <c r="W1151" s="253"/>
      <c r="X1151" s="253"/>
      <c r="Y1151" s="253"/>
      <c r="Z1151" s="252"/>
      <c r="AA1151" s="252"/>
      <c r="AB1151" s="252"/>
      <c r="AC1151" s="251"/>
      <c r="AD1151" s="250"/>
    </row>
    <row r="1152" spans="1:30" s="208" customFormat="1">
      <c r="A1152" s="250"/>
      <c r="B1152" s="250"/>
      <c r="C1152" s="250"/>
      <c r="D1152" s="250"/>
      <c r="E1152" s="250"/>
      <c r="J1152" s="253"/>
      <c r="O1152" s="253"/>
      <c r="P1152" s="253"/>
      <c r="Q1152" s="253"/>
      <c r="R1152" s="253"/>
      <c r="S1152" s="253"/>
      <c r="T1152" s="253"/>
      <c r="U1152" s="253"/>
      <c r="V1152" s="253"/>
      <c r="W1152" s="253"/>
      <c r="X1152" s="253"/>
      <c r="Y1152" s="253"/>
      <c r="Z1152" s="252"/>
      <c r="AA1152" s="252"/>
      <c r="AB1152" s="252"/>
      <c r="AC1152" s="251"/>
      <c r="AD1152" s="250"/>
    </row>
    <row r="1153" spans="1:30" s="208" customFormat="1">
      <c r="A1153" s="250"/>
      <c r="B1153" s="250"/>
      <c r="C1153" s="250"/>
      <c r="D1153" s="250"/>
      <c r="E1153" s="250"/>
      <c r="J1153" s="253"/>
      <c r="O1153" s="253"/>
      <c r="P1153" s="253"/>
      <c r="Q1153" s="253"/>
      <c r="R1153" s="253"/>
      <c r="S1153" s="253"/>
      <c r="T1153" s="253"/>
      <c r="U1153" s="253"/>
      <c r="V1153" s="253"/>
      <c r="W1153" s="253"/>
      <c r="X1153" s="253"/>
      <c r="Y1153" s="253"/>
      <c r="Z1153" s="252"/>
      <c r="AA1153" s="252"/>
      <c r="AB1153" s="252"/>
      <c r="AC1153" s="251"/>
      <c r="AD1153" s="250"/>
    </row>
    <row r="1154" spans="1:30" s="208" customFormat="1">
      <c r="A1154" s="250"/>
      <c r="B1154" s="250"/>
      <c r="C1154" s="250"/>
      <c r="D1154" s="250"/>
      <c r="E1154" s="250"/>
      <c r="J1154" s="253"/>
      <c r="O1154" s="253"/>
      <c r="P1154" s="253"/>
      <c r="Q1154" s="253"/>
      <c r="R1154" s="253"/>
      <c r="S1154" s="253"/>
      <c r="T1154" s="253"/>
      <c r="U1154" s="253"/>
      <c r="V1154" s="253"/>
      <c r="W1154" s="253"/>
      <c r="X1154" s="253"/>
      <c r="Y1154" s="253"/>
      <c r="Z1154" s="252"/>
      <c r="AA1154" s="252"/>
      <c r="AB1154" s="252"/>
      <c r="AC1154" s="251"/>
      <c r="AD1154" s="250"/>
    </row>
    <row r="1155" spans="1:30" s="208" customFormat="1">
      <c r="A1155" s="250"/>
      <c r="B1155" s="250"/>
      <c r="C1155" s="250"/>
      <c r="D1155" s="250"/>
      <c r="E1155" s="250"/>
      <c r="J1155" s="253"/>
      <c r="O1155" s="253"/>
      <c r="P1155" s="253"/>
      <c r="Q1155" s="253"/>
      <c r="R1155" s="253"/>
      <c r="S1155" s="253"/>
      <c r="T1155" s="253"/>
      <c r="U1155" s="253"/>
      <c r="V1155" s="253"/>
      <c r="W1155" s="253"/>
      <c r="X1155" s="253"/>
      <c r="Y1155" s="253"/>
      <c r="Z1155" s="252"/>
      <c r="AA1155" s="252"/>
      <c r="AB1155" s="252"/>
      <c r="AC1155" s="251"/>
      <c r="AD1155" s="250"/>
    </row>
    <row r="1156" spans="1:30" s="208" customFormat="1">
      <c r="A1156" s="250"/>
      <c r="B1156" s="250"/>
      <c r="C1156" s="250"/>
      <c r="D1156" s="250"/>
      <c r="E1156" s="250"/>
      <c r="J1156" s="253"/>
      <c r="O1156" s="253"/>
      <c r="P1156" s="253"/>
      <c r="Q1156" s="253"/>
      <c r="R1156" s="253"/>
      <c r="S1156" s="253"/>
      <c r="T1156" s="253"/>
      <c r="U1156" s="253"/>
      <c r="V1156" s="253"/>
      <c r="W1156" s="253"/>
      <c r="X1156" s="253"/>
      <c r="Y1156" s="253"/>
      <c r="Z1156" s="252"/>
      <c r="AA1156" s="252"/>
      <c r="AB1156" s="252"/>
      <c r="AC1156" s="251"/>
      <c r="AD1156" s="250"/>
    </row>
    <row r="1157" spans="1:30" s="208" customFormat="1">
      <c r="A1157" s="250"/>
      <c r="B1157" s="250"/>
      <c r="C1157" s="250"/>
      <c r="D1157" s="250"/>
      <c r="E1157" s="250"/>
      <c r="J1157" s="253"/>
      <c r="O1157" s="253"/>
      <c r="P1157" s="253"/>
      <c r="Q1157" s="253"/>
      <c r="R1157" s="253"/>
      <c r="S1157" s="253"/>
      <c r="T1157" s="253"/>
      <c r="U1157" s="253"/>
      <c r="V1157" s="253"/>
      <c r="W1157" s="253"/>
      <c r="X1157" s="253"/>
      <c r="Y1157" s="253"/>
      <c r="Z1157" s="252"/>
      <c r="AA1157" s="252"/>
      <c r="AB1157" s="252"/>
      <c r="AC1157" s="251"/>
      <c r="AD1157" s="250"/>
    </row>
    <row r="1158" spans="1:30" s="208" customFormat="1">
      <c r="A1158" s="250"/>
      <c r="B1158" s="250"/>
      <c r="C1158" s="250"/>
      <c r="D1158" s="250"/>
      <c r="E1158" s="250"/>
      <c r="J1158" s="253"/>
      <c r="O1158" s="253"/>
      <c r="P1158" s="253"/>
      <c r="Q1158" s="253"/>
      <c r="R1158" s="253"/>
      <c r="S1158" s="253"/>
      <c r="T1158" s="253"/>
      <c r="U1158" s="253"/>
      <c r="V1158" s="253"/>
      <c r="W1158" s="253"/>
      <c r="X1158" s="253"/>
      <c r="Y1158" s="253"/>
      <c r="Z1158" s="252"/>
      <c r="AA1158" s="252"/>
      <c r="AB1158" s="252"/>
      <c r="AC1158" s="251"/>
      <c r="AD1158" s="250"/>
    </row>
    <row r="1159" spans="1:30" s="208" customFormat="1">
      <c r="A1159" s="250"/>
      <c r="B1159" s="250"/>
      <c r="C1159" s="250"/>
      <c r="D1159" s="250"/>
      <c r="E1159" s="250"/>
      <c r="J1159" s="253"/>
      <c r="O1159" s="253"/>
      <c r="P1159" s="253"/>
      <c r="Q1159" s="253"/>
      <c r="R1159" s="253"/>
      <c r="S1159" s="253"/>
      <c r="T1159" s="253"/>
      <c r="U1159" s="253"/>
      <c r="V1159" s="253"/>
      <c r="W1159" s="253"/>
      <c r="X1159" s="253"/>
      <c r="Y1159" s="253"/>
      <c r="Z1159" s="252"/>
      <c r="AA1159" s="252"/>
      <c r="AB1159" s="252"/>
      <c r="AC1159" s="251"/>
      <c r="AD1159" s="250"/>
    </row>
    <row r="1160" spans="1:30" s="208" customFormat="1">
      <c r="A1160" s="250"/>
      <c r="B1160" s="250"/>
      <c r="C1160" s="250"/>
      <c r="D1160" s="250"/>
      <c r="E1160" s="250"/>
      <c r="J1160" s="253"/>
      <c r="O1160" s="253"/>
      <c r="P1160" s="253"/>
      <c r="Q1160" s="253"/>
      <c r="R1160" s="253"/>
      <c r="S1160" s="253"/>
      <c r="T1160" s="253"/>
      <c r="U1160" s="253"/>
      <c r="V1160" s="253"/>
      <c r="W1160" s="253"/>
      <c r="X1160" s="253"/>
      <c r="Y1160" s="253"/>
      <c r="Z1160" s="252"/>
      <c r="AA1160" s="252"/>
      <c r="AB1160" s="252"/>
      <c r="AC1160" s="251"/>
      <c r="AD1160" s="250"/>
    </row>
    <row r="1161" spans="1:30" s="208" customFormat="1">
      <c r="A1161" s="250"/>
      <c r="B1161" s="250"/>
      <c r="C1161" s="250"/>
      <c r="D1161" s="250"/>
      <c r="E1161" s="250"/>
      <c r="J1161" s="253"/>
      <c r="O1161" s="253"/>
      <c r="P1161" s="253"/>
      <c r="Q1161" s="253"/>
      <c r="R1161" s="253"/>
      <c r="S1161" s="253"/>
      <c r="T1161" s="253"/>
      <c r="U1161" s="253"/>
      <c r="V1161" s="253"/>
      <c r="W1161" s="253"/>
      <c r="X1161" s="253"/>
      <c r="Y1161" s="253"/>
      <c r="Z1161" s="252"/>
      <c r="AA1161" s="252"/>
      <c r="AB1161" s="252"/>
      <c r="AC1161" s="251"/>
      <c r="AD1161" s="250"/>
    </row>
    <row r="1162" spans="1:30" s="208" customFormat="1">
      <c r="A1162" s="250"/>
      <c r="B1162" s="250"/>
      <c r="C1162" s="250"/>
      <c r="D1162" s="250"/>
      <c r="E1162" s="250"/>
      <c r="J1162" s="253"/>
      <c r="O1162" s="253"/>
      <c r="P1162" s="253"/>
      <c r="Q1162" s="253"/>
      <c r="R1162" s="253"/>
      <c r="S1162" s="253"/>
      <c r="T1162" s="253"/>
      <c r="U1162" s="253"/>
      <c r="V1162" s="253"/>
      <c r="W1162" s="253"/>
      <c r="X1162" s="253"/>
      <c r="Y1162" s="253"/>
      <c r="Z1162" s="252"/>
      <c r="AA1162" s="252"/>
      <c r="AB1162" s="252"/>
      <c r="AC1162" s="251"/>
      <c r="AD1162" s="250"/>
    </row>
    <row r="1163" spans="1:30" s="208" customFormat="1">
      <c r="A1163" s="250"/>
      <c r="B1163" s="250"/>
      <c r="C1163" s="250"/>
      <c r="D1163" s="250"/>
      <c r="E1163" s="250"/>
      <c r="J1163" s="253"/>
      <c r="O1163" s="253"/>
      <c r="P1163" s="253"/>
      <c r="Q1163" s="253"/>
      <c r="R1163" s="253"/>
      <c r="S1163" s="253"/>
      <c r="T1163" s="253"/>
      <c r="U1163" s="253"/>
      <c r="V1163" s="253"/>
      <c r="W1163" s="253"/>
      <c r="X1163" s="253"/>
      <c r="Y1163" s="253"/>
      <c r="Z1163" s="252"/>
      <c r="AA1163" s="252"/>
      <c r="AB1163" s="252"/>
      <c r="AC1163" s="251"/>
      <c r="AD1163" s="250"/>
    </row>
    <row r="1164" spans="1:30" s="208" customFormat="1">
      <c r="A1164" s="250"/>
      <c r="B1164" s="250"/>
      <c r="C1164" s="250"/>
      <c r="D1164" s="250"/>
      <c r="E1164" s="250"/>
      <c r="J1164" s="253"/>
      <c r="O1164" s="253"/>
      <c r="P1164" s="253"/>
      <c r="Q1164" s="253"/>
      <c r="R1164" s="253"/>
      <c r="S1164" s="253"/>
      <c r="T1164" s="253"/>
      <c r="U1164" s="253"/>
      <c r="V1164" s="253"/>
      <c r="W1164" s="253"/>
      <c r="X1164" s="253"/>
      <c r="Y1164" s="253"/>
      <c r="Z1164" s="252"/>
      <c r="AA1164" s="252"/>
      <c r="AB1164" s="252"/>
      <c r="AC1164" s="251"/>
      <c r="AD1164" s="250"/>
    </row>
    <row r="1165" spans="1:30" s="208" customFormat="1">
      <c r="A1165" s="250"/>
      <c r="B1165" s="250"/>
      <c r="C1165" s="250"/>
      <c r="D1165" s="250"/>
      <c r="E1165" s="250"/>
      <c r="J1165" s="253"/>
      <c r="O1165" s="253"/>
      <c r="P1165" s="253"/>
      <c r="Q1165" s="253"/>
      <c r="R1165" s="253"/>
      <c r="S1165" s="253"/>
      <c r="T1165" s="253"/>
      <c r="U1165" s="253"/>
      <c r="V1165" s="253"/>
      <c r="W1165" s="253"/>
      <c r="X1165" s="253"/>
      <c r="Y1165" s="253"/>
      <c r="Z1165" s="252"/>
      <c r="AA1165" s="252"/>
      <c r="AB1165" s="252"/>
      <c r="AC1165" s="251"/>
      <c r="AD1165" s="250"/>
    </row>
    <row r="1166" spans="1:30" s="208" customFormat="1">
      <c r="A1166" s="250"/>
      <c r="B1166" s="250"/>
      <c r="C1166" s="250"/>
      <c r="D1166" s="250"/>
      <c r="E1166" s="250"/>
      <c r="J1166" s="253"/>
      <c r="O1166" s="253"/>
      <c r="P1166" s="253"/>
      <c r="Q1166" s="253"/>
      <c r="R1166" s="253"/>
      <c r="S1166" s="253"/>
      <c r="T1166" s="253"/>
      <c r="U1166" s="253"/>
      <c r="V1166" s="253"/>
      <c r="W1166" s="253"/>
      <c r="X1166" s="253"/>
      <c r="Y1166" s="253"/>
      <c r="Z1166" s="252"/>
      <c r="AA1166" s="252"/>
      <c r="AB1166" s="252"/>
      <c r="AC1166" s="251"/>
      <c r="AD1166" s="250"/>
    </row>
    <row r="1167" spans="1:30" s="208" customFormat="1">
      <c r="A1167" s="250"/>
      <c r="B1167" s="250"/>
      <c r="C1167" s="250"/>
      <c r="D1167" s="250"/>
      <c r="E1167" s="250"/>
      <c r="J1167" s="253"/>
      <c r="O1167" s="253"/>
      <c r="P1167" s="253"/>
      <c r="Q1167" s="253"/>
      <c r="R1167" s="253"/>
      <c r="S1167" s="253"/>
      <c r="T1167" s="253"/>
      <c r="U1167" s="253"/>
      <c r="V1167" s="253"/>
      <c r="W1167" s="253"/>
      <c r="X1167" s="253"/>
      <c r="Y1167" s="253"/>
      <c r="Z1167" s="252"/>
      <c r="AA1167" s="252"/>
      <c r="AB1167" s="252"/>
      <c r="AC1167" s="251"/>
      <c r="AD1167" s="250"/>
    </row>
    <row r="1168" spans="1:30" s="208" customFormat="1">
      <c r="A1168" s="250"/>
      <c r="B1168" s="250"/>
      <c r="C1168" s="250"/>
      <c r="D1168" s="250"/>
      <c r="E1168" s="250"/>
      <c r="J1168" s="253"/>
      <c r="O1168" s="253"/>
      <c r="P1168" s="253"/>
      <c r="Q1168" s="253"/>
      <c r="R1168" s="253"/>
      <c r="S1168" s="253"/>
      <c r="T1168" s="253"/>
      <c r="U1168" s="253"/>
      <c r="V1168" s="253"/>
      <c r="W1168" s="253"/>
      <c r="X1168" s="253"/>
      <c r="Y1168" s="253"/>
      <c r="Z1168" s="252"/>
      <c r="AA1168" s="252"/>
      <c r="AB1168" s="252"/>
      <c r="AC1168" s="251"/>
      <c r="AD1168" s="250"/>
    </row>
    <row r="1169" spans="1:30" s="208" customFormat="1">
      <c r="A1169" s="250"/>
      <c r="B1169" s="250"/>
      <c r="C1169" s="250"/>
      <c r="D1169" s="250"/>
      <c r="E1169" s="250"/>
      <c r="J1169" s="253"/>
      <c r="O1169" s="253"/>
      <c r="P1169" s="253"/>
      <c r="Q1169" s="253"/>
      <c r="R1169" s="253"/>
      <c r="S1169" s="253"/>
      <c r="T1169" s="253"/>
      <c r="U1169" s="253"/>
      <c r="V1169" s="253"/>
      <c r="W1169" s="253"/>
      <c r="X1169" s="253"/>
      <c r="Y1169" s="253"/>
      <c r="Z1169" s="252"/>
      <c r="AA1169" s="252"/>
      <c r="AB1169" s="252"/>
      <c r="AC1169" s="251"/>
      <c r="AD1169" s="250"/>
    </row>
    <row r="1170" spans="1:30" s="208" customFormat="1">
      <c r="A1170" s="250"/>
      <c r="B1170" s="250"/>
      <c r="C1170" s="250"/>
      <c r="D1170" s="250"/>
      <c r="E1170" s="250"/>
      <c r="J1170" s="253"/>
      <c r="O1170" s="253"/>
      <c r="P1170" s="253"/>
      <c r="Q1170" s="253"/>
      <c r="R1170" s="253"/>
      <c r="S1170" s="253"/>
      <c r="T1170" s="253"/>
      <c r="U1170" s="253"/>
      <c r="V1170" s="253"/>
      <c r="W1170" s="253"/>
      <c r="X1170" s="253"/>
      <c r="Y1170" s="253"/>
      <c r="Z1170" s="252"/>
      <c r="AA1170" s="252"/>
      <c r="AB1170" s="252"/>
      <c r="AC1170" s="251"/>
      <c r="AD1170" s="250"/>
    </row>
    <row r="1171" spans="1:30" s="208" customFormat="1">
      <c r="A1171" s="250"/>
      <c r="B1171" s="250"/>
      <c r="C1171" s="250"/>
      <c r="D1171" s="250"/>
      <c r="E1171" s="250"/>
      <c r="J1171" s="253"/>
      <c r="O1171" s="253"/>
      <c r="P1171" s="253"/>
      <c r="Q1171" s="253"/>
      <c r="R1171" s="253"/>
      <c r="S1171" s="253"/>
      <c r="T1171" s="253"/>
      <c r="U1171" s="253"/>
      <c r="V1171" s="253"/>
      <c r="W1171" s="253"/>
      <c r="X1171" s="253"/>
      <c r="Y1171" s="253"/>
      <c r="Z1171" s="252"/>
      <c r="AA1171" s="252"/>
      <c r="AB1171" s="252"/>
      <c r="AC1171" s="251"/>
      <c r="AD1171" s="250"/>
    </row>
    <row r="1172" spans="1:30" s="208" customFormat="1">
      <c r="A1172" s="250"/>
      <c r="B1172" s="250"/>
      <c r="C1172" s="250"/>
      <c r="D1172" s="250"/>
      <c r="E1172" s="250"/>
      <c r="J1172" s="253"/>
      <c r="O1172" s="253"/>
      <c r="P1172" s="253"/>
      <c r="Q1172" s="253"/>
      <c r="R1172" s="253"/>
      <c r="S1172" s="253"/>
      <c r="T1172" s="253"/>
      <c r="U1172" s="253"/>
      <c r="V1172" s="253"/>
      <c r="W1172" s="253"/>
      <c r="X1172" s="253"/>
      <c r="Y1172" s="253"/>
      <c r="Z1172" s="252"/>
      <c r="AA1172" s="252"/>
      <c r="AB1172" s="252"/>
      <c r="AC1172" s="251"/>
      <c r="AD1172" s="250"/>
    </row>
    <row r="1173" spans="1:30" s="208" customFormat="1">
      <c r="A1173" s="250"/>
      <c r="B1173" s="250"/>
      <c r="C1173" s="250"/>
      <c r="D1173" s="250"/>
      <c r="E1173" s="250"/>
      <c r="J1173" s="253"/>
      <c r="O1173" s="253"/>
      <c r="P1173" s="253"/>
      <c r="Q1173" s="253"/>
      <c r="R1173" s="253"/>
      <c r="S1173" s="253"/>
      <c r="T1173" s="253"/>
      <c r="U1173" s="253"/>
      <c r="V1173" s="253"/>
      <c r="W1173" s="253"/>
      <c r="X1173" s="253"/>
      <c r="Y1173" s="253"/>
      <c r="Z1173" s="252"/>
      <c r="AA1173" s="252"/>
      <c r="AB1173" s="252"/>
      <c r="AC1173" s="251"/>
      <c r="AD1173" s="250"/>
    </row>
    <row r="1174" spans="1:30" s="208" customFormat="1">
      <c r="A1174" s="250"/>
      <c r="B1174" s="250"/>
      <c r="C1174" s="250"/>
      <c r="D1174" s="250"/>
      <c r="E1174" s="250"/>
      <c r="J1174" s="253"/>
      <c r="O1174" s="253"/>
      <c r="P1174" s="253"/>
      <c r="Q1174" s="253"/>
      <c r="R1174" s="253"/>
      <c r="S1174" s="253"/>
      <c r="T1174" s="253"/>
      <c r="U1174" s="253"/>
      <c r="V1174" s="253"/>
      <c r="W1174" s="253"/>
      <c r="X1174" s="253"/>
      <c r="Y1174" s="253"/>
      <c r="Z1174" s="252"/>
      <c r="AA1174" s="252"/>
      <c r="AB1174" s="252"/>
      <c r="AC1174" s="251"/>
      <c r="AD1174" s="250"/>
    </row>
    <row r="1175" spans="1:30" s="208" customFormat="1">
      <c r="A1175" s="250"/>
      <c r="B1175" s="250"/>
      <c r="C1175" s="250"/>
      <c r="D1175" s="250"/>
      <c r="E1175" s="250"/>
      <c r="J1175" s="253"/>
      <c r="O1175" s="253"/>
      <c r="P1175" s="253"/>
      <c r="Q1175" s="253"/>
      <c r="R1175" s="253"/>
      <c r="S1175" s="253"/>
      <c r="T1175" s="253"/>
      <c r="U1175" s="253"/>
      <c r="V1175" s="253"/>
      <c r="W1175" s="253"/>
      <c r="X1175" s="253"/>
      <c r="Y1175" s="253"/>
      <c r="Z1175" s="252"/>
      <c r="AA1175" s="252"/>
      <c r="AB1175" s="252"/>
      <c r="AC1175" s="251"/>
      <c r="AD1175" s="250"/>
    </row>
    <row r="1176" spans="1:30" s="208" customFormat="1">
      <c r="A1176" s="250"/>
      <c r="B1176" s="250"/>
      <c r="C1176" s="250"/>
      <c r="D1176" s="250"/>
      <c r="E1176" s="250"/>
      <c r="J1176" s="253"/>
      <c r="O1176" s="253"/>
      <c r="P1176" s="253"/>
      <c r="Q1176" s="253"/>
      <c r="R1176" s="253"/>
      <c r="S1176" s="253"/>
      <c r="T1176" s="253"/>
      <c r="U1176" s="253"/>
      <c r="V1176" s="253"/>
      <c r="W1176" s="253"/>
      <c r="X1176" s="253"/>
      <c r="Y1176" s="253"/>
      <c r="Z1176" s="252"/>
      <c r="AA1176" s="252"/>
      <c r="AB1176" s="252"/>
      <c r="AC1176" s="251"/>
      <c r="AD1176" s="250"/>
    </row>
    <row r="1177" spans="1:30" s="208" customFormat="1">
      <c r="A1177" s="250"/>
      <c r="B1177" s="250"/>
      <c r="C1177" s="250"/>
      <c r="D1177" s="250"/>
      <c r="E1177" s="250"/>
      <c r="J1177" s="253"/>
      <c r="O1177" s="253"/>
      <c r="P1177" s="253"/>
      <c r="Q1177" s="253"/>
      <c r="R1177" s="253"/>
      <c r="S1177" s="253"/>
      <c r="T1177" s="253"/>
      <c r="U1177" s="253"/>
      <c r="V1177" s="253"/>
      <c r="W1177" s="253"/>
      <c r="X1177" s="253"/>
      <c r="Y1177" s="253"/>
      <c r="Z1177" s="252"/>
      <c r="AA1177" s="252"/>
      <c r="AB1177" s="252"/>
      <c r="AC1177" s="251"/>
      <c r="AD1177" s="250"/>
    </row>
    <row r="1178" spans="1:30" s="208" customFormat="1">
      <c r="A1178" s="250"/>
      <c r="B1178" s="250"/>
      <c r="C1178" s="250"/>
      <c r="D1178" s="250"/>
      <c r="E1178" s="250"/>
      <c r="J1178" s="253"/>
      <c r="O1178" s="253"/>
      <c r="P1178" s="253"/>
      <c r="Q1178" s="253"/>
      <c r="R1178" s="253"/>
      <c r="S1178" s="253"/>
      <c r="T1178" s="253"/>
      <c r="U1178" s="253"/>
      <c r="V1178" s="253"/>
      <c r="W1178" s="253"/>
      <c r="X1178" s="253"/>
      <c r="Y1178" s="253"/>
      <c r="Z1178" s="252"/>
      <c r="AA1178" s="252"/>
      <c r="AB1178" s="252"/>
      <c r="AC1178" s="251"/>
      <c r="AD1178" s="250"/>
    </row>
    <row r="1179" spans="1:30" s="208" customFormat="1">
      <c r="A1179" s="250"/>
      <c r="B1179" s="250"/>
      <c r="C1179" s="250"/>
      <c r="D1179" s="250"/>
      <c r="E1179" s="250"/>
      <c r="J1179" s="253"/>
      <c r="O1179" s="253"/>
      <c r="P1179" s="253"/>
      <c r="Q1179" s="253"/>
      <c r="R1179" s="253"/>
      <c r="S1179" s="253"/>
      <c r="T1179" s="253"/>
      <c r="U1179" s="253"/>
      <c r="V1179" s="253"/>
      <c r="W1179" s="253"/>
      <c r="X1179" s="253"/>
      <c r="Y1179" s="253"/>
      <c r="Z1179" s="252"/>
      <c r="AA1179" s="252"/>
      <c r="AB1179" s="252"/>
      <c r="AC1179" s="251"/>
      <c r="AD1179" s="250"/>
    </row>
    <row r="1180" spans="1:30" s="208" customFormat="1">
      <c r="A1180" s="250"/>
      <c r="B1180" s="250"/>
      <c r="C1180" s="250"/>
      <c r="D1180" s="250"/>
      <c r="E1180" s="250"/>
      <c r="J1180" s="253"/>
      <c r="O1180" s="253"/>
      <c r="P1180" s="253"/>
      <c r="Q1180" s="253"/>
      <c r="R1180" s="253"/>
      <c r="S1180" s="253"/>
      <c r="T1180" s="253"/>
      <c r="U1180" s="253"/>
      <c r="V1180" s="253"/>
      <c r="W1180" s="253"/>
      <c r="X1180" s="253"/>
      <c r="Y1180" s="253"/>
      <c r="Z1180" s="252"/>
      <c r="AA1180" s="252"/>
      <c r="AB1180" s="252"/>
      <c r="AC1180" s="251"/>
      <c r="AD1180" s="250"/>
    </row>
    <row r="1181" spans="1:30" s="208" customFormat="1">
      <c r="A1181" s="250"/>
      <c r="B1181" s="250"/>
      <c r="C1181" s="250"/>
      <c r="D1181" s="250"/>
      <c r="E1181" s="250"/>
      <c r="J1181" s="253"/>
      <c r="O1181" s="253"/>
      <c r="P1181" s="253"/>
      <c r="Q1181" s="253"/>
      <c r="R1181" s="253"/>
      <c r="S1181" s="253"/>
      <c r="T1181" s="253"/>
      <c r="U1181" s="253"/>
      <c r="V1181" s="253"/>
      <c r="W1181" s="253"/>
      <c r="X1181" s="253"/>
      <c r="Y1181" s="253"/>
      <c r="Z1181" s="252"/>
      <c r="AA1181" s="252"/>
      <c r="AB1181" s="252"/>
      <c r="AC1181" s="251"/>
      <c r="AD1181" s="250"/>
    </row>
    <row r="1182" spans="1:30" s="208" customFormat="1">
      <c r="A1182" s="250"/>
      <c r="B1182" s="250"/>
      <c r="C1182" s="250"/>
      <c r="D1182" s="250"/>
      <c r="E1182" s="250"/>
      <c r="J1182" s="253"/>
      <c r="O1182" s="253"/>
      <c r="P1182" s="253"/>
      <c r="Q1182" s="253"/>
      <c r="R1182" s="253"/>
      <c r="S1182" s="253"/>
      <c r="T1182" s="253"/>
      <c r="U1182" s="253"/>
      <c r="V1182" s="253"/>
      <c r="W1182" s="253"/>
      <c r="X1182" s="253"/>
      <c r="Y1182" s="253"/>
      <c r="Z1182" s="252"/>
      <c r="AA1182" s="252"/>
      <c r="AB1182" s="252"/>
      <c r="AC1182" s="251"/>
      <c r="AD1182" s="250"/>
    </row>
    <row r="1183" spans="1:30" s="208" customFormat="1">
      <c r="A1183" s="250"/>
      <c r="B1183" s="250"/>
      <c r="C1183" s="250"/>
      <c r="D1183" s="250"/>
      <c r="E1183" s="250"/>
      <c r="J1183" s="253"/>
      <c r="O1183" s="253"/>
      <c r="P1183" s="253"/>
      <c r="Q1183" s="253"/>
      <c r="R1183" s="253"/>
      <c r="S1183" s="253"/>
      <c r="T1183" s="253"/>
      <c r="U1183" s="253"/>
      <c r="V1183" s="253"/>
      <c r="W1183" s="253"/>
      <c r="X1183" s="253"/>
      <c r="Y1183" s="253"/>
      <c r="Z1183" s="252"/>
      <c r="AA1183" s="252"/>
      <c r="AB1183" s="252"/>
      <c r="AC1183" s="251"/>
      <c r="AD1183" s="250"/>
    </row>
    <row r="1184" spans="1:30" s="208" customFormat="1">
      <c r="A1184" s="250"/>
      <c r="B1184" s="250"/>
      <c r="C1184" s="250"/>
      <c r="D1184" s="250"/>
      <c r="E1184" s="250"/>
      <c r="J1184" s="253"/>
      <c r="O1184" s="253"/>
      <c r="P1184" s="253"/>
      <c r="Q1184" s="253"/>
      <c r="R1184" s="253"/>
      <c r="S1184" s="253"/>
      <c r="T1184" s="253"/>
      <c r="U1184" s="253"/>
      <c r="V1184" s="253"/>
      <c r="W1184" s="253"/>
      <c r="X1184" s="253"/>
      <c r="Y1184" s="253"/>
      <c r="Z1184" s="252"/>
      <c r="AA1184" s="252"/>
      <c r="AB1184" s="252"/>
      <c r="AC1184" s="251"/>
      <c r="AD1184" s="250"/>
    </row>
    <row r="1185" spans="1:30" s="208" customFormat="1">
      <c r="A1185" s="250"/>
      <c r="B1185" s="250"/>
      <c r="C1185" s="250"/>
      <c r="D1185" s="250"/>
      <c r="E1185" s="250"/>
      <c r="J1185" s="253"/>
      <c r="O1185" s="253"/>
      <c r="P1185" s="253"/>
      <c r="Q1185" s="253"/>
      <c r="R1185" s="253"/>
      <c r="S1185" s="253"/>
      <c r="T1185" s="253"/>
      <c r="U1185" s="253"/>
      <c r="V1185" s="253"/>
      <c r="W1185" s="253"/>
      <c r="X1185" s="253"/>
      <c r="Y1185" s="253"/>
      <c r="Z1185" s="252"/>
      <c r="AA1185" s="252"/>
      <c r="AB1185" s="252"/>
      <c r="AC1185" s="251"/>
      <c r="AD1185" s="250"/>
    </row>
    <row r="1186" spans="1:30" s="208" customFormat="1">
      <c r="A1186" s="250"/>
      <c r="B1186" s="250"/>
      <c r="C1186" s="250"/>
      <c r="D1186" s="250"/>
      <c r="E1186" s="250"/>
      <c r="J1186" s="253"/>
      <c r="O1186" s="253"/>
      <c r="P1186" s="253"/>
      <c r="Q1186" s="253"/>
      <c r="R1186" s="253"/>
      <c r="S1186" s="253"/>
      <c r="T1186" s="253"/>
      <c r="U1186" s="253"/>
      <c r="V1186" s="253"/>
      <c r="W1186" s="253"/>
      <c r="X1186" s="253"/>
      <c r="Y1186" s="253"/>
      <c r="Z1186" s="252"/>
      <c r="AA1186" s="252"/>
      <c r="AB1186" s="252"/>
      <c r="AC1186" s="251"/>
      <c r="AD1186" s="250"/>
    </row>
    <row r="1187" spans="1:30" s="208" customFormat="1">
      <c r="A1187" s="250"/>
      <c r="B1187" s="250"/>
      <c r="C1187" s="250"/>
      <c r="D1187" s="250"/>
      <c r="E1187" s="250"/>
      <c r="J1187" s="253"/>
      <c r="O1187" s="253"/>
      <c r="P1187" s="253"/>
      <c r="Q1187" s="253"/>
      <c r="R1187" s="253"/>
      <c r="S1187" s="253"/>
      <c r="T1187" s="253"/>
      <c r="U1187" s="253"/>
      <c r="V1187" s="253"/>
      <c r="W1187" s="253"/>
      <c r="X1187" s="253"/>
      <c r="Y1187" s="253"/>
      <c r="Z1187" s="252"/>
      <c r="AA1187" s="252"/>
      <c r="AB1187" s="252"/>
      <c r="AC1187" s="251"/>
      <c r="AD1187" s="250"/>
    </row>
    <row r="1188" spans="1:30" s="208" customFormat="1">
      <c r="A1188" s="250"/>
      <c r="B1188" s="250"/>
      <c r="C1188" s="250"/>
      <c r="D1188" s="250"/>
      <c r="E1188" s="250"/>
      <c r="J1188" s="253"/>
      <c r="O1188" s="253"/>
      <c r="P1188" s="253"/>
      <c r="Q1188" s="253"/>
      <c r="R1188" s="253"/>
      <c r="S1188" s="253"/>
      <c r="T1188" s="253"/>
      <c r="U1188" s="253"/>
      <c r="V1188" s="253"/>
      <c r="W1188" s="253"/>
      <c r="X1188" s="253"/>
      <c r="Y1188" s="253"/>
      <c r="Z1188" s="252"/>
      <c r="AA1188" s="252"/>
      <c r="AB1188" s="252"/>
      <c r="AC1188" s="251"/>
      <c r="AD1188" s="250"/>
    </row>
    <row r="1189" spans="1:30" s="208" customFormat="1">
      <c r="A1189" s="250"/>
      <c r="B1189" s="250"/>
      <c r="C1189" s="250"/>
      <c r="D1189" s="250"/>
      <c r="E1189" s="250"/>
      <c r="J1189" s="253"/>
      <c r="O1189" s="253"/>
      <c r="P1189" s="253"/>
      <c r="Q1189" s="253"/>
      <c r="R1189" s="253"/>
      <c r="S1189" s="253"/>
      <c r="T1189" s="253"/>
      <c r="U1189" s="253"/>
      <c r="V1189" s="253"/>
      <c r="W1189" s="253"/>
      <c r="X1189" s="253"/>
      <c r="Y1189" s="253"/>
      <c r="Z1189" s="252"/>
      <c r="AA1189" s="252"/>
      <c r="AB1189" s="252"/>
      <c r="AC1189" s="251"/>
      <c r="AD1189" s="250"/>
    </row>
    <row r="1190" spans="1:30" s="208" customFormat="1">
      <c r="A1190" s="250"/>
      <c r="B1190" s="250"/>
      <c r="C1190" s="250"/>
      <c r="D1190" s="250"/>
      <c r="E1190" s="250"/>
      <c r="J1190" s="253"/>
      <c r="O1190" s="253"/>
      <c r="P1190" s="253"/>
      <c r="Q1190" s="253"/>
      <c r="R1190" s="253"/>
      <c r="S1190" s="253"/>
      <c r="T1190" s="253"/>
      <c r="U1190" s="253"/>
      <c r="V1190" s="253"/>
      <c r="W1190" s="253"/>
      <c r="X1190" s="253"/>
      <c r="Y1190" s="253"/>
      <c r="Z1190" s="252"/>
      <c r="AA1190" s="252"/>
      <c r="AB1190" s="252"/>
      <c r="AC1190" s="251"/>
      <c r="AD1190" s="250"/>
    </row>
    <row r="1191" spans="1:30" s="208" customFormat="1">
      <c r="A1191" s="250"/>
      <c r="B1191" s="250"/>
      <c r="C1191" s="250"/>
      <c r="D1191" s="250"/>
      <c r="E1191" s="250"/>
      <c r="J1191" s="253"/>
      <c r="O1191" s="253"/>
      <c r="P1191" s="253"/>
      <c r="Q1191" s="253"/>
      <c r="R1191" s="253"/>
      <c r="S1191" s="253"/>
      <c r="T1191" s="253"/>
      <c r="U1191" s="253"/>
      <c r="V1191" s="253"/>
      <c r="W1191" s="253"/>
      <c r="X1191" s="253"/>
      <c r="Y1191" s="253"/>
      <c r="Z1191" s="252"/>
      <c r="AA1191" s="252"/>
      <c r="AB1191" s="252"/>
      <c r="AC1191" s="251"/>
      <c r="AD1191" s="250"/>
    </row>
    <row r="1192" spans="1:30" s="208" customFormat="1">
      <c r="A1192" s="250"/>
      <c r="B1192" s="250"/>
      <c r="C1192" s="250"/>
      <c r="D1192" s="250"/>
      <c r="E1192" s="250"/>
      <c r="J1192" s="253"/>
      <c r="O1192" s="253"/>
      <c r="P1192" s="253"/>
      <c r="Q1192" s="253"/>
      <c r="R1192" s="253"/>
      <c r="S1192" s="253"/>
      <c r="T1192" s="253"/>
      <c r="U1192" s="253"/>
      <c r="V1192" s="253"/>
      <c r="W1192" s="253"/>
      <c r="X1192" s="253"/>
      <c r="Y1192" s="253"/>
      <c r="Z1192" s="252"/>
      <c r="AA1192" s="252"/>
      <c r="AB1192" s="252"/>
      <c r="AC1192" s="251"/>
      <c r="AD1192" s="250"/>
    </row>
    <row r="1193" spans="1:30" s="208" customFormat="1">
      <c r="A1193" s="250"/>
      <c r="B1193" s="250"/>
      <c r="C1193" s="250"/>
      <c r="D1193" s="250"/>
      <c r="E1193" s="250"/>
      <c r="J1193" s="253"/>
      <c r="O1193" s="253"/>
      <c r="P1193" s="253"/>
      <c r="Q1193" s="253"/>
      <c r="R1193" s="253"/>
      <c r="S1193" s="253"/>
      <c r="T1193" s="253"/>
      <c r="U1193" s="253"/>
      <c r="V1193" s="253"/>
      <c r="W1193" s="253"/>
      <c r="X1193" s="253"/>
      <c r="Y1193" s="253"/>
      <c r="Z1193" s="252"/>
      <c r="AA1193" s="252"/>
      <c r="AB1193" s="252"/>
      <c r="AC1193" s="251"/>
      <c r="AD1193" s="250"/>
    </row>
    <row r="1194" spans="1:30" s="208" customFormat="1">
      <c r="A1194" s="250"/>
      <c r="B1194" s="250"/>
      <c r="C1194" s="250"/>
      <c r="D1194" s="250"/>
      <c r="E1194" s="250"/>
      <c r="J1194" s="253"/>
      <c r="O1194" s="253"/>
      <c r="P1194" s="253"/>
      <c r="Q1194" s="253"/>
      <c r="R1194" s="253"/>
      <c r="S1194" s="253"/>
      <c r="T1194" s="253"/>
      <c r="U1194" s="253"/>
      <c r="V1194" s="253"/>
      <c r="W1194" s="253"/>
      <c r="X1194" s="253"/>
      <c r="Y1194" s="253"/>
      <c r="Z1194" s="252"/>
      <c r="AA1194" s="252"/>
      <c r="AB1194" s="252"/>
      <c r="AC1194" s="251"/>
      <c r="AD1194" s="250"/>
    </row>
    <row r="1195" spans="1:30" s="208" customFormat="1">
      <c r="A1195" s="250"/>
      <c r="B1195" s="250"/>
      <c r="C1195" s="250"/>
      <c r="D1195" s="250"/>
      <c r="E1195" s="250"/>
      <c r="J1195" s="253"/>
      <c r="O1195" s="253"/>
      <c r="P1195" s="253"/>
      <c r="Q1195" s="253"/>
      <c r="R1195" s="253"/>
      <c r="S1195" s="253"/>
      <c r="T1195" s="253"/>
      <c r="U1195" s="253"/>
      <c r="V1195" s="253"/>
      <c r="W1195" s="253"/>
      <c r="X1195" s="253"/>
      <c r="Y1195" s="253"/>
      <c r="Z1195" s="252"/>
      <c r="AA1195" s="252"/>
      <c r="AB1195" s="252"/>
      <c r="AC1195" s="251"/>
      <c r="AD1195" s="250"/>
    </row>
    <row r="1196" spans="1:30" s="208" customFormat="1">
      <c r="A1196" s="250"/>
      <c r="B1196" s="250"/>
      <c r="C1196" s="250"/>
      <c r="D1196" s="250"/>
      <c r="E1196" s="250"/>
      <c r="J1196" s="253"/>
      <c r="O1196" s="253"/>
      <c r="P1196" s="253"/>
      <c r="Q1196" s="253"/>
      <c r="R1196" s="253"/>
      <c r="S1196" s="253"/>
      <c r="T1196" s="253"/>
      <c r="U1196" s="253"/>
      <c r="V1196" s="253"/>
      <c r="W1196" s="253"/>
      <c r="X1196" s="253"/>
      <c r="Y1196" s="253"/>
      <c r="Z1196" s="252"/>
      <c r="AA1196" s="252"/>
      <c r="AB1196" s="252"/>
      <c r="AC1196" s="251"/>
      <c r="AD1196" s="250"/>
    </row>
    <row r="1197" spans="1:30" s="208" customFormat="1">
      <c r="A1197" s="250"/>
      <c r="B1197" s="250"/>
      <c r="C1197" s="250"/>
      <c r="D1197" s="250"/>
      <c r="E1197" s="250"/>
      <c r="J1197" s="253"/>
      <c r="O1197" s="253"/>
      <c r="P1197" s="253"/>
      <c r="Q1197" s="253"/>
      <c r="R1197" s="253"/>
      <c r="S1197" s="253"/>
      <c r="T1197" s="253"/>
      <c r="U1197" s="253"/>
      <c r="V1197" s="253"/>
      <c r="W1197" s="253"/>
      <c r="X1197" s="253"/>
      <c r="Y1197" s="253"/>
      <c r="Z1197" s="252"/>
      <c r="AA1197" s="252"/>
      <c r="AB1197" s="252"/>
      <c r="AC1197" s="251"/>
      <c r="AD1197" s="250"/>
    </row>
    <row r="1198" spans="1:30" s="208" customFormat="1">
      <c r="A1198" s="250"/>
      <c r="B1198" s="250"/>
      <c r="C1198" s="250"/>
      <c r="D1198" s="250"/>
      <c r="E1198" s="250"/>
      <c r="J1198" s="253"/>
      <c r="O1198" s="253"/>
      <c r="P1198" s="253"/>
      <c r="Q1198" s="253"/>
      <c r="R1198" s="253"/>
      <c r="S1198" s="253"/>
      <c r="T1198" s="253"/>
      <c r="U1198" s="253"/>
      <c r="V1198" s="253"/>
      <c r="W1198" s="253"/>
      <c r="X1198" s="253"/>
      <c r="Y1198" s="253"/>
      <c r="Z1198" s="252"/>
      <c r="AA1198" s="252"/>
      <c r="AB1198" s="252"/>
      <c r="AC1198" s="251"/>
      <c r="AD1198" s="250"/>
    </row>
    <row r="1199" spans="1:30" s="208" customFormat="1">
      <c r="A1199" s="250"/>
      <c r="B1199" s="250"/>
      <c r="C1199" s="250"/>
      <c r="D1199" s="250"/>
      <c r="E1199" s="250"/>
      <c r="J1199" s="253"/>
      <c r="O1199" s="253"/>
      <c r="P1199" s="253"/>
      <c r="Q1199" s="253"/>
      <c r="R1199" s="253"/>
      <c r="S1199" s="253"/>
      <c r="T1199" s="253"/>
      <c r="U1199" s="253"/>
      <c r="V1199" s="253"/>
      <c r="W1199" s="253"/>
      <c r="X1199" s="253"/>
      <c r="Y1199" s="253"/>
      <c r="Z1199" s="252"/>
      <c r="AA1199" s="252"/>
      <c r="AB1199" s="252"/>
      <c r="AC1199" s="251"/>
      <c r="AD1199" s="250"/>
    </row>
    <row r="1200" spans="1:30" s="208" customFormat="1">
      <c r="A1200" s="250"/>
      <c r="B1200" s="250"/>
      <c r="C1200" s="250"/>
      <c r="D1200" s="250"/>
      <c r="E1200" s="250"/>
      <c r="J1200" s="253"/>
      <c r="O1200" s="253"/>
      <c r="P1200" s="253"/>
      <c r="Q1200" s="253"/>
      <c r="R1200" s="253"/>
      <c r="S1200" s="253"/>
      <c r="T1200" s="253"/>
      <c r="U1200" s="253"/>
      <c r="V1200" s="253"/>
      <c r="W1200" s="253"/>
      <c r="X1200" s="253"/>
      <c r="Y1200" s="253"/>
      <c r="Z1200" s="252"/>
      <c r="AA1200" s="252"/>
      <c r="AB1200" s="252"/>
      <c r="AC1200" s="251"/>
      <c r="AD1200" s="250"/>
    </row>
    <row r="1201" spans="1:30" s="208" customFormat="1">
      <c r="A1201" s="250"/>
      <c r="B1201" s="250"/>
      <c r="C1201" s="250"/>
      <c r="D1201" s="250"/>
      <c r="E1201" s="250"/>
      <c r="J1201" s="253"/>
      <c r="O1201" s="253"/>
      <c r="P1201" s="253"/>
      <c r="Q1201" s="253"/>
      <c r="R1201" s="253"/>
      <c r="S1201" s="253"/>
      <c r="T1201" s="253"/>
      <c r="U1201" s="253"/>
      <c r="V1201" s="253"/>
      <c r="W1201" s="253"/>
      <c r="X1201" s="253"/>
      <c r="Y1201" s="253"/>
      <c r="Z1201" s="252"/>
      <c r="AA1201" s="252"/>
      <c r="AB1201" s="252"/>
      <c r="AC1201" s="251"/>
      <c r="AD1201" s="250"/>
    </row>
    <row r="1202" spans="1:30" s="208" customFormat="1">
      <c r="A1202" s="250"/>
      <c r="B1202" s="250"/>
      <c r="C1202" s="250"/>
      <c r="D1202" s="250"/>
      <c r="E1202" s="250"/>
      <c r="J1202" s="253"/>
      <c r="O1202" s="253"/>
      <c r="P1202" s="253"/>
      <c r="Q1202" s="253"/>
      <c r="R1202" s="253"/>
      <c r="S1202" s="253"/>
      <c r="T1202" s="253"/>
      <c r="U1202" s="253"/>
      <c r="V1202" s="253"/>
      <c r="W1202" s="253"/>
      <c r="X1202" s="253"/>
      <c r="Y1202" s="253"/>
      <c r="Z1202" s="252"/>
      <c r="AA1202" s="252"/>
      <c r="AB1202" s="252"/>
      <c r="AC1202" s="251"/>
      <c r="AD1202" s="250"/>
    </row>
    <row r="1203" spans="1:30" s="208" customFormat="1">
      <c r="A1203" s="250"/>
      <c r="B1203" s="250"/>
      <c r="C1203" s="250"/>
      <c r="D1203" s="250"/>
      <c r="E1203" s="250"/>
      <c r="J1203" s="253"/>
      <c r="O1203" s="253"/>
      <c r="P1203" s="253"/>
      <c r="Q1203" s="253"/>
      <c r="R1203" s="253"/>
      <c r="S1203" s="253"/>
      <c r="T1203" s="253"/>
      <c r="U1203" s="253"/>
      <c r="V1203" s="253"/>
      <c r="W1203" s="253"/>
      <c r="X1203" s="253"/>
      <c r="Y1203" s="253"/>
      <c r="Z1203" s="252"/>
      <c r="AA1203" s="252"/>
      <c r="AB1203" s="252"/>
      <c r="AC1203" s="251"/>
      <c r="AD1203" s="250"/>
    </row>
    <row r="1204" spans="1:30" s="208" customFormat="1">
      <c r="A1204" s="250"/>
      <c r="B1204" s="250"/>
      <c r="C1204" s="250"/>
      <c r="D1204" s="250"/>
      <c r="E1204" s="250"/>
      <c r="J1204" s="253"/>
      <c r="O1204" s="253"/>
      <c r="P1204" s="253"/>
      <c r="Q1204" s="253"/>
      <c r="R1204" s="253"/>
      <c r="S1204" s="253"/>
      <c r="T1204" s="253"/>
      <c r="U1204" s="253"/>
      <c r="V1204" s="253"/>
      <c r="W1204" s="253"/>
      <c r="X1204" s="253"/>
      <c r="Y1204" s="253"/>
      <c r="Z1204" s="252"/>
      <c r="AA1204" s="252"/>
      <c r="AB1204" s="252"/>
      <c r="AC1204" s="251"/>
      <c r="AD1204" s="250"/>
    </row>
    <row r="1205" spans="1:30" s="208" customFormat="1">
      <c r="A1205" s="250"/>
      <c r="B1205" s="250"/>
      <c r="C1205" s="250"/>
      <c r="D1205" s="250"/>
      <c r="E1205" s="250"/>
      <c r="J1205" s="253"/>
      <c r="O1205" s="253"/>
      <c r="P1205" s="253"/>
      <c r="Q1205" s="253"/>
      <c r="R1205" s="253"/>
      <c r="S1205" s="253"/>
      <c r="T1205" s="253"/>
      <c r="U1205" s="253"/>
      <c r="V1205" s="253"/>
      <c r="W1205" s="253"/>
      <c r="X1205" s="253"/>
      <c r="Y1205" s="253"/>
      <c r="Z1205" s="252"/>
      <c r="AA1205" s="252"/>
      <c r="AB1205" s="252"/>
      <c r="AC1205" s="251"/>
      <c r="AD1205" s="250"/>
    </row>
    <row r="1206" spans="1:30" s="208" customFormat="1">
      <c r="A1206" s="250"/>
      <c r="B1206" s="250"/>
      <c r="C1206" s="250"/>
      <c r="D1206" s="250"/>
      <c r="E1206" s="250"/>
      <c r="J1206" s="253"/>
      <c r="O1206" s="253"/>
      <c r="P1206" s="253"/>
      <c r="Q1206" s="253"/>
      <c r="R1206" s="253"/>
      <c r="S1206" s="253"/>
      <c r="T1206" s="253"/>
      <c r="U1206" s="253"/>
      <c r="V1206" s="253"/>
      <c r="W1206" s="253"/>
      <c r="X1206" s="253"/>
      <c r="Y1206" s="253"/>
      <c r="Z1206" s="252"/>
      <c r="AA1206" s="252"/>
      <c r="AB1206" s="252"/>
      <c r="AC1206" s="251"/>
      <c r="AD1206" s="250"/>
    </row>
    <row r="1207" spans="1:30" s="208" customFormat="1">
      <c r="A1207" s="250"/>
      <c r="B1207" s="250"/>
      <c r="C1207" s="250"/>
      <c r="D1207" s="250"/>
      <c r="E1207" s="250"/>
      <c r="J1207" s="253"/>
      <c r="O1207" s="253"/>
      <c r="P1207" s="253"/>
      <c r="Q1207" s="253"/>
      <c r="R1207" s="253"/>
      <c r="S1207" s="253"/>
      <c r="T1207" s="253"/>
      <c r="U1207" s="253"/>
      <c r="V1207" s="253"/>
      <c r="W1207" s="253"/>
      <c r="X1207" s="253"/>
      <c r="Y1207" s="253"/>
      <c r="Z1207" s="252"/>
      <c r="AA1207" s="252"/>
      <c r="AB1207" s="252"/>
      <c r="AC1207" s="251"/>
      <c r="AD1207" s="250"/>
    </row>
    <row r="1208" spans="1:30" s="208" customFormat="1">
      <c r="A1208" s="250"/>
      <c r="B1208" s="250"/>
      <c r="C1208" s="250"/>
      <c r="D1208" s="250"/>
      <c r="E1208" s="250"/>
      <c r="J1208" s="253"/>
      <c r="O1208" s="253"/>
      <c r="P1208" s="253"/>
      <c r="Q1208" s="253"/>
      <c r="R1208" s="253"/>
      <c r="S1208" s="253"/>
      <c r="T1208" s="253"/>
      <c r="U1208" s="253"/>
      <c r="V1208" s="253"/>
      <c r="W1208" s="253"/>
      <c r="X1208" s="253"/>
      <c r="Y1208" s="253"/>
      <c r="Z1208" s="252"/>
      <c r="AA1208" s="252"/>
      <c r="AB1208" s="252"/>
      <c r="AC1208" s="251"/>
      <c r="AD1208" s="250"/>
    </row>
    <row r="1209" spans="1:30" s="208" customFormat="1">
      <c r="A1209" s="250"/>
      <c r="B1209" s="250"/>
      <c r="C1209" s="250"/>
      <c r="D1209" s="250"/>
      <c r="E1209" s="250"/>
      <c r="J1209" s="253"/>
      <c r="O1209" s="253"/>
      <c r="P1209" s="253"/>
      <c r="Q1209" s="253"/>
      <c r="R1209" s="253"/>
      <c r="S1209" s="253"/>
      <c r="T1209" s="253"/>
      <c r="U1209" s="253"/>
      <c r="V1209" s="253"/>
      <c r="W1209" s="253"/>
      <c r="X1209" s="253"/>
      <c r="Y1209" s="253"/>
      <c r="Z1209" s="252"/>
      <c r="AA1209" s="252"/>
      <c r="AB1209" s="252"/>
      <c r="AC1209" s="251"/>
      <c r="AD1209" s="250"/>
    </row>
    <row r="1210" spans="1:30" s="208" customFormat="1">
      <c r="A1210" s="250"/>
      <c r="B1210" s="250"/>
      <c r="C1210" s="250"/>
      <c r="D1210" s="250"/>
      <c r="E1210" s="250"/>
      <c r="J1210" s="253"/>
      <c r="O1210" s="253"/>
      <c r="P1210" s="253"/>
      <c r="Q1210" s="253"/>
      <c r="R1210" s="253"/>
      <c r="S1210" s="253"/>
      <c r="T1210" s="253"/>
      <c r="U1210" s="253"/>
      <c r="V1210" s="253"/>
      <c r="W1210" s="253"/>
      <c r="X1210" s="253"/>
      <c r="Y1210" s="253"/>
      <c r="Z1210" s="252"/>
      <c r="AA1210" s="252"/>
      <c r="AB1210" s="252"/>
      <c r="AC1210" s="251"/>
      <c r="AD1210" s="250"/>
    </row>
    <row r="1211" spans="1:30" s="208" customFormat="1">
      <c r="A1211" s="250"/>
      <c r="B1211" s="250"/>
      <c r="C1211" s="250"/>
      <c r="D1211" s="250"/>
      <c r="E1211" s="250"/>
      <c r="J1211" s="253"/>
      <c r="O1211" s="253"/>
      <c r="P1211" s="253"/>
      <c r="Q1211" s="253"/>
      <c r="R1211" s="253"/>
      <c r="S1211" s="253"/>
      <c r="T1211" s="253"/>
      <c r="U1211" s="253"/>
      <c r="V1211" s="253"/>
      <c r="W1211" s="253"/>
      <c r="X1211" s="253"/>
      <c r="Y1211" s="253"/>
      <c r="Z1211" s="252"/>
      <c r="AA1211" s="252"/>
      <c r="AB1211" s="252"/>
      <c r="AC1211" s="251"/>
      <c r="AD1211" s="250"/>
    </row>
    <row r="1212" spans="1:30" s="208" customFormat="1">
      <c r="A1212" s="250"/>
      <c r="B1212" s="250"/>
      <c r="C1212" s="250"/>
      <c r="D1212" s="250"/>
      <c r="E1212" s="250"/>
      <c r="J1212" s="253"/>
      <c r="O1212" s="253"/>
      <c r="P1212" s="253"/>
      <c r="Q1212" s="253"/>
      <c r="R1212" s="253"/>
      <c r="S1212" s="253"/>
      <c r="T1212" s="253"/>
      <c r="U1212" s="253"/>
      <c r="V1212" s="253"/>
      <c r="W1212" s="253"/>
      <c r="X1212" s="253"/>
      <c r="Y1212" s="253"/>
      <c r="Z1212" s="252"/>
      <c r="AA1212" s="252"/>
      <c r="AB1212" s="252"/>
      <c r="AC1212" s="251"/>
      <c r="AD1212" s="250"/>
    </row>
    <row r="1213" spans="1:30" s="208" customFormat="1">
      <c r="A1213" s="250"/>
      <c r="B1213" s="250"/>
      <c r="C1213" s="250"/>
      <c r="D1213" s="250"/>
      <c r="E1213" s="250"/>
      <c r="J1213" s="253"/>
      <c r="O1213" s="253"/>
      <c r="P1213" s="253"/>
      <c r="Q1213" s="253"/>
      <c r="R1213" s="253"/>
      <c r="S1213" s="253"/>
      <c r="T1213" s="253"/>
      <c r="U1213" s="253"/>
      <c r="V1213" s="253"/>
      <c r="W1213" s="253"/>
      <c r="X1213" s="253"/>
      <c r="Y1213" s="253"/>
      <c r="Z1213" s="252"/>
      <c r="AA1213" s="252"/>
      <c r="AB1213" s="252"/>
      <c r="AC1213" s="251"/>
      <c r="AD1213" s="250"/>
    </row>
    <row r="1214" spans="1:30" s="208" customFormat="1">
      <c r="A1214" s="250"/>
      <c r="B1214" s="250"/>
      <c r="C1214" s="250"/>
      <c r="D1214" s="250"/>
      <c r="E1214" s="250"/>
      <c r="J1214" s="253"/>
      <c r="O1214" s="253"/>
      <c r="P1214" s="253"/>
      <c r="Q1214" s="253"/>
      <c r="R1214" s="253"/>
      <c r="S1214" s="253"/>
      <c r="T1214" s="253"/>
      <c r="U1214" s="253"/>
      <c r="V1214" s="253"/>
      <c r="W1214" s="253"/>
      <c r="X1214" s="253"/>
      <c r="Y1214" s="253"/>
      <c r="Z1214" s="252"/>
      <c r="AA1214" s="252"/>
      <c r="AB1214" s="252"/>
      <c r="AC1214" s="251"/>
      <c r="AD1214" s="250"/>
    </row>
    <row r="1215" spans="1:30" s="208" customFormat="1">
      <c r="A1215" s="250"/>
      <c r="B1215" s="250"/>
      <c r="C1215" s="250"/>
      <c r="D1215" s="250"/>
      <c r="E1215" s="250"/>
      <c r="J1215" s="253"/>
      <c r="O1215" s="253"/>
      <c r="P1215" s="253"/>
      <c r="Q1215" s="253"/>
      <c r="R1215" s="253"/>
      <c r="S1215" s="253"/>
      <c r="T1215" s="253"/>
      <c r="U1215" s="253"/>
      <c r="V1215" s="253"/>
      <c r="W1215" s="253"/>
      <c r="X1215" s="253"/>
      <c r="Y1215" s="253"/>
      <c r="Z1215" s="252"/>
      <c r="AA1215" s="252"/>
      <c r="AB1215" s="252"/>
      <c r="AC1215" s="251"/>
      <c r="AD1215" s="250"/>
    </row>
    <row r="1216" spans="1:30" s="208" customFormat="1">
      <c r="A1216" s="250"/>
      <c r="B1216" s="250"/>
      <c r="C1216" s="250"/>
      <c r="D1216" s="250"/>
      <c r="E1216" s="250"/>
      <c r="J1216" s="253"/>
      <c r="O1216" s="253"/>
      <c r="P1216" s="253"/>
      <c r="Q1216" s="253"/>
      <c r="R1216" s="253"/>
      <c r="S1216" s="253"/>
      <c r="T1216" s="253"/>
      <c r="U1216" s="253"/>
      <c r="V1216" s="253"/>
      <c r="W1216" s="253"/>
      <c r="X1216" s="253"/>
      <c r="Y1216" s="253"/>
      <c r="Z1216" s="252"/>
      <c r="AA1216" s="252"/>
      <c r="AB1216" s="252"/>
      <c r="AC1216" s="251"/>
      <c r="AD1216" s="250"/>
    </row>
    <row r="1217" spans="1:30" s="208" customFormat="1">
      <c r="A1217" s="250"/>
      <c r="B1217" s="250"/>
      <c r="C1217" s="250"/>
      <c r="D1217" s="250"/>
      <c r="E1217" s="250"/>
      <c r="J1217" s="253"/>
      <c r="O1217" s="253"/>
      <c r="P1217" s="253"/>
      <c r="Q1217" s="253"/>
      <c r="R1217" s="253"/>
      <c r="S1217" s="253"/>
      <c r="T1217" s="253"/>
      <c r="U1217" s="253"/>
      <c r="V1217" s="253"/>
      <c r="W1217" s="253"/>
      <c r="X1217" s="253"/>
      <c r="Y1217" s="253"/>
      <c r="Z1217" s="252"/>
      <c r="AA1217" s="252"/>
      <c r="AB1217" s="252"/>
      <c r="AC1217" s="251"/>
      <c r="AD1217" s="250"/>
    </row>
    <row r="1218" spans="1:30" s="208" customFormat="1">
      <c r="A1218" s="250"/>
      <c r="B1218" s="250"/>
      <c r="C1218" s="250"/>
      <c r="D1218" s="250"/>
      <c r="E1218" s="250"/>
      <c r="J1218" s="253"/>
      <c r="O1218" s="253"/>
      <c r="P1218" s="253"/>
      <c r="Q1218" s="253"/>
      <c r="R1218" s="253"/>
      <c r="S1218" s="253"/>
      <c r="T1218" s="253"/>
      <c r="U1218" s="253"/>
      <c r="V1218" s="253"/>
      <c r="W1218" s="253"/>
      <c r="X1218" s="253"/>
      <c r="Y1218" s="253"/>
      <c r="Z1218" s="252"/>
      <c r="AA1218" s="252"/>
      <c r="AB1218" s="252"/>
      <c r="AC1218" s="251"/>
      <c r="AD1218" s="250"/>
    </row>
    <row r="1219" spans="1:30" s="208" customFormat="1">
      <c r="A1219" s="250"/>
      <c r="B1219" s="250"/>
      <c r="C1219" s="250"/>
      <c r="D1219" s="250"/>
      <c r="E1219" s="250"/>
      <c r="J1219" s="253"/>
      <c r="O1219" s="253"/>
      <c r="P1219" s="253"/>
      <c r="Q1219" s="253"/>
      <c r="R1219" s="253"/>
      <c r="S1219" s="253"/>
      <c r="T1219" s="253"/>
      <c r="U1219" s="253"/>
      <c r="V1219" s="253"/>
      <c r="W1219" s="253"/>
      <c r="X1219" s="253"/>
      <c r="Y1219" s="253"/>
      <c r="Z1219" s="252"/>
      <c r="AA1219" s="252"/>
      <c r="AB1219" s="252"/>
      <c r="AC1219" s="251"/>
      <c r="AD1219" s="250"/>
    </row>
    <row r="1220" spans="1:30" s="208" customFormat="1">
      <c r="A1220" s="250"/>
      <c r="B1220" s="250"/>
      <c r="C1220" s="250"/>
      <c r="D1220" s="250"/>
      <c r="E1220" s="250"/>
      <c r="J1220" s="253"/>
      <c r="O1220" s="253"/>
      <c r="P1220" s="253"/>
      <c r="Q1220" s="253"/>
      <c r="R1220" s="253"/>
      <c r="S1220" s="253"/>
      <c r="T1220" s="253"/>
      <c r="U1220" s="253"/>
      <c r="V1220" s="253"/>
      <c r="W1220" s="253"/>
      <c r="X1220" s="253"/>
      <c r="Y1220" s="253"/>
      <c r="Z1220" s="252"/>
      <c r="AA1220" s="252"/>
      <c r="AB1220" s="252"/>
      <c r="AC1220" s="251"/>
      <c r="AD1220" s="250"/>
    </row>
    <row r="1221" spans="1:30" s="208" customFormat="1">
      <c r="A1221" s="250"/>
      <c r="B1221" s="250"/>
      <c r="C1221" s="250"/>
      <c r="D1221" s="250"/>
      <c r="E1221" s="250"/>
      <c r="J1221" s="253"/>
      <c r="O1221" s="253"/>
      <c r="P1221" s="253"/>
      <c r="Q1221" s="253"/>
      <c r="R1221" s="253"/>
      <c r="S1221" s="253"/>
      <c r="T1221" s="253"/>
      <c r="U1221" s="253"/>
      <c r="V1221" s="253"/>
      <c r="W1221" s="253"/>
      <c r="X1221" s="253"/>
      <c r="Y1221" s="253"/>
      <c r="Z1221" s="252"/>
      <c r="AA1221" s="252"/>
      <c r="AB1221" s="252"/>
      <c r="AC1221" s="251"/>
      <c r="AD1221" s="250"/>
    </row>
    <row r="1222" spans="1:30" s="208" customFormat="1">
      <c r="A1222" s="250"/>
      <c r="B1222" s="250"/>
      <c r="C1222" s="250"/>
      <c r="D1222" s="250"/>
      <c r="E1222" s="250"/>
      <c r="J1222" s="253"/>
      <c r="O1222" s="253"/>
      <c r="P1222" s="253"/>
      <c r="Q1222" s="253"/>
      <c r="R1222" s="253"/>
      <c r="S1222" s="253"/>
      <c r="T1222" s="253"/>
      <c r="U1222" s="253"/>
      <c r="V1222" s="253"/>
      <c r="W1222" s="253"/>
      <c r="X1222" s="253"/>
      <c r="Y1222" s="253"/>
      <c r="Z1222" s="252"/>
      <c r="AA1222" s="252"/>
      <c r="AB1222" s="252"/>
      <c r="AC1222" s="251"/>
      <c r="AD1222" s="250"/>
    </row>
    <row r="1223" spans="1:30" s="208" customFormat="1">
      <c r="A1223" s="250"/>
      <c r="B1223" s="250"/>
      <c r="C1223" s="250"/>
      <c r="D1223" s="250"/>
      <c r="E1223" s="250"/>
      <c r="J1223" s="253"/>
      <c r="O1223" s="253"/>
      <c r="P1223" s="253"/>
      <c r="Q1223" s="253"/>
      <c r="R1223" s="253"/>
      <c r="S1223" s="253"/>
      <c r="T1223" s="253"/>
      <c r="U1223" s="253"/>
      <c r="V1223" s="253"/>
      <c r="W1223" s="253"/>
      <c r="X1223" s="253"/>
      <c r="Y1223" s="253"/>
      <c r="Z1223" s="252"/>
      <c r="AA1223" s="252"/>
      <c r="AB1223" s="252"/>
      <c r="AC1223" s="251"/>
      <c r="AD1223" s="250"/>
    </row>
    <row r="1224" spans="1:30" s="208" customFormat="1">
      <c r="A1224" s="250"/>
      <c r="B1224" s="250"/>
      <c r="C1224" s="250"/>
      <c r="D1224" s="250"/>
      <c r="E1224" s="250"/>
      <c r="J1224" s="253"/>
      <c r="O1224" s="253"/>
      <c r="P1224" s="253"/>
      <c r="Q1224" s="253"/>
      <c r="R1224" s="253"/>
      <c r="S1224" s="253"/>
      <c r="T1224" s="253"/>
      <c r="U1224" s="253"/>
      <c r="V1224" s="253"/>
      <c r="W1224" s="253"/>
      <c r="X1224" s="253"/>
      <c r="Y1224" s="253"/>
      <c r="Z1224" s="252"/>
      <c r="AA1224" s="252"/>
      <c r="AB1224" s="252"/>
      <c r="AC1224" s="251"/>
      <c r="AD1224" s="250"/>
    </row>
    <row r="1225" spans="1:30" s="208" customFormat="1">
      <c r="A1225" s="250"/>
      <c r="B1225" s="250"/>
      <c r="C1225" s="250"/>
      <c r="D1225" s="250"/>
      <c r="E1225" s="250"/>
      <c r="J1225" s="253"/>
      <c r="O1225" s="253"/>
      <c r="P1225" s="253"/>
      <c r="Q1225" s="253"/>
      <c r="R1225" s="253"/>
      <c r="S1225" s="253"/>
      <c r="T1225" s="253"/>
      <c r="U1225" s="253"/>
      <c r="V1225" s="253"/>
      <c r="W1225" s="253"/>
      <c r="X1225" s="253"/>
      <c r="Y1225" s="253"/>
      <c r="Z1225" s="252"/>
      <c r="AA1225" s="252"/>
      <c r="AB1225" s="252"/>
      <c r="AC1225" s="251"/>
      <c r="AD1225" s="250"/>
    </row>
    <row r="1226" spans="1:30" s="208" customFormat="1">
      <c r="A1226" s="250"/>
      <c r="B1226" s="250"/>
      <c r="C1226" s="250"/>
      <c r="D1226" s="250"/>
      <c r="E1226" s="250"/>
      <c r="J1226" s="253"/>
      <c r="O1226" s="253"/>
      <c r="P1226" s="253"/>
      <c r="Q1226" s="253"/>
      <c r="R1226" s="253"/>
      <c r="S1226" s="253"/>
      <c r="T1226" s="253"/>
      <c r="U1226" s="253"/>
      <c r="V1226" s="253"/>
      <c r="W1226" s="253"/>
      <c r="X1226" s="253"/>
      <c r="Y1226" s="253"/>
      <c r="Z1226" s="252"/>
      <c r="AA1226" s="252"/>
      <c r="AB1226" s="252"/>
      <c r="AC1226" s="251"/>
      <c r="AD1226" s="250"/>
    </row>
    <row r="1227" spans="1:30" s="208" customFormat="1">
      <c r="A1227" s="250"/>
      <c r="B1227" s="250"/>
      <c r="C1227" s="250"/>
      <c r="D1227" s="250"/>
      <c r="E1227" s="250"/>
      <c r="J1227" s="253"/>
      <c r="O1227" s="253"/>
      <c r="P1227" s="253"/>
      <c r="Q1227" s="253"/>
      <c r="R1227" s="253"/>
      <c r="S1227" s="253"/>
      <c r="T1227" s="253"/>
      <c r="U1227" s="253"/>
      <c r="V1227" s="253"/>
      <c r="W1227" s="253"/>
      <c r="X1227" s="253"/>
      <c r="Y1227" s="253"/>
      <c r="Z1227" s="252"/>
      <c r="AA1227" s="252"/>
      <c r="AB1227" s="252"/>
      <c r="AC1227" s="251"/>
      <c r="AD1227" s="250"/>
    </row>
    <row r="1228" spans="1:30" s="208" customFormat="1">
      <c r="A1228" s="250"/>
      <c r="B1228" s="250"/>
      <c r="C1228" s="250"/>
      <c r="D1228" s="250"/>
      <c r="E1228" s="250"/>
      <c r="J1228" s="253"/>
      <c r="O1228" s="253"/>
      <c r="P1228" s="253"/>
      <c r="Q1228" s="253"/>
      <c r="R1228" s="253"/>
      <c r="S1228" s="253"/>
      <c r="T1228" s="253"/>
      <c r="U1228" s="253"/>
      <c r="V1228" s="253"/>
      <c r="W1228" s="253"/>
      <c r="X1228" s="253"/>
      <c r="Y1228" s="253"/>
      <c r="Z1228" s="252"/>
      <c r="AA1228" s="252"/>
      <c r="AB1228" s="252"/>
      <c r="AC1228" s="251"/>
      <c r="AD1228" s="250"/>
    </row>
    <row r="1229" spans="1:30" s="208" customFormat="1">
      <c r="A1229" s="250"/>
      <c r="B1229" s="250"/>
      <c r="C1229" s="250"/>
      <c r="D1229" s="250"/>
      <c r="E1229" s="250"/>
      <c r="J1229" s="253"/>
      <c r="O1229" s="253"/>
      <c r="P1229" s="253"/>
      <c r="Q1229" s="253"/>
      <c r="R1229" s="253"/>
      <c r="S1229" s="253"/>
      <c r="T1229" s="253"/>
      <c r="U1229" s="253"/>
      <c r="V1229" s="253"/>
      <c r="W1229" s="253"/>
      <c r="X1229" s="253"/>
      <c r="Y1229" s="253"/>
      <c r="Z1229" s="252"/>
      <c r="AA1229" s="252"/>
      <c r="AB1229" s="252"/>
      <c r="AC1229" s="251"/>
      <c r="AD1229" s="250"/>
    </row>
    <row r="1230" spans="1:30" s="208" customFormat="1">
      <c r="A1230" s="250"/>
      <c r="B1230" s="250"/>
      <c r="C1230" s="250"/>
      <c r="D1230" s="250"/>
      <c r="E1230" s="250"/>
      <c r="J1230" s="253"/>
      <c r="O1230" s="253"/>
      <c r="P1230" s="253"/>
      <c r="Q1230" s="253"/>
      <c r="R1230" s="253"/>
      <c r="S1230" s="253"/>
      <c r="T1230" s="253"/>
      <c r="U1230" s="253"/>
      <c r="V1230" s="253"/>
      <c r="W1230" s="253"/>
      <c r="X1230" s="253"/>
      <c r="Y1230" s="253"/>
      <c r="Z1230" s="252"/>
      <c r="AA1230" s="252"/>
      <c r="AB1230" s="252"/>
      <c r="AC1230" s="251"/>
      <c r="AD1230" s="250"/>
    </row>
    <row r="1231" spans="1:30" s="208" customFormat="1">
      <c r="A1231" s="250"/>
      <c r="B1231" s="250"/>
      <c r="C1231" s="250"/>
      <c r="D1231" s="250"/>
      <c r="E1231" s="250"/>
      <c r="J1231" s="253"/>
      <c r="O1231" s="253"/>
      <c r="P1231" s="253"/>
      <c r="Q1231" s="253"/>
      <c r="R1231" s="253"/>
      <c r="S1231" s="253"/>
      <c r="T1231" s="253"/>
      <c r="U1231" s="253"/>
      <c r="V1231" s="253"/>
      <c r="W1231" s="253"/>
      <c r="X1231" s="253"/>
      <c r="Y1231" s="253"/>
      <c r="Z1231" s="252"/>
      <c r="AA1231" s="252"/>
      <c r="AB1231" s="252"/>
      <c r="AC1231" s="251"/>
      <c r="AD1231" s="250"/>
    </row>
    <row r="1232" spans="1:30" s="208" customFormat="1">
      <c r="A1232" s="250"/>
      <c r="B1232" s="250"/>
      <c r="C1232" s="250"/>
      <c r="D1232" s="250"/>
      <c r="E1232" s="250"/>
      <c r="J1232" s="253"/>
      <c r="O1232" s="253"/>
      <c r="P1232" s="253"/>
      <c r="Q1232" s="253"/>
      <c r="R1232" s="253"/>
      <c r="S1232" s="253"/>
      <c r="T1232" s="253"/>
      <c r="U1232" s="253"/>
      <c r="V1232" s="253"/>
      <c r="W1232" s="253"/>
      <c r="X1232" s="253"/>
      <c r="Y1232" s="253"/>
      <c r="Z1232" s="252"/>
      <c r="AA1232" s="252"/>
      <c r="AB1232" s="252"/>
      <c r="AC1232" s="251"/>
      <c r="AD1232" s="250"/>
    </row>
    <row r="1233" spans="1:30" s="208" customFormat="1">
      <c r="A1233" s="250"/>
      <c r="B1233" s="250"/>
      <c r="C1233" s="250"/>
      <c r="D1233" s="250"/>
      <c r="E1233" s="250"/>
      <c r="J1233" s="253"/>
      <c r="O1233" s="253"/>
      <c r="P1233" s="253"/>
      <c r="Q1233" s="253"/>
      <c r="R1233" s="253"/>
      <c r="S1233" s="253"/>
      <c r="T1233" s="253"/>
      <c r="U1233" s="253"/>
      <c r="V1233" s="253"/>
      <c r="W1233" s="253"/>
      <c r="X1233" s="253"/>
      <c r="Y1233" s="253"/>
      <c r="Z1233" s="252"/>
      <c r="AA1233" s="252"/>
      <c r="AB1233" s="252"/>
      <c r="AC1233" s="251"/>
      <c r="AD1233" s="250"/>
    </row>
    <row r="1234" spans="1:30" s="208" customFormat="1">
      <c r="A1234" s="250"/>
      <c r="B1234" s="250"/>
      <c r="C1234" s="250"/>
      <c r="D1234" s="250"/>
      <c r="E1234" s="250"/>
      <c r="J1234" s="253"/>
      <c r="O1234" s="253"/>
      <c r="P1234" s="253"/>
      <c r="Q1234" s="253"/>
      <c r="R1234" s="253"/>
      <c r="S1234" s="253"/>
      <c r="T1234" s="253"/>
      <c r="U1234" s="253"/>
      <c r="V1234" s="253"/>
      <c r="W1234" s="253"/>
      <c r="X1234" s="253"/>
      <c r="Y1234" s="253"/>
      <c r="Z1234" s="252"/>
      <c r="AA1234" s="252"/>
      <c r="AB1234" s="252"/>
      <c r="AC1234" s="251"/>
      <c r="AD1234" s="250"/>
    </row>
    <row r="1235" spans="1:30" s="208" customFormat="1">
      <c r="A1235" s="250"/>
      <c r="B1235" s="250"/>
      <c r="C1235" s="250"/>
      <c r="D1235" s="250"/>
      <c r="E1235" s="250"/>
      <c r="J1235" s="253"/>
      <c r="O1235" s="253"/>
      <c r="P1235" s="253"/>
      <c r="Q1235" s="253"/>
      <c r="R1235" s="253"/>
      <c r="S1235" s="253"/>
      <c r="T1235" s="253"/>
      <c r="U1235" s="253"/>
      <c r="V1235" s="253"/>
      <c r="W1235" s="253"/>
      <c r="X1235" s="253"/>
      <c r="Y1235" s="253"/>
      <c r="Z1235" s="252"/>
      <c r="AA1235" s="252"/>
      <c r="AB1235" s="252"/>
      <c r="AC1235" s="251"/>
      <c r="AD1235" s="250"/>
    </row>
    <row r="1236" spans="1:30" s="208" customFormat="1">
      <c r="A1236" s="250"/>
      <c r="B1236" s="250"/>
      <c r="C1236" s="250"/>
      <c r="D1236" s="250"/>
      <c r="E1236" s="250"/>
      <c r="J1236" s="253"/>
      <c r="O1236" s="253"/>
      <c r="P1236" s="253"/>
      <c r="Q1236" s="253"/>
      <c r="R1236" s="253"/>
      <c r="S1236" s="253"/>
      <c r="T1236" s="253"/>
      <c r="U1236" s="253"/>
      <c r="V1236" s="253"/>
      <c r="W1236" s="253"/>
      <c r="X1236" s="253"/>
      <c r="Y1236" s="253"/>
      <c r="Z1236" s="252"/>
      <c r="AA1236" s="252"/>
      <c r="AB1236" s="252"/>
      <c r="AC1236" s="251"/>
      <c r="AD1236" s="250"/>
    </row>
    <row r="1237" spans="1:30" s="208" customFormat="1">
      <c r="A1237" s="250"/>
      <c r="B1237" s="250"/>
      <c r="C1237" s="250"/>
      <c r="D1237" s="250"/>
      <c r="E1237" s="250"/>
      <c r="J1237" s="253"/>
      <c r="O1237" s="253"/>
      <c r="P1237" s="253"/>
      <c r="Q1237" s="253"/>
      <c r="R1237" s="253"/>
      <c r="S1237" s="253"/>
      <c r="T1237" s="253"/>
      <c r="U1237" s="253"/>
      <c r="V1237" s="253"/>
      <c r="W1237" s="253"/>
      <c r="X1237" s="253"/>
      <c r="Y1237" s="253"/>
      <c r="Z1237" s="252"/>
      <c r="AA1237" s="252"/>
      <c r="AB1237" s="252"/>
      <c r="AC1237" s="251"/>
      <c r="AD1237" s="250"/>
    </row>
    <row r="1238" spans="1:30" s="208" customFormat="1">
      <c r="A1238" s="250"/>
      <c r="B1238" s="250"/>
      <c r="C1238" s="250"/>
      <c r="D1238" s="250"/>
      <c r="E1238" s="250"/>
      <c r="J1238" s="253"/>
      <c r="O1238" s="253"/>
      <c r="P1238" s="253"/>
      <c r="Q1238" s="253"/>
      <c r="R1238" s="253"/>
      <c r="S1238" s="253"/>
      <c r="T1238" s="253"/>
      <c r="U1238" s="253"/>
      <c r="V1238" s="253"/>
      <c r="W1238" s="253"/>
      <c r="X1238" s="253"/>
      <c r="Y1238" s="253"/>
      <c r="Z1238" s="252"/>
      <c r="AA1238" s="252"/>
      <c r="AB1238" s="252"/>
      <c r="AC1238" s="251"/>
      <c r="AD1238" s="250"/>
    </row>
    <row r="1239" spans="1:30" s="208" customFormat="1">
      <c r="A1239" s="250"/>
      <c r="B1239" s="250"/>
      <c r="C1239" s="250"/>
      <c r="D1239" s="250"/>
      <c r="E1239" s="250"/>
      <c r="J1239" s="253"/>
      <c r="O1239" s="253"/>
      <c r="P1239" s="253"/>
      <c r="Q1239" s="253"/>
      <c r="R1239" s="253"/>
      <c r="S1239" s="253"/>
      <c r="T1239" s="253"/>
      <c r="U1239" s="253"/>
      <c r="V1239" s="253"/>
      <c r="W1239" s="253"/>
      <c r="X1239" s="253"/>
      <c r="Y1239" s="253"/>
      <c r="Z1239" s="252"/>
      <c r="AA1239" s="252"/>
      <c r="AB1239" s="252"/>
      <c r="AC1239" s="251"/>
      <c r="AD1239" s="250"/>
    </row>
    <row r="1240" spans="1:30" s="208" customFormat="1">
      <c r="A1240" s="250"/>
      <c r="B1240" s="250"/>
      <c r="C1240" s="250"/>
      <c r="D1240" s="250"/>
      <c r="E1240" s="250"/>
      <c r="J1240" s="253"/>
      <c r="O1240" s="253"/>
      <c r="P1240" s="253"/>
      <c r="Q1240" s="253"/>
      <c r="R1240" s="253"/>
      <c r="S1240" s="253"/>
      <c r="T1240" s="253"/>
      <c r="U1240" s="253"/>
      <c r="V1240" s="253"/>
      <c r="W1240" s="253"/>
      <c r="X1240" s="253"/>
      <c r="Y1240" s="253"/>
      <c r="Z1240" s="252"/>
      <c r="AA1240" s="252"/>
      <c r="AB1240" s="252"/>
      <c r="AC1240" s="251"/>
      <c r="AD1240" s="250"/>
    </row>
    <row r="1241" spans="1:30" s="208" customFormat="1">
      <c r="A1241" s="250"/>
      <c r="B1241" s="250"/>
      <c r="C1241" s="250"/>
      <c r="D1241" s="250"/>
      <c r="E1241" s="250"/>
      <c r="J1241" s="253"/>
      <c r="O1241" s="253"/>
      <c r="P1241" s="253"/>
      <c r="Q1241" s="253"/>
      <c r="R1241" s="253"/>
      <c r="S1241" s="253"/>
      <c r="T1241" s="253"/>
      <c r="U1241" s="253"/>
      <c r="V1241" s="253"/>
      <c r="W1241" s="253"/>
      <c r="X1241" s="253"/>
      <c r="Y1241" s="253"/>
      <c r="Z1241" s="252"/>
      <c r="AA1241" s="252"/>
      <c r="AB1241" s="252"/>
      <c r="AC1241" s="251"/>
      <c r="AD1241" s="250"/>
    </row>
    <row r="1242" spans="1:30" s="208" customFormat="1">
      <c r="A1242" s="250"/>
      <c r="B1242" s="250"/>
      <c r="C1242" s="250"/>
      <c r="D1242" s="250"/>
      <c r="E1242" s="250"/>
      <c r="J1242" s="253"/>
      <c r="O1242" s="253"/>
      <c r="P1242" s="253"/>
      <c r="Q1242" s="253"/>
      <c r="R1242" s="253"/>
      <c r="S1242" s="253"/>
      <c r="T1242" s="253"/>
      <c r="U1242" s="253"/>
      <c r="V1242" s="253"/>
      <c r="W1242" s="253"/>
      <c r="X1242" s="253"/>
      <c r="Y1242" s="253"/>
      <c r="Z1242" s="252"/>
      <c r="AA1242" s="252"/>
      <c r="AB1242" s="252"/>
      <c r="AC1242" s="251"/>
      <c r="AD1242" s="250"/>
    </row>
    <row r="1243" spans="1:30" s="208" customFormat="1">
      <c r="A1243" s="250"/>
      <c r="B1243" s="250"/>
      <c r="C1243" s="250"/>
      <c r="D1243" s="250"/>
      <c r="E1243" s="250"/>
      <c r="J1243" s="253"/>
      <c r="O1243" s="253"/>
      <c r="P1243" s="253"/>
      <c r="Q1243" s="253"/>
      <c r="R1243" s="253"/>
      <c r="S1243" s="253"/>
      <c r="T1243" s="253"/>
      <c r="U1243" s="253"/>
      <c r="V1243" s="253"/>
      <c r="W1243" s="253"/>
      <c r="X1243" s="253"/>
      <c r="Y1243" s="253"/>
      <c r="Z1243" s="252"/>
      <c r="AA1243" s="252"/>
      <c r="AB1243" s="252"/>
      <c r="AC1243" s="251"/>
      <c r="AD1243" s="250"/>
    </row>
    <row r="1244" spans="1:30" s="208" customFormat="1">
      <c r="A1244" s="250"/>
      <c r="B1244" s="250"/>
      <c r="C1244" s="250"/>
      <c r="D1244" s="250"/>
      <c r="E1244" s="250"/>
      <c r="J1244" s="253"/>
      <c r="O1244" s="253"/>
      <c r="P1244" s="253"/>
      <c r="Q1244" s="253"/>
      <c r="R1244" s="253"/>
      <c r="S1244" s="253"/>
      <c r="T1244" s="253"/>
      <c r="U1244" s="253"/>
      <c r="V1244" s="253"/>
      <c r="W1244" s="253"/>
      <c r="X1244" s="253"/>
      <c r="Y1244" s="253"/>
      <c r="Z1244" s="252"/>
      <c r="AA1244" s="252"/>
      <c r="AB1244" s="252"/>
      <c r="AC1244" s="251"/>
      <c r="AD1244" s="250"/>
    </row>
    <row r="1245" spans="1:30" s="208" customFormat="1">
      <c r="A1245" s="250"/>
      <c r="B1245" s="250"/>
      <c r="C1245" s="250"/>
      <c r="D1245" s="250"/>
      <c r="E1245" s="250"/>
      <c r="J1245" s="253"/>
      <c r="O1245" s="253"/>
      <c r="P1245" s="253"/>
      <c r="Q1245" s="253"/>
      <c r="R1245" s="253"/>
      <c r="S1245" s="253"/>
      <c r="T1245" s="253"/>
      <c r="U1245" s="253"/>
      <c r="V1245" s="253"/>
      <c r="W1245" s="253"/>
      <c r="X1245" s="253"/>
      <c r="Y1245" s="253"/>
      <c r="Z1245" s="252"/>
      <c r="AA1245" s="252"/>
      <c r="AB1245" s="252"/>
      <c r="AC1245" s="251"/>
      <c r="AD1245" s="250"/>
    </row>
    <row r="1246" spans="1:30" s="208" customFormat="1">
      <c r="A1246" s="250"/>
      <c r="B1246" s="250"/>
      <c r="C1246" s="250"/>
      <c r="D1246" s="250"/>
      <c r="E1246" s="250"/>
      <c r="J1246" s="253"/>
      <c r="O1246" s="253"/>
      <c r="P1246" s="253"/>
      <c r="Q1246" s="253"/>
      <c r="R1246" s="253"/>
      <c r="S1246" s="253"/>
      <c r="T1246" s="253"/>
      <c r="U1246" s="253"/>
      <c r="V1246" s="253"/>
      <c r="W1246" s="253"/>
      <c r="X1246" s="253"/>
      <c r="Y1246" s="253"/>
      <c r="Z1246" s="252"/>
      <c r="AA1246" s="252"/>
      <c r="AB1246" s="252"/>
      <c r="AC1246" s="251"/>
      <c r="AD1246" s="250"/>
    </row>
    <row r="1247" spans="1:30" s="208" customFormat="1">
      <c r="A1247" s="250"/>
      <c r="B1247" s="250"/>
      <c r="C1247" s="250"/>
      <c r="D1247" s="250"/>
      <c r="E1247" s="250"/>
      <c r="J1247" s="253"/>
      <c r="O1247" s="253"/>
      <c r="P1247" s="253"/>
      <c r="Q1247" s="253"/>
      <c r="R1247" s="253"/>
      <c r="S1247" s="253"/>
      <c r="T1247" s="253"/>
      <c r="U1247" s="253"/>
      <c r="V1247" s="253"/>
      <c r="W1247" s="253"/>
      <c r="X1247" s="253"/>
      <c r="Y1247" s="253"/>
      <c r="Z1247" s="252"/>
      <c r="AA1247" s="252"/>
      <c r="AB1247" s="252"/>
      <c r="AC1247" s="251"/>
      <c r="AD1247" s="250"/>
    </row>
    <row r="1248" spans="1:30" s="208" customFormat="1">
      <c r="A1248" s="250"/>
      <c r="B1248" s="250"/>
      <c r="C1248" s="250"/>
      <c r="D1248" s="250"/>
      <c r="E1248" s="250"/>
      <c r="J1248" s="253"/>
      <c r="O1248" s="253"/>
      <c r="P1248" s="253"/>
      <c r="Q1248" s="253"/>
      <c r="R1248" s="253"/>
      <c r="S1248" s="253"/>
      <c r="T1248" s="253"/>
      <c r="U1248" s="253"/>
      <c r="V1248" s="253"/>
      <c r="W1248" s="253"/>
      <c r="X1248" s="253"/>
      <c r="Y1248" s="253"/>
      <c r="Z1248" s="252"/>
      <c r="AA1248" s="252"/>
      <c r="AB1248" s="252"/>
      <c r="AC1248" s="251"/>
      <c r="AD1248" s="250"/>
    </row>
    <row r="1249" spans="1:30" s="208" customFormat="1">
      <c r="A1249" s="250"/>
      <c r="B1249" s="250"/>
      <c r="C1249" s="250"/>
      <c r="D1249" s="250"/>
      <c r="E1249" s="250"/>
      <c r="J1249" s="253"/>
      <c r="O1249" s="253"/>
      <c r="P1249" s="253"/>
      <c r="Q1249" s="253"/>
      <c r="R1249" s="253"/>
      <c r="S1249" s="253"/>
      <c r="T1249" s="253"/>
      <c r="U1249" s="253"/>
      <c r="V1249" s="253"/>
      <c r="W1249" s="253"/>
      <c r="X1249" s="253"/>
      <c r="Y1249" s="253"/>
      <c r="Z1249" s="252"/>
      <c r="AA1249" s="252"/>
      <c r="AB1249" s="252"/>
      <c r="AC1249" s="251"/>
      <c r="AD1249" s="250"/>
    </row>
    <row r="1250" spans="1:30" s="208" customFormat="1">
      <c r="A1250" s="250"/>
      <c r="B1250" s="250"/>
      <c r="C1250" s="250"/>
      <c r="D1250" s="250"/>
      <c r="E1250" s="250"/>
      <c r="J1250" s="253"/>
      <c r="O1250" s="253"/>
      <c r="P1250" s="253"/>
      <c r="Q1250" s="253"/>
      <c r="R1250" s="253"/>
      <c r="S1250" s="253"/>
      <c r="T1250" s="253"/>
      <c r="U1250" s="253"/>
      <c r="V1250" s="253"/>
      <c r="W1250" s="253"/>
      <c r="X1250" s="253"/>
      <c r="Y1250" s="253"/>
      <c r="Z1250" s="252"/>
      <c r="AA1250" s="252"/>
      <c r="AB1250" s="252"/>
      <c r="AC1250" s="251"/>
      <c r="AD1250" s="250"/>
    </row>
    <row r="1251" spans="1:30" s="208" customFormat="1">
      <c r="A1251" s="250"/>
      <c r="B1251" s="250"/>
      <c r="C1251" s="250"/>
      <c r="D1251" s="250"/>
      <c r="E1251" s="250"/>
      <c r="J1251" s="253"/>
      <c r="O1251" s="253"/>
      <c r="P1251" s="253"/>
      <c r="Q1251" s="253"/>
      <c r="R1251" s="253"/>
      <c r="S1251" s="253"/>
      <c r="T1251" s="253"/>
      <c r="U1251" s="253"/>
      <c r="V1251" s="253"/>
      <c r="W1251" s="253"/>
      <c r="X1251" s="253"/>
      <c r="Y1251" s="253"/>
      <c r="Z1251" s="252"/>
      <c r="AA1251" s="252"/>
      <c r="AB1251" s="252"/>
      <c r="AC1251" s="251"/>
      <c r="AD1251" s="250"/>
    </row>
    <row r="1252" spans="1:30" s="208" customFormat="1">
      <c r="A1252" s="250"/>
      <c r="B1252" s="250"/>
      <c r="C1252" s="250"/>
      <c r="D1252" s="250"/>
      <c r="E1252" s="250"/>
      <c r="J1252" s="253"/>
      <c r="O1252" s="253"/>
      <c r="P1252" s="253"/>
      <c r="Q1252" s="253"/>
      <c r="R1252" s="253"/>
      <c r="S1252" s="253"/>
      <c r="T1252" s="253"/>
      <c r="U1252" s="253"/>
      <c r="V1252" s="253"/>
      <c r="W1252" s="253"/>
      <c r="X1252" s="253"/>
      <c r="Y1252" s="253"/>
      <c r="Z1252" s="252"/>
      <c r="AA1252" s="252"/>
      <c r="AB1252" s="252"/>
      <c r="AC1252" s="251"/>
      <c r="AD1252" s="250"/>
    </row>
    <row r="1253" spans="1:30" s="208" customFormat="1">
      <c r="A1253" s="250"/>
      <c r="B1253" s="250"/>
      <c r="C1253" s="250"/>
      <c r="D1253" s="250"/>
      <c r="E1253" s="250"/>
      <c r="J1253" s="253"/>
      <c r="O1253" s="253"/>
      <c r="P1253" s="253"/>
      <c r="Q1253" s="253"/>
      <c r="R1253" s="253"/>
      <c r="S1253" s="253"/>
      <c r="T1253" s="253"/>
      <c r="U1253" s="253"/>
      <c r="V1253" s="253"/>
      <c r="W1253" s="253"/>
      <c r="X1253" s="253"/>
      <c r="Y1253" s="253"/>
      <c r="Z1253" s="252"/>
      <c r="AA1253" s="252"/>
      <c r="AB1253" s="252"/>
      <c r="AC1253" s="251"/>
      <c r="AD1253" s="250"/>
    </row>
    <row r="1254" spans="1:30" s="208" customFormat="1">
      <c r="A1254" s="250"/>
      <c r="B1254" s="250"/>
      <c r="C1254" s="250"/>
      <c r="D1254" s="250"/>
      <c r="E1254" s="250"/>
      <c r="J1254" s="253"/>
      <c r="O1254" s="253"/>
      <c r="P1254" s="253"/>
      <c r="Q1254" s="253"/>
      <c r="R1254" s="253"/>
      <c r="S1254" s="253"/>
      <c r="T1254" s="253"/>
      <c r="U1254" s="253"/>
      <c r="V1254" s="253"/>
      <c r="W1254" s="253"/>
      <c r="X1254" s="253"/>
      <c r="Y1254" s="253"/>
      <c r="Z1254" s="252"/>
      <c r="AA1254" s="252"/>
      <c r="AB1254" s="252"/>
      <c r="AC1254" s="251"/>
      <c r="AD1254" s="250"/>
    </row>
    <row r="1255" spans="1:30" s="208" customFormat="1">
      <c r="A1255" s="250"/>
      <c r="B1255" s="250"/>
      <c r="C1255" s="250"/>
      <c r="D1255" s="250"/>
      <c r="E1255" s="250"/>
      <c r="J1255" s="253"/>
      <c r="O1255" s="253"/>
      <c r="P1255" s="253"/>
      <c r="Q1255" s="253"/>
      <c r="R1255" s="253"/>
      <c r="S1255" s="253"/>
      <c r="T1255" s="253"/>
      <c r="U1255" s="253"/>
      <c r="V1255" s="253"/>
      <c r="W1255" s="253"/>
      <c r="X1255" s="253"/>
      <c r="Y1255" s="253"/>
      <c r="Z1255" s="252"/>
      <c r="AA1255" s="252"/>
      <c r="AB1255" s="252"/>
      <c r="AC1255" s="251"/>
      <c r="AD1255" s="250"/>
    </row>
    <row r="1256" spans="1:30" s="208" customFormat="1">
      <c r="A1256" s="250"/>
      <c r="B1256" s="250"/>
      <c r="C1256" s="250"/>
      <c r="D1256" s="250"/>
      <c r="E1256" s="250"/>
      <c r="J1256" s="253"/>
      <c r="O1256" s="253"/>
      <c r="P1256" s="253"/>
      <c r="Q1256" s="253"/>
      <c r="R1256" s="253"/>
      <c r="S1256" s="253"/>
      <c r="T1256" s="253"/>
      <c r="U1256" s="253"/>
      <c r="V1256" s="253"/>
      <c r="W1256" s="253"/>
      <c r="X1256" s="253"/>
      <c r="Y1256" s="253"/>
      <c r="Z1256" s="252"/>
      <c r="AA1256" s="252"/>
      <c r="AB1256" s="252"/>
      <c r="AC1256" s="251"/>
      <c r="AD1256" s="250"/>
    </row>
    <row r="1257" spans="1:30" s="208" customFormat="1">
      <c r="A1257" s="250"/>
      <c r="B1257" s="250"/>
      <c r="C1257" s="250"/>
      <c r="D1257" s="250"/>
      <c r="E1257" s="250"/>
      <c r="J1257" s="253"/>
      <c r="O1257" s="253"/>
      <c r="P1257" s="253"/>
      <c r="Q1257" s="253"/>
      <c r="R1257" s="253"/>
      <c r="S1257" s="253"/>
      <c r="T1257" s="253"/>
      <c r="U1257" s="253"/>
      <c r="V1257" s="253"/>
      <c r="W1257" s="253"/>
      <c r="X1257" s="253"/>
      <c r="Y1257" s="253"/>
      <c r="Z1257" s="252"/>
      <c r="AA1257" s="252"/>
      <c r="AB1257" s="252"/>
      <c r="AC1257" s="251"/>
      <c r="AD1257" s="250"/>
    </row>
    <row r="1258" spans="1:30" s="208" customFormat="1">
      <c r="A1258" s="250"/>
      <c r="B1258" s="250"/>
      <c r="C1258" s="250"/>
      <c r="D1258" s="250"/>
      <c r="E1258" s="250"/>
      <c r="J1258" s="253"/>
      <c r="O1258" s="253"/>
      <c r="P1258" s="253"/>
      <c r="Q1258" s="253"/>
      <c r="R1258" s="253"/>
      <c r="S1258" s="253"/>
      <c r="T1258" s="253"/>
      <c r="U1258" s="253"/>
      <c r="V1258" s="253"/>
      <c r="W1258" s="253"/>
      <c r="X1258" s="253"/>
      <c r="Y1258" s="253"/>
      <c r="Z1258" s="252"/>
      <c r="AA1258" s="252"/>
      <c r="AB1258" s="252"/>
      <c r="AC1258" s="251"/>
      <c r="AD1258" s="250"/>
    </row>
    <row r="1259" spans="1:30" s="208" customFormat="1">
      <c r="A1259" s="250"/>
      <c r="B1259" s="250"/>
      <c r="C1259" s="250"/>
      <c r="D1259" s="250"/>
      <c r="E1259" s="250"/>
      <c r="J1259" s="253"/>
      <c r="O1259" s="253"/>
      <c r="P1259" s="253"/>
      <c r="Q1259" s="253"/>
      <c r="R1259" s="253"/>
      <c r="S1259" s="253"/>
      <c r="T1259" s="253"/>
      <c r="U1259" s="253"/>
      <c r="V1259" s="253"/>
      <c r="W1259" s="253"/>
      <c r="X1259" s="253"/>
      <c r="Y1259" s="253"/>
      <c r="Z1259" s="252"/>
      <c r="AA1259" s="252"/>
      <c r="AB1259" s="252"/>
      <c r="AC1259" s="251"/>
      <c r="AD1259" s="250"/>
    </row>
    <row r="1260" spans="1:30" s="208" customFormat="1">
      <c r="A1260" s="250"/>
      <c r="B1260" s="250"/>
      <c r="C1260" s="250"/>
      <c r="D1260" s="250"/>
      <c r="E1260" s="250"/>
      <c r="J1260" s="253"/>
      <c r="O1260" s="253"/>
      <c r="P1260" s="253"/>
      <c r="Q1260" s="253"/>
      <c r="R1260" s="253"/>
      <c r="S1260" s="253"/>
      <c r="T1260" s="253"/>
      <c r="U1260" s="253"/>
      <c r="V1260" s="253"/>
      <c r="W1260" s="253"/>
      <c r="X1260" s="253"/>
      <c r="Y1260" s="253"/>
      <c r="Z1260" s="252"/>
      <c r="AA1260" s="252"/>
      <c r="AB1260" s="252"/>
      <c r="AC1260" s="251"/>
      <c r="AD1260" s="250"/>
    </row>
    <row r="1261" spans="1:30" s="208" customFormat="1">
      <c r="A1261" s="250"/>
      <c r="B1261" s="250"/>
      <c r="C1261" s="250"/>
      <c r="D1261" s="250"/>
      <c r="E1261" s="250"/>
      <c r="J1261" s="253"/>
      <c r="O1261" s="253"/>
      <c r="P1261" s="253"/>
      <c r="Q1261" s="253"/>
      <c r="R1261" s="253"/>
      <c r="S1261" s="253"/>
      <c r="T1261" s="253"/>
      <c r="U1261" s="253"/>
      <c r="V1261" s="253"/>
      <c r="W1261" s="253"/>
      <c r="X1261" s="253"/>
      <c r="Y1261" s="253"/>
      <c r="Z1261" s="252"/>
      <c r="AA1261" s="252"/>
      <c r="AB1261" s="252"/>
      <c r="AC1261" s="251"/>
      <c r="AD1261" s="250"/>
    </row>
    <row r="1262" spans="1:30" s="208" customFormat="1">
      <c r="A1262" s="250"/>
      <c r="B1262" s="250"/>
      <c r="C1262" s="250"/>
      <c r="D1262" s="250"/>
      <c r="E1262" s="250"/>
      <c r="J1262" s="253"/>
      <c r="O1262" s="253"/>
      <c r="P1262" s="253"/>
      <c r="Q1262" s="253"/>
      <c r="R1262" s="253"/>
      <c r="S1262" s="253"/>
      <c r="T1262" s="253"/>
      <c r="U1262" s="253"/>
      <c r="V1262" s="253"/>
      <c r="W1262" s="253"/>
      <c r="X1262" s="253"/>
      <c r="Y1262" s="253"/>
      <c r="Z1262" s="252"/>
      <c r="AA1262" s="252"/>
      <c r="AB1262" s="252"/>
      <c r="AC1262" s="251"/>
      <c r="AD1262" s="250"/>
    </row>
    <row r="1263" spans="1:30" s="208" customFormat="1">
      <c r="A1263" s="250"/>
      <c r="B1263" s="250"/>
      <c r="C1263" s="250"/>
      <c r="D1263" s="250"/>
      <c r="E1263" s="250"/>
      <c r="J1263" s="253"/>
      <c r="O1263" s="253"/>
      <c r="P1263" s="253"/>
      <c r="Q1263" s="253"/>
      <c r="R1263" s="253"/>
      <c r="S1263" s="253"/>
      <c r="T1263" s="253"/>
      <c r="U1263" s="253"/>
      <c r="V1263" s="253"/>
      <c r="W1263" s="253"/>
      <c r="X1263" s="253"/>
      <c r="Y1263" s="253"/>
      <c r="Z1263" s="252"/>
      <c r="AA1263" s="252"/>
      <c r="AB1263" s="252"/>
      <c r="AC1263" s="251"/>
      <c r="AD1263" s="250"/>
    </row>
    <row r="1264" spans="1:30" s="208" customFormat="1">
      <c r="A1264" s="250"/>
      <c r="B1264" s="250"/>
      <c r="C1264" s="250"/>
      <c r="D1264" s="250"/>
      <c r="E1264" s="250"/>
      <c r="J1264" s="253"/>
      <c r="O1264" s="253"/>
      <c r="P1264" s="253"/>
      <c r="Q1264" s="253"/>
      <c r="R1264" s="253"/>
      <c r="S1264" s="253"/>
      <c r="T1264" s="253"/>
      <c r="U1264" s="253"/>
      <c r="V1264" s="253"/>
      <c r="W1264" s="253"/>
      <c r="X1264" s="253"/>
      <c r="Y1264" s="253"/>
      <c r="Z1264" s="252"/>
      <c r="AA1264" s="252"/>
      <c r="AB1264" s="252"/>
      <c r="AC1264" s="251"/>
      <c r="AD1264" s="250"/>
    </row>
    <row r="1265" spans="1:30" s="208" customFormat="1">
      <c r="A1265" s="250"/>
      <c r="B1265" s="250"/>
      <c r="C1265" s="250"/>
      <c r="D1265" s="250"/>
      <c r="E1265" s="250"/>
      <c r="J1265" s="253"/>
      <c r="O1265" s="253"/>
      <c r="P1265" s="253"/>
      <c r="Q1265" s="253"/>
      <c r="R1265" s="253"/>
      <c r="S1265" s="253"/>
      <c r="T1265" s="253"/>
      <c r="U1265" s="253"/>
      <c r="V1265" s="253"/>
      <c r="W1265" s="253"/>
      <c r="X1265" s="253"/>
      <c r="Y1265" s="253"/>
      <c r="Z1265" s="252"/>
      <c r="AA1265" s="252"/>
      <c r="AB1265" s="252"/>
      <c r="AC1265" s="251"/>
      <c r="AD1265" s="250"/>
    </row>
    <row r="1266" spans="1:30" s="208" customFormat="1">
      <c r="A1266" s="250"/>
      <c r="B1266" s="250"/>
      <c r="C1266" s="250"/>
      <c r="D1266" s="250"/>
      <c r="E1266" s="250"/>
      <c r="J1266" s="253"/>
      <c r="O1266" s="253"/>
      <c r="P1266" s="253"/>
      <c r="Q1266" s="253"/>
      <c r="R1266" s="253"/>
      <c r="S1266" s="253"/>
      <c r="T1266" s="253"/>
      <c r="U1266" s="253"/>
      <c r="V1266" s="253"/>
      <c r="W1266" s="253"/>
      <c r="X1266" s="253"/>
      <c r="Y1266" s="253"/>
      <c r="Z1266" s="252"/>
      <c r="AA1266" s="252"/>
      <c r="AB1266" s="252"/>
      <c r="AC1266" s="251"/>
      <c r="AD1266" s="250"/>
    </row>
    <row r="1267" spans="1:30" s="208" customFormat="1">
      <c r="A1267" s="250"/>
      <c r="B1267" s="250"/>
      <c r="C1267" s="250"/>
      <c r="D1267" s="250"/>
      <c r="E1267" s="250"/>
      <c r="J1267" s="253"/>
      <c r="O1267" s="253"/>
      <c r="P1267" s="253"/>
      <c r="Q1267" s="253"/>
      <c r="R1267" s="253"/>
      <c r="S1267" s="253"/>
      <c r="T1267" s="253"/>
      <c r="U1267" s="253"/>
      <c r="V1267" s="253"/>
      <c r="W1267" s="253"/>
      <c r="X1267" s="253"/>
      <c r="Y1267" s="253"/>
      <c r="Z1267" s="252"/>
      <c r="AA1267" s="252"/>
      <c r="AB1267" s="252"/>
      <c r="AC1267" s="251"/>
      <c r="AD1267" s="250"/>
    </row>
    <row r="1268" spans="1:30" s="208" customFormat="1">
      <c r="A1268" s="250"/>
      <c r="B1268" s="250"/>
      <c r="C1268" s="250"/>
      <c r="D1268" s="250"/>
      <c r="E1268" s="250"/>
      <c r="J1268" s="253"/>
      <c r="O1268" s="253"/>
      <c r="P1268" s="253"/>
      <c r="Q1268" s="253"/>
      <c r="R1268" s="253"/>
      <c r="S1268" s="253"/>
      <c r="T1268" s="253"/>
      <c r="U1268" s="253"/>
      <c r="V1268" s="253"/>
      <c r="W1268" s="253"/>
      <c r="X1268" s="253"/>
      <c r="Y1268" s="253"/>
      <c r="Z1268" s="252"/>
      <c r="AA1268" s="252"/>
      <c r="AB1268" s="252"/>
      <c r="AC1268" s="251"/>
      <c r="AD1268" s="250"/>
    </row>
    <row r="1269" spans="1:30" s="208" customFormat="1">
      <c r="A1269" s="250"/>
      <c r="B1269" s="250"/>
      <c r="C1269" s="250"/>
      <c r="D1269" s="250"/>
      <c r="E1269" s="250"/>
      <c r="J1269" s="253"/>
      <c r="O1269" s="253"/>
      <c r="P1269" s="253"/>
      <c r="Q1269" s="253"/>
      <c r="R1269" s="253"/>
      <c r="S1269" s="253"/>
      <c r="T1269" s="253"/>
      <c r="U1269" s="253"/>
      <c r="V1269" s="253"/>
      <c r="W1269" s="253"/>
      <c r="X1269" s="253"/>
      <c r="Y1269" s="253"/>
      <c r="Z1269" s="252"/>
      <c r="AA1269" s="252"/>
      <c r="AB1269" s="252"/>
      <c r="AC1269" s="251"/>
      <c r="AD1269" s="250"/>
    </row>
    <row r="1270" spans="1:30" s="208" customFormat="1">
      <c r="A1270" s="250"/>
      <c r="B1270" s="250"/>
      <c r="C1270" s="250"/>
      <c r="D1270" s="250"/>
      <c r="E1270" s="250"/>
      <c r="J1270" s="253"/>
      <c r="O1270" s="253"/>
      <c r="P1270" s="253"/>
      <c r="Q1270" s="253"/>
      <c r="R1270" s="253"/>
      <c r="S1270" s="253"/>
      <c r="T1270" s="253"/>
      <c r="U1270" s="253"/>
      <c r="V1270" s="253"/>
      <c r="W1270" s="253"/>
      <c r="X1270" s="253"/>
      <c r="Y1270" s="253"/>
      <c r="Z1270" s="252"/>
      <c r="AA1270" s="252"/>
      <c r="AB1270" s="252"/>
      <c r="AC1270" s="251"/>
      <c r="AD1270" s="250"/>
    </row>
    <row r="1271" spans="1:30" s="208" customFormat="1">
      <c r="A1271" s="250"/>
      <c r="B1271" s="250"/>
      <c r="C1271" s="250"/>
      <c r="D1271" s="250"/>
      <c r="E1271" s="250"/>
      <c r="J1271" s="253"/>
      <c r="O1271" s="253"/>
      <c r="P1271" s="253"/>
      <c r="Q1271" s="253"/>
      <c r="R1271" s="253"/>
      <c r="S1271" s="253"/>
      <c r="T1271" s="253"/>
      <c r="U1271" s="253"/>
      <c r="V1271" s="253"/>
      <c r="W1271" s="253"/>
      <c r="X1271" s="253"/>
      <c r="Y1271" s="253"/>
      <c r="Z1271" s="252"/>
      <c r="AA1271" s="252"/>
      <c r="AB1271" s="252"/>
      <c r="AC1271" s="251"/>
      <c r="AD1271" s="250"/>
    </row>
    <row r="1272" spans="1:30" s="208" customFormat="1">
      <c r="A1272" s="250"/>
      <c r="B1272" s="250"/>
      <c r="C1272" s="250"/>
      <c r="D1272" s="250"/>
      <c r="E1272" s="250"/>
      <c r="J1272" s="253"/>
      <c r="O1272" s="253"/>
      <c r="P1272" s="253"/>
      <c r="Q1272" s="253"/>
      <c r="R1272" s="253"/>
      <c r="S1272" s="253"/>
      <c r="T1272" s="253"/>
      <c r="U1272" s="253"/>
      <c r="V1272" s="253"/>
      <c r="W1272" s="253"/>
      <c r="X1272" s="253"/>
      <c r="Y1272" s="253"/>
      <c r="Z1272" s="252"/>
      <c r="AA1272" s="252"/>
      <c r="AB1272" s="252"/>
      <c r="AC1272" s="251"/>
      <c r="AD1272" s="250"/>
    </row>
    <row r="1273" spans="1:30" s="208" customFormat="1">
      <c r="A1273" s="250"/>
      <c r="B1273" s="250"/>
      <c r="C1273" s="250"/>
      <c r="D1273" s="250"/>
      <c r="E1273" s="250"/>
      <c r="J1273" s="253"/>
      <c r="O1273" s="253"/>
      <c r="P1273" s="253"/>
      <c r="Q1273" s="253"/>
      <c r="R1273" s="253"/>
      <c r="S1273" s="253"/>
      <c r="T1273" s="253"/>
      <c r="U1273" s="253"/>
      <c r="V1273" s="253"/>
      <c r="W1273" s="253"/>
      <c r="X1273" s="253"/>
      <c r="Y1273" s="253"/>
      <c r="Z1273" s="252"/>
      <c r="AA1273" s="252"/>
      <c r="AB1273" s="252"/>
      <c r="AC1273" s="251"/>
      <c r="AD1273" s="250"/>
    </row>
    <row r="1274" spans="1:30" s="208" customFormat="1">
      <c r="A1274" s="250"/>
      <c r="B1274" s="250"/>
      <c r="C1274" s="250"/>
      <c r="D1274" s="250"/>
      <c r="E1274" s="250"/>
      <c r="J1274" s="253"/>
      <c r="O1274" s="253"/>
      <c r="P1274" s="253"/>
      <c r="Q1274" s="253"/>
      <c r="R1274" s="253"/>
      <c r="S1274" s="253"/>
      <c r="T1274" s="253"/>
      <c r="U1274" s="253"/>
      <c r="V1274" s="253"/>
      <c r="W1274" s="253"/>
      <c r="X1274" s="253"/>
      <c r="Y1274" s="253"/>
      <c r="Z1274" s="252"/>
      <c r="AA1274" s="252"/>
      <c r="AB1274" s="252"/>
      <c r="AC1274" s="251"/>
      <c r="AD1274" s="250"/>
    </row>
    <row r="1275" spans="1:30" s="208" customFormat="1">
      <c r="A1275" s="250"/>
      <c r="B1275" s="250"/>
      <c r="C1275" s="250"/>
      <c r="D1275" s="250"/>
      <c r="E1275" s="250"/>
      <c r="J1275" s="253"/>
      <c r="O1275" s="253"/>
      <c r="P1275" s="253"/>
      <c r="Q1275" s="253"/>
      <c r="R1275" s="253"/>
      <c r="S1275" s="253"/>
      <c r="T1275" s="253"/>
      <c r="U1275" s="253"/>
      <c r="V1275" s="253"/>
      <c r="W1275" s="253"/>
      <c r="X1275" s="253"/>
      <c r="Y1275" s="253"/>
      <c r="Z1275" s="252"/>
      <c r="AA1275" s="252"/>
      <c r="AB1275" s="252"/>
      <c r="AC1275" s="251"/>
      <c r="AD1275" s="250"/>
    </row>
    <row r="1276" spans="1:30" s="208" customFormat="1">
      <c r="A1276" s="250"/>
      <c r="B1276" s="250"/>
      <c r="C1276" s="250"/>
      <c r="D1276" s="250"/>
      <c r="E1276" s="250"/>
      <c r="J1276" s="253"/>
      <c r="O1276" s="253"/>
      <c r="P1276" s="253"/>
      <c r="Q1276" s="253"/>
      <c r="R1276" s="253"/>
      <c r="S1276" s="253"/>
      <c r="T1276" s="253"/>
      <c r="U1276" s="253"/>
      <c r="V1276" s="253"/>
      <c r="W1276" s="253"/>
      <c r="X1276" s="253"/>
      <c r="Y1276" s="253"/>
      <c r="Z1276" s="252"/>
      <c r="AA1276" s="252"/>
      <c r="AB1276" s="252"/>
      <c r="AC1276" s="251"/>
      <c r="AD1276" s="250"/>
    </row>
    <row r="1277" spans="1:30" s="208" customFormat="1">
      <c r="A1277" s="250"/>
      <c r="B1277" s="250"/>
      <c r="C1277" s="250"/>
      <c r="D1277" s="250"/>
      <c r="E1277" s="250"/>
      <c r="J1277" s="253"/>
      <c r="O1277" s="253"/>
      <c r="P1277" s="253"/>
      <c r="Q1277" s="253"/>
      <c r="R1277" s="253"/>
      <c r="S1277" s="253"/>
      <c r="T1277" s="253"/>
      <c r="U1277" s="253"/>
      <c r="V1277" s="253"/>
      <c r="W1277" s="253"/>
      <c r="X1277" s="253"/>
      <c r="Y1277" s="253"/>
      <c r="Z1277" s="252"/>
      <c r="AA1277" s="252"/>
      <c r="AB1277" s="252"/>
      <c r="AC1277" s="251"/>
      <c r="AD1277" s="250"/>
    </row>
    <row r="1278" spans="1:30" s="208" customFormat="1">
      <c r="A1278" s="250"/>
      <c r="B1278" s="250"/>
      <c r="C1278" s="250"/>
      <c r="D1278" s="250"/>
      <c r="E1278" s="250"/>
      <c r="J1278" s="253"/>
      <c r="O1278" s="253"/>
      <c r="P1278" s="253"/>
      <c r="Q1278" s="253"/>
      <c r="R1278" s="253"/>
      <c r="S1278" s="253"/>
      <c r="T1278" s="253"/>
      <c r="U1278" s="253"/>
      <c r="V1278" s="253"/>
      <c r="W1278" s="253"/>
      <c r="X1278" s="253"/>
      <c r="Y1278" s="253"/>
      <c r="Z1278" s="252"/>
      <c r="AA1278" s="252"/>
      <c r="AB1278" s="252"/>
      <c r="AC1278" s="251"/>
      <c r="AD1278" s="250"/>
    </row>
    <row r="1279" spans="1:30" s="208" customFormat="1">
      <c r="A1279" s="250"/>
      <c r="B1279" s="250"/>
      <c r="C1279" s="250"/>
      <c r="D1279" s="250"/>
      <c r="E1279" s="250"/>
      <c r="J1279" s="253"/>
      <c r="O1279" s="253"/>
      <c r="P1279" s="253"/>
      <c r="Q1279" s="253"/>
      <c r="R1279" s="253"/>
      <c r="S1279" s="253"/>
      <c r="T1279" s="253"/>
      <c r="U1279" s="253"/>
      <c r="V1279" s="253"/>
      <c r="W1279" s="253"/>
      <c r="X1279" s="253"/>
      <c r="Y1279" s="253"/>
      <c r="Z1279" s="252"/>
      <c r="AA1279" s="252"/>
      <c r="AB1279" s="252"/>
      <c r="AC1279" s="251"/>
      <c r="AD1279" s="250"/>
    </row>
    <row r="1280" spans="1:30" s="208" customFormat="1">
      <c r="A1280" s="250"/>
      <c r="B1280" s="250"/>
      <c r="C1280" s="250"/>
      <c r="D1280" s="250"/>
      <c r="E1280" s="250"/>
      <c r="J1280" s="253"/>
      <c r="O1280" s="253"/>
      <c r="P1280" s="253"/>
      <c r="Q1280" s="253"/>
      <c r="R1280" s="253"/>
      <c r="S1280" s="253"/>
      <c r="T1280" s="253"/>
      <c r="U1280" s="253"/>
      <c r="V1280" s="253"/>
      <c r="W1280" s="253"/>
      <c r="X1280" s="253"/>
      <c r="Y1280" s="253"/>
      <c r="Z1280" s="252"/>
      <c r="AA1280" s="252"/>
      <c r="AB1280" s="252"/>
      <c r="AC1280" s="251"/>
      <c r="AD1280" s="250"/>
    </row>
    <row r="1281" spans="1:30" s="208" customFormat="1">
      <c r="A1281" s="250"/>
      <c r="B1281" s="250"/>
      <c r="C1281" s="250"/>
      <c r="D1281" s="250"/>
      <c r="E1281" s="250"/>
      <c r="J1281" s="253"/>
      <c r="O1281" s="253"/>
      <c r="P1281" s="253"/>
      <c r="Q1281" s="253"/>
      <c r="R1281" s="253"/>
      <c r="S1281" s="253"/>
      <c r="T1281" s="253"/>
      <c r="U1281" s="253"/>
      <c r="V1281" s="253"/>
      <c r="W1281" s="253"/>
      <c r="X1281" s="253"/>
      <c r="Y1281" s="253"/>
      <c r="Z1281" s="252"/>
      <c r="AA1281" s="252"/>
      <c r="AB1281" s="252"/>
      <c r="AC1281" s="251"/>
      <c r="AD1281" s="250"/>
    </row>
    <row r="1282" spans="1:30" s="208" customFormat="1">
      <c r="A1282" s="250"/>
      <c r="B1282" s="250"/>
      <c r="C1282" s="250"/>
      <c r="D1282" s="250"/>
      <c r="E1282" s="250"/>
      <c r="J1282" s="253"/>
      <c r="O1282" s="253"/>
      <c r="P1282" s="253"/>
      <c r="Q1282" s="253"/>
      <c r="R1282" s="253"/>
      <c r="S1282" s="253"/>
      <c r="T1282" s="253"/>
      <c r="U1282" s="253"/>
      <c r="V1282" s="253"/>
      <c r="W1282" s="253"/>
      <c r="X1282" s="253"/>
      <c r="Y1282" s="253"/>
      <c r="Z1282" s="252"/>
      <c r="AA1282" s="252"/>
      <c r="AB1282" s="252"/>
      <c r="AC1282" s="251"/>
      <c r="AD1282" s="250"/>
    </row>
    <row r="1283" spans="1:30" s="208" customFormat="1">
      <c r="A1283" s="250"/>
      <c r="B1283" s="250"/>
      <c r="C1283" s="250"/>
      <c r="D1283" s="250"/>
      <c r="E1283" s="250"/>
      <c r="J1283" s="253"/>
      <c r="O1283" s="253"/>
      <c r="P1283" s="253"/>
      <c r="Q1283" s="253"/>
      <c r="R1283" s="253"/>
      <c r="S1283" s="253"/>
      <c r="T1283" s="253"/>
      <c r="U1283" s="253"/>
      <c r="V1283" s="253"/>
      <c r="W1283" s="253"/>
      <c r="X1283" s="253"/>
      <c r="Y1283" s="253"/>
      <c r="Z1283" s="252"/>
      <c r="AA1283" s="252"/>
      <c r="AB1283" s="252"/>
      <c r="AC1283" s="251"/>
      <c r="AD1283" s="250"/>
    </row>
    <row r="1284" spans="1:30" s="208" customFormat="1">
      <c r="A1284" s="250"/>
      <c r="B1284" s="250"/>
      <c r="C1284" s="250"/>
      <c r="D1284" s="250"/>
      <c r="E1284" s="250"/>
      <c r="J1284" s="253"/>
      <c r="O1284" s="253"/>
      <c r="P1284" s="253"/>
      <c r="Q1284" s="253"/>
      <c r="R1284" s="253"/>
      <c r="S1284" s="253"/>
      <c r="T1284" s="253"/>
      <c r="U1284" s="253"/>
      <c r="V1284" s="253"/>
      <c r="W1284" s="253"/>
      <c r="X1284" s="253"/>
      <c r="Y1284" s="253"/>
      <c r="Z1284" s="252"/>
      <c r="AA1284" s="252"/>
      <c r="AB1284" s="252"/>
      <c r="AC1284" s="251"/>
      <c r="AD1284" s="250"/>
    </row>
    <row r="1285" spans="1:30" s="208" customFormat="1">
      <c r="A1285" s="250"/>
      <c r="B1285" s="250"/>
      <c r="C1285" s="250"/>
      <c r="D1285" s="250"/>
      <c r="E1285" s="250"/>
      <c r="J1285" s="253"/>
      <c r="O1285" s="253"/>
      <c r="P1285" s="253"/>
      <c r="Q1285" s="253"/>
      <c r="R1285" s="253"/>
      <c r="S1285" s="253"/>
      <c r="T1285" s="253"/>
      <c r="U1285" s="253"/>
      <c r="V1285" s="253"/>
      <c r="W1285" s="253"/>
      <c r="X1285" s="253"/>
      <c r="Y1285" s="253"/>
      <c r="Z1285" s="252"/>
      <c r="AA1285" s="252"/>
      <c r="AB1285" s="252"/>
      <c r="AC1285" s="251"/>
      <c r="AD1285" s="250"/>
    </row>
    <row r="1286" spans="1:30" s="208" customFormat="1">
      <c r="A1286" s="250"/>
      <c r="B1286" s="250"/>
      <c r="C1286" s="250"/>
      <c r="D1286" s="250"/>
      <c r="E1286" s="250"/>
      <c r="J1286" s="253"/>
      <c r="O1286" s="253"/>
      <c r="P1286" s="253"/>
      <c r="Q1286" s="253"/>
      <c r="R1286" s="253"/>
      <c r="S1286" s="253"/>
      <c r="T1286" s="253"/>
      <c r="U1286" s="253"/>
      <c r="V1286" s="253"/>
      <c r="W1286" s="253"/>
      <c r="X1286" s="253"/>
      <c r="Y1286" s="253"/>
      <c r="Z1286" s="252"/>
      <c r="AA1286" s="252"/>
      <c r="AB1286" s="252"/>
      <c r="AC1286" s="251"/>
      <c r="AD1286" s="250"/>
    </row>
    <row r="1287" spans="1:30" s="208" customFormat="1">
      <c r="A1287" s="250"/>
      <c r="B1287" s="250"/>
      <c r="C1287" s="250"/>
      <c r="D1287" s="250"/>
      <c r="E1287" s="250"/>
      <c r="J1287" s="253"/>
      <c r="O1287" s="253"/>
      <c r="P1287" s="253"/>
      <c r="Q1287" s="253"/>
      <c r="R1287" s="253"/>
      <c r="S1287" s="253"/>
      <c r="T1287" s="253"/>
      <c r="U1287" s="253"/>
      <c r="V1287" s="253"/>
      <c r="W1287" s="253"/>
      <c r="X1287" s="253"/>
      <c r="Y1287" s="253"/>
      <c r="Z1287" s="252"/>
      <c r="AA1287" s="252"/>
      <c r="AB1287" s="252"/>
      <c r="AC1287" s="251"/>
      <c r="AD1287" s="250"/>
    </row>
    <row r="1288" spans="1:30" s="208" customFormat="1">
      <c r="A1288" s="250"/>
      <c r="B1288" s="250"/>
      <c r="C1288" s="250"/>
      <c r="D1288" s="250"/>
      <c r="E1288" s="250"/>
      <c r="J1288" s="253"/>
      <c r="O1288" s="253"/>
      <c r="P1288" s="253"/>
      <c r="Q1288" s="253"/>
      <c r="R1288" s="253"/>
      <c r="S1288" s="253"/>
      <c r="T1288" s="253"/>
      <c r="U1288" s="253"/>
      <c r="V1288" s="253"/>
      <c r="W1288" s="253"/>
      <c r="X1288" s="253"/>
      <c r="Y1288" s="253"/>
      <c r="Z1288" s="252"/>
      <c r="AA1288" s="252"/>
      <c r="AB1288" s="252"/>
      <c r="AC1288" s="251"/>
      <c r="AD1288" s="250"/>
    </row>
    <row r="1289" spans="1:30" s="208" customFormat="1">
      <c r="A1289" s="250"/>
      <c r="B1289" s="250"/>
      <c r="C1289" s="250"/>
      <c r="D1289" s="250"/>
      <c r="E1289" s="250"/>
      <c r="J1289" s="253"/>
      <c r="O1289" s="253"/>
      <c r="P1289" s="253"/>
      <c r="Q1289" s="253"/>
      <c r="R1289" s="253"/>
      <c r="S1289" s="253"/>
      <c r="T1289" s="253"/>
      <c r="U1289" s="253"/>
      <c r="V1289" s="253"/>
      <c r="W1289" s="253"/>
      <c r="X1289" s="253"/>
      <c r="Y1289" s="253"/>
      <c r="Z1289" s="252"/>
      <c r="AA1289" s="252"/>
      <c r="AB1289" s="252"/>
      <c r="AC1289" s="251"/>
      <c r="AD1289" s="250"/>
    </row>
    <row r="1290" spans="1:30" s="208" customFormat="1">
      <c r="A1290" s="250"/>
      <c r="B1290" s="250"/>
      <c r="C1290" s="250"/>
      <c r="D1290" s="250"/>
      <c r="E1290" s="250"/>
      <c r="J1290" s="253"/>
      <c r="O1290" s="253"/>
      <c r="P1290" s="253"/>
      <c r="Q1290" s="253"/>
      <c r="R1290" s="253"/>
      <c r="S1290" s="253"/>
      <c r="T1290" s="253"/>
      <c r="U1290" s="253"/>
      <c r="V1290" s="253"/>
      <c r="W1290" s="253"/>
      <c r="X1290" s="253"/>
      <c r="Y1290" s="253"/>
      <c r="Z1290" s="252"/>
      <c r="AA1290" s="252"/>
      <c r="AB1290" s="252"/>
      <c r="AC1290" s="251"/>
      <c r="AD1290" s="250"/>
    </row>
    <row r="1291" spans="1:30" s="208" customFormat="1">
      <c r="A1291" s="250"/>
      <c r="B1291" s="250"/>
      <c r="C1291" s="250"/>
      <c r="D1291" s="250"/>
      <c r="E1291" s="250"/>
      <c r="J1291" s="253"/>
      <c r="O1291" s="253"/>
      <c r="P1291" s="253"/>
      <c r="Q1291" s="253"/>
      <c r="R1291" s="253"/>
      <c r="S1291" s="253"/>
      <c r="T1291" s="253"/>
      <c r="U1291" s="253"/>
      <c r="V1291" s="253"/>
      <c r="W1291" s="253"/>
      <c r="X1291" s="253"/>
      <c r="Y1291" s="253"/>
      <c r="Z1291" s="252"/>
      <c r="AA1291" s="252"/>
      <c r="AB1291" s="252"/>
      <c r="AC1291" s="251"/>
      <c r="AD1291" s="250"/>
    </row>
    <row r="1292" spans="1:30" s="208" customFormat="1">
      <c r="A1292" s="250"/>
      <c r="B1292" s="250"/>
      <c r="C1292" s="250"/>
      <c r="D1292" s="250"/>
      <c r="E1292" s="250"/>
      <c r="J1292" s="253"/>
      <c r="O1292" s="253"/>
      <c r="P1292" s="253"/>
      <c r="Q1292" s="253"/>
      <c r="R1292" s="253"/>
      <c r="S1292" s="253"/>
      <c r="T1292" s="253"/>
      <c r="U1292" s="253"/>
      <c r="V1292" s="253"/>
      <c r="W1292" s="253"/>
      <c r="X1292" s="253"/>
      <c r="Y1292" s="253"/>
      <c r="Z1292" s="252"/>
      <c r="AA1292" s="252"/>
      <c r="AB1292" s="252"/>
      <c r="AC1292" s="251"/>
      <c r="AD1292" s="250"/>
    </row>
    <row r="1293" spans="1:30" s="208" customFormat="1">
      <c r="A1293" s="250"/>
      <c r="B1293" s="250"/>
      <c r="C1293" s="250"/>
      <c r="D1293" s="250"/>
      <c r="E1293" s="250"/>
      <c r="J1293" s="253"/>
      <c r="O1293" s="253"/>
      <c r="P1293" s="253"/>
      <c r="Q1293" s="253"/>
      <c r="R1293" s="253"/>
      <c r="S1293" s="253"/>
      <c r="T1293" s="253"/>
      <c r="U1293" s="253"/>
      <c r="V1293" s="253"/>
      <c r="W1293" s="253"/>
      <c r="X1293" s="253"/>
      <c r="Y1293" s="253"/>
      <c r="Z1293" s="252"/>
      <c r="AA1293" s="252"/>
      <c r="AB1293" s="252"/>
      <c r="AC1293" s="251"/>
      <c r="AD1293" s="250"/>
    </row>
    <row r="1294" spans="1:30" s="208" customFormat="1">
      <c r="A1294" s="250"/>
      <c r="B1294" s="250"/>
      <c r="C1294" s="250"/>
      <c r="D1294" s="250"/>
      <c r="E1294" s="250"/>
      <c r="J1294" s="253"/>
      <c r="O1294" s="253"/>
      <c r="P1294" s="253"/>
      <c r="Q1294" s="253"/>
      <c r="R1294" s="253"/>
      <c r="S1294" s="253"/>
      <c r="T1294" s="253"/>
      <c r="U1294" s="253"/>
      <c r="V1294" s="253"/>
      <c r="W1294" s="253"/>
      <c r="X1294" s="253"/>
      <c r="Y1294" s="253"/>
      <c r="Z1294" s="252"/>
      <c r="AA1294" s="252"/>
      <c r="AB1294" s="252"/>
      <c r="AC1294" s="251"/>
      <c r="AD1294" s="250"/>
    </row>
    <row r="1295" spans="1:30" s="208" customFormat="1">
      <c r="A1295" s="250"/>
      <c r="B1295" s="250"/>
      <c r="C1295" s="250"/>
      <c r="D1295" s="250"/>
      <c r="E1295" s="250"/>
      <c r="J1295" s="253"/>
      <c r="O1295" s="253"/>
      <c r="P1295" s="253"/>
      <c r="Q1295" s="253"/>
      <c r="R1295" s="253"/>
      <c r="S1295" s="253"/>
      <c r="T1295" s="253"/>
      <c r="U1295" s="253"/>
      <c r="V1295" s="253"/>
      <c r="W1295" s="253"/>
      <c r="X1295" s="253"/>
      <c r="Y1295" s="253"/>
      <c r="Z1295" s="252"/>
      <c r="AA1295" s="252"/>
      <c r="AB1295" s="252"/>
      <c r="AC1295" s="251"/>
      <c r="AD1295" s="250"/>
    </row>
    <row r="1296" spans="1:30" s="208" customFormat="1">
      <c r="A1296" s="250"/>
      <c r="B1296" s="250"/>
      <c r="C1296" s="250"/>
      <c r="D1296" s="250"/>
      <c r="E1296" s="250"/>
      <c r="J1296" s="253"/>
      <c r="O1296" s="253"/>
      <c r="P1296" s="253"/>
      <c r="Q1296" s="253"/>
      <c r="R1296" s="253"/>
      <c r="S1296" s="253"/>
      <c r="T1296" s="253"/>
      <c r="U1296" s="253"/>
      <c r="V1296" s="253"/>
      <c r="W1296" s="253"/>
      <c r="X1296" s="253"/>
      <c r="Y1296" s="253"/>
      <c r="Z1296" s="252"/>
      <c r="AA1296" s="252"/>
      <c r="AB1296" s="252"/>
      <c r="AC1296" s="251"/>
      <c r="AD1296" s="250"/>
    </row>
    <row r="1297" spans="1:30" s="208" customFormat="1">
      <c r="A1297" s="250"/>
      <c r="B1297" s="250"/>
      <c r="C1297" s="250"/>
      <c r="D1297" s="250"/>
      <c r="E1297" s="250"/>
      <c r="J1297" s="253"/>
      <c r="O1297" s="253"/>
      <c r="P1297" s="253"/>
      <c r="Q1297" s="253"/>
      <c r="R1297" s="253"/>
      <c r="S1297" s="253"/>
      <c r="T1297" s="253"/>
      <c r="U1297" s="253"/>
      <c r="V1297" s="253"/>
      <c r="W1297" s="253"/>
      <c r="X1297" s="253"/>
      <c r="Y1297" s="253"/>
      <c r="Z1297" s="252"/>
      <c r="AA1297" s="252"/>
      <c r="AB1297" s="252"/>
      <c r="AC1297" s="251"/>
      <c r="AD1297" s="250"/>
    </row>
    <row r="1298" spans="1:30" s="208" customFormat="1">
      <c r="A1298" s="250"/>
      <c r="B1298" s="250"/>
      <c r="C1298" s="250"/>
      <c r="D1298" s="250"/>
      <c r="E1298" s="250"/>
      <c r="J1298" s="253"/>
      <c r="O1298" s="253"/>
      <c r="P1298" s="253"/>
      <c r="Q1298" s="253"/>
      <c r="R1298" s="253"/>
      <c r="S1298" s="253"/>
      <c r="T1298" s="253"/>
      <c r="U1298" s="253"/>
      <c r="V1298" s="253"/>
      <c r="W1298" s="253"/>
      <c r="X1298" s="253"/>
      <c r="Y1298" s="253"/>
      <c r="Z1298" s="252"/>
      <c r="AA1298" s="252"/>
      <c r="AB1298" s="252"/>
      <c r="AC1298" s="251"/>
      <c r="AD1298" s="250"/>
    </row>
    <row r="1299" spans="1:30" s="208" customFormat="1">
      <c r="A1299" s="250"/>
      <c r="B1299" s="250"/>
      <c r="C1299" s="250"/>
      <c r="D1299" s="250"/>
      <c r="E1299" s="250"/>
      <c r="J1299" s="253"/>
      <c r="O1299" s="253"/>
      <c r="P1299" s="253"/>
      <c r="Q1299" s="253"/>
      <c r="R1299" s="253"/>
      <c r="S1299" s="253"/>
      <c r="T1299" s="253"/>
      <c r="U1299" s="253"/>
      <c r="V1299" s="253"/>
      <c r="W1299" s="253"/>
      <c r="X1299" s="253"/>
      <c r="Y1299" s="253"/>
      <c r="Z1299" s="252"/>
      <c r="AA1299" s="252"/>
      <c r="AB1299" s="252"/>
      <c r="AC1299" s="251"/>
      <c r="AD1299" s="250"/>
    </row>
    <row r="1300" spans="1:30" s="208" customFormat="1">
      <c r="A1300" s="250"/>
      <c r="B1300" s="250"/>
      <c r="C1300" s="250"/>
      <c r="D1300" s="250"/>
      <c r="E1300" s="250"/>
      <c r="J1300" s="253"/>
      <c r="O1300" s="253"/>
      <c r="P1300" s="253"/>
      <c r="Q1300" s="253"/>
      <c r="R1300" s="253"/>
      <c r="S1300" s="253"/>
      <c r="T1300" s="253"/>
      <c r="U1300" s="253"/>
      <c r="V1300" s="253"/>
      <c r="W1300" s="253"/>
      <c r="X1300" s="253"/>
      <c r="Y1300" s="253"/>
      <c r="Z1300" s="252"/>
      <c r="AA1300" s="252"/>
      <c r="AB1300" s="252"/>
      <c r="AC1300" s="251"/>
      <c r="AD1300" s="250"/>
    </row>
    <row r="1301" spans="1:30" s="208" customFormat="1">
      <c r="A1301" s="250"/>
      <c r="B1301" s="250"/>
      <c r="C1301" s="250"/>
      <c r="D1301" s="250"/>
      <c r="E1301" s="250"/>
      <c r="J1301" s="253"/>
      <c r="O1301" s="253"/>
      <c r="P1301" s="253"/>
      <c r="Q1301" s="253"/>
      <c r="R1301" s="253"/>
      <c r="S1301" s="253"/>
      <c r="T1301" s="253"/>
      <c r="U1301" s="253"/>
      <c r="V1301" s="253"/>
      <c r="W1301" s="253"/>
      <c r="X1301" s="253"/>
      <c r="Y1301" s="253"/>
      <c r="Z1301" s="252"/>
      <c r="AA1301" s="252"/>
      <c r="AB1301" s="252"/>
      <c r="AC1301" s="251"/>
      <c r="AD1301" s="250"/>
    </row>
    <row r="1302" spans="1:30" s="208" customFormat="1">
      <c r="A1302" s="250"/>
      <c r="B1302" s="250"/>
      <c r="C1302" s="250"/>
      <c r="D1302" s="250"/>
      <c r="E1302" s="250"/>
      <c r="J1302" s="253"/>
      <c r="O1302" s="253"/>
      <c r="P1302" s="253"/>
      <c r="Q1302" s="253"/>
      <c r="R1302" s="253"/>
      <c r="S1302" s="253"/>
      <c r="T1302" s="253"/>
      <c r="U1302" s="253"/>
      <c r="V1302" s="253"/>
      <c r="W1302" s="253"/>
      <c r="X1302" s="253"/>
      <c r="Y1302" s="253"/>
      <c r="Z1302" s="252"/>
      <c r="AA1302" s="252"/>
      <c r="AB1302" s="252"/>
      <c r="AC1302" s="251"/>
      <c r="AD1302" s="250"/>
    </row>
    <row r="1303" spans="1:30" s="208" customFormat="1">
      <c r="A1303" s="250"/>
      <c r="B1303" s="250"/>
      <c r="C1303" s="250"/>
      <c r="D1303" s="250"/>
      <c r="E1303" s="250"/>
      <c r="J1303" s="253"/>
      <c r="O1303" s="253"/>
      <c r="P1303" s="253"/>
      <c r="Q1303" s="253"/>
      <c r="R1303" s="253"/>
      <c r="S1303" s="253"/>
      <c r="T1303" s="253"/>
      <c r="U1303" s="253"/>
      <c r="V1303" s="253"/>
      <c r="W1303" s="253"/>
      <c r="X1303" s="253"/>
      <c r="Y1303" s="253"/>
      <c r="Z1303" s="252"/>
      <c r="AA1303" s="252"/>
      <c r="AB1303" s="252"/>
      <c r="AC1303" s="251"/>
      <c r="AD1303" s="250"/>
    </row>
    <row r="1304" spans="1:30" s="208" customFormat="1">
      <c r="A1304" s="250"/>
      <c r="B1304" s="250"/>
      <c r="C1304" s="250"/>
      <c r="D1304" s="250"/>
      <c r="E1304" s="250"/>
      <c r="J1304" s="253"/>
      <c r="O1304" s="253"/>
      <c r="P1304" s="253"/>
      <c r="Q1304" s="253"/>
      <c r="R1304" s="253"/>
      <c r="S1304" s="253"/>
      <c r="T1304" s="253"/>
      <c r="U1304" s="253"/>
      <c r="V1304" s="253"/>
      <c r="W1304" s="253"/>
      <c r="X1304" s="253"/>
      <c r="Y1304" s="253"/>
      <c r="Z1304" s="252"/>
      <c r="AA1304" s="252"/>
      <c r="AB1304" s="252"/>
      <c r="AC1304" s="251"/>
      <c r="AD1304" s="250"/>
    </row>
    <row r="1305" spans="1:30" s="208" customFormat="1">
      <c r="A1305" s="250"/>
      <c r="B1305" s="250"/>
      <c r="C1305" s="250"/>
      <c r="D1305" s="250"/>
      <c r="E1305" s="250"/>
      <c r="J1305" s="253"/>
      <c r="O1305" s="253"/>
      <c r="P1305" s="253"/>
      <c r="Q1305" s="253"/>
      <c r="R1305" s="253"/>
      <c r="S1305" s="253"/>
      <c r="T1305" s="253"/>
      <c r="U1305" s="253"/>
      <c r="V1305" s="253"/>
      <c r="W1305" s="253"/>
      <c r="X1305" s="253"/>
      <c r="Y1305" s="253"/>
      <c r="Z1305" s="252"/>
      <c r="AA1305" s="252"/>
      <c r="AB1305" s="252"/>
      <c r="AC1305" s="251"/>
      <c r="AD1305" s="250"/>
    </row>
    <row r="1306" spans="1:30" s="208" customFormat="1">
      <c r="A1306" s="250"/>
      <c r="B1306" s="250"/>
      <c r="C1306" s="250"/>
      <c r="D1306" s="250"/>
      <c r="E1306" s="250"/>
      <c r="J1306" s="253"/>
      <c r="O1306" s="253"/>
      <c r="P1306" s="253"/>
      <c r="Q1306" s="253"/>
      <c r="R1306" s="253"/>
      <c r="S1306" s="253"/>
      <c r="T1306" s="253"/>
      <c r="U1306" s="253"/>
      <c r="V1306" s="253"/>
      <c r="W1306" s="253"/>
      <c r="X1306" s="253"/>
      <c r="Y1306" s="253"/>
      <c r="Z1306" s="252"/>
      <c r="AA1306" s="252"/>
      <c r="AB1306" s="252"/>
      <c r="AC1306" s="251"/>
      <c r="AD1306" s="250"/>
    </row>
    <row r="1307" spans="1:30" s="208" customFormat="1">
      <c r="A1307" s="250"/>
      <c r="B1307" s="250"/>
      <c r="C1307" s="250"/>
      <c r="D1307" s="250"/>
      <c r="E1307" s="250"/>
      <c r="J1307" s="253"/>
      <c r="O1307" s="253"/>
      <c r="P1307" s="253"/>
      <c r="Q1307" s="253"/>
      <c r="R1307" s="253"/>
      <c r="S1307" s="253"/>
      <c r="T1307" s="253"/>
      <c r="U1307" s="253"/>
      <c r="V1307" s="253"/>
      <c r="W1307" s="253"/>
      <c r="X1307" s="253"/>
      <c r="Y1307" s="253"/>
      <c r="Z1307" s="252"/>
      <c r="AA1307" s="252"/>
      <c r="AB1307" s="252"/>
      <c r="AC1307" s="251"/>
      <c r="AD1307" s="250"/>
    </row>
    <row r="1308" spans="1:30" s="208" customFormat="1">
      <c r="A1308" s="250"/>
      <c r="B1308" s="250"/>
      <c r="C1308" s="250"/>
      <c r="D1308" s="250"/>
      <c r="E1308" s="250"/>
      <c r="J1308" s="253"/>
      <c r="O1308" s="253"/>
      <c r="P1308" s="253"/>
      <c r="Q1308" s="253"/>
      <c r="R1308" s="253"/>
      <c r="S1308" s="253"/>
      <c r="T1308" s="253"/>
      <c r="U1308" s="253"/>
      <c r="V1308" s="253"/>
      <c r="W1308" s="253"/>
      <c r="X1308" s="253"/>
      <c r="Y1308" s="253"/>
      <c r="Z1308" s="252"/>
      <c r="AA1308" s="252"/>
      <c r="AB1308" s="252"/>
      <c r="AC1308" s="251"/>
      <c r="AD1308" s="250"/>
    </row>
    <row r="1309" spans="1:30" s="208" customFormat="1">
      <c r="A1309" s="250"/>
      <c r="B1309" s="250"/>
      <c r="C1309" s="250"/>
      <c r="D1309" s="250"/>
      <c r="E1309" s="250"/>
      <c r="J1309" s="253"/>
      <c r="O1309" s="253"/>
      <c r="P1309" s="253"/>
      <c r="Q1309" s="253"/>
      <c r="R1309" s="253"/>
      <c r="S1309" s="253"/>
      <c r="T1309" s="253"/>
      <c r="U1309" s="253"/>
      <c r="V1309" s="253"/>
      <c r="W1309" s="253"/>
      <c r="X1309" s="253"/>
      <c r="Y1309" s="253"/>
      <c r="Z1309" s="252"/>
      <c r="AA1309" s="252"/>
      <c r="AB1309" s="252"/>
      <c r="AC1309" s="251"/>
      <c r="AD1309" s="250"/>
    </row>
    <row r="1310" spans="1:30" s="208" customFormat="1">
      <c r="A1310" s="250"/>
      <c r="B1310" s="250"/>
      <c r="C1310" s="250"/>
      <c r="D1310" s="250"/>
      <c r="E1310" s="250"/>
      <c r="J1310" s="253"/>
      <c r="O1310" s="253"/>
      <c r="P1310" s="253"/>
      <c r="Q1310" s="253"/>
      <c r="R1310" s="253"/>
      <c r="S1310" s="253"/>
      <c r="T1310" s="253"/>
      <c r="U1310" s="253"/>
      <c r="V1310" s="253"/>
      <c r="W1310" s="253"/>
      <c r="X1310" s="253"/>
      <c r="Y1310" s="253"/>
      <c r="Z1310" s="252"/>
      <c r="AA1310" s="252"/>
      <c r="AB1310" s="252"/>
      <c r="AC1310" s="251"/>
      <c r="AD1310" s="250"/>
    </row>
    <row r="1311" spans="1:30" s="208" customFormat="1">
      <c r="A1311" s="250"/>
      <c r="B1311" s="250"/>
      <c r="C1311" s="250"/>
      <c r="D1311" s="250"/>
      <c r="E1311" s="250"/>
      <c r="J1311" s="253"/>
      <c r="O1311" s="253"/>
      <c r="P1311" s="253"/>
      <c r="Q1311" s="253"/>
      <c r="R1311" s="253"/>
      <c r="S1311" s="253"/>
      <c r="T1311" s="253"/>
      <c r="U1311" s="253"/>
      <c r="V1311" s="253"/>
      <c r="W1311" s="253"/>
      <c r="X1311" s="253"/>
      <c r="Y1311" s="253"/>
      <c r="Z1311" s="252"/>
      <c r="AA1311" s="252"/>
      <c r="AB1311" s="252"/>
      <c r="AC1311" s="251"/>
      <c r="AD1311" s="250"/>
    </row>
    <row r="1312" spans="1:30" s="208" customFormat="1">
      <c r="A1312" s="250"/>
      <c r="B1312" s="250"/>
      <c r="C1312" s="250"/>
      <c r="D1312" s="250"/>
      <c r="E1312" s="250"/>
      <c r="J1312" s="253"/>
      <c r="O1312" s="253"/>
      <c r="P1312" s="253"/>
      <c r="Q1312" s="253"/>
      <c r="R1312" s="253"/>
      <c r="S1312" s="253"/>
      <c r="T1312" s="253"/>
      <c r="U1312" s="253"/>
      <c r="V1312" s="253"/>
      <c r="W1312" s="253"/>
      <c r="X1312" s="253"/>
      <c r="Y1312" s="253"/>
      <c r="Z1312" s="252"/>
      <c r="AA1312" s="252"/>
      <c r="AB1312" s="252"/>
      <c r="AC1312" s="251"/>
      <c r="AD1312" s="250"/>
    </row>
    <row r="1313" spans="1:30" s="208" customFormat="1">
      <c r="A1313" s="250"/>
      <c r="B1313" s="250"/>
      <c r="C1313" s="250"/>
      <c r="D1313" s="250"/>
      <c r="E1313" s="250"/>
      <c r="J1313" s="253"/>
      <c r="O1313" s="253"/>
      <c r="P1313" s="253"/>
      <c r="Q1313" s="253"/>
      <c r="R1313" s="253"/>
      <c r="S1313" s="253"/>
      <c r="T1313" s="253"/>
      <c r="U1313" s="253"/>
      <c r="V1313" s="253"/>
      <c r="W1313" s="253"/>
      <c r="X1313" s="253"/>
      <c r="Y1313" s="253"/>
      <c r="Z1313" s="252"/>
      <c r="AA1313" s="252"/>
      <c r="AB1313" s="252"/>
      <c r="AC1313" s="251"/>
      <c r="AD1313" s="250"/>
    </row>
    <row r="1314" spans="1:30" s="208" customFormat="1">
      <c r="A1314" s="250"/>
      <c r="B1314" s="250"/>
      <c r="C1314" s="250"/>
      <c r="D1314" s="250"/>
      <c r="E1314" s="250"/>
      <c r="J1314" s="253"/>
      <c r="O1314" s="253"/>
      <c r="P1314" s="253"/>
      <c r="Q1314" s="253"/>
      <c r="R1314" s="253"/>
      <c r="S1314" s="253"/>
      <c r="T1314" s="253"/>
      <c r="U1314" s="253"/>
      <c r="V1314" s="253"/>
      <c r="W1314" s="253"/>
      <c r="X1314" s="253"/>
      <c r="Y1314" s="253"/>
      <c r="Z1314" s="252"/>
      <c r="AA1314" s="252"/>
      <c r="AB1314" s="252"/>
      <c r="AC1314" s="251"/>
      <c r="AD1314" s="250"/>
    </row>
    <row r="1315" spans="1:30" s="208" customFormat="1">
      <c r="A1315" s="250"/>
      <c r="B1315" s="250"/>
      <c r="C1315" s="250"/>
      <c r="D1315" s="250"/>
      <c r="E1315" s="250"/>
      <c r="J1315" s="253"/>
      <c r="O1315" s="253"/>
      <c r="P1315" s="253"/>
      <c r="Q1315" s="253"/>
      <c r="R1315" s="253"/>
      <c r="S1315" s="253"/>
      <c r="T1315" s="253"/>
      <c r="U1315" s="253"/>
      <c r="V1315" s="253"/>
      <c r="W1315" s="253"/>
      <c r="X1315" s="253"/>
      <c r="Y1315" s="253"/>
      <c r="Z1315" s="252"/>
      <c r="AA1315" s="252"/>
      <c r="AB1315" s="252"/>
      <c r="AC1315" s="251"/>
      <c r="AD1315" s="250"/>
    </row>
    <row r="1316" spans="1:30" s="208" customFormat="1">
      <c r="A1316" s="250"/>
      <c r="B1316" s="250"/>
      <c r="C1316" s="250"/>
      <c r="D1316" s="250"/>
      <c r="E1316" s="250"/>
      <c r="J1316" s="253"/>
      <c r="O1316" s="253"/>
      <c r="P1316" s="253"/>
      <c r="Q1316" s="253"/>
      <c r="R1316" s="253"/>
      <c r="S1316" s="253"/>
      <c r="T1316" s="253"/>
      <c r="U1316" s="253"/>
      <c r="V1316" s="253"/>
      <c r="W1316" s="253"/>
      <c r="X1316" s="253"/>
      <c r="Y1316" s="253"/>
      <c r="Z1316" s="252"/>
      <c r="AA1316" s="252"/>
      <c r="AB1316" s="252"/>
      <c r="AC1316" s="251"/>
      <c r="AD1316" s="250"/>
    </row>
    <row r="1317" spans="1:30" s="208" customFormat="1">
      <c r="A1317" s="250"/>
      <c r="B1317" s="250"/>
      <c r="C1317" s="250"/>
      <c r="D1317" s="250"/>
      <c r="E1317" s="250"/>
      <c r="J1317" s="253"/>
      <c r="O1317" s="253"/>
      <c r="P1317" s="253"/>
      <c r="Q1317" s="253"/>
      <c r="R1317" s="253"/>
      <c r="S1317" s="253"/>
      <c r="T1317" s="253"/>
      <c r="U1317" s="253"/>
      <c r="V1317" s="253"/>
      <c r="W1317" s="253"/>
      <c r="X1317" s="253"/>
      <c r="Y1317" s="253"/>
      <c r="Z1317" s="252"/>
      <c r="AA1317" s="252"/>
      <c r="AB1317" s="252"/>
      <c r="AC1317" s="251"/>
      <c r="AD1317" s="250"/>
    </row>
    <row r="1318" spans="1:30" s="208" customFormat="1">
      <c r="A1318" s="250"/>
      <c r="B1318" s="250"/>
      <c r="C1318" s="250"/>
      <c r="D1318" s="250"/>
      <c r="E1318" s="250"/>
      <c r="J1318" s="253"/>
      <c r="O1318" s="253"/>
      <c r="P1318" s="253"/>
      <c r="Q1318" s="253"/>
      <c r="R1318" s="253"/>
      <c r="S1318" s="253"/>
      <c r="T1318" s="253"/>
      <c r="U1318" s="253"/>
      <c r="V1318" s="253"/>
      <c r="W1318" s="253"/>
      <c r="X1318" s="253"/>
      <c r="Y1318" s="253"/>
      <c r="Z1318" s="252"/>
      <c r="AA1318" s="252"/>
      <c r="AB1318" s="252"/>
      <c r="AC1318" s="251"/>
      <c r="AD1318" s="250"/>
    </row>
    <row r="1319" spans="1:30" s="208" customFormat="1">
      <c r="A1319" s="250"/>
      <c r="B1319" s="250"/>
      <c r="C1319" s="250"/>
      <c r="D1319" s="250"/>
      <c r="E1319" s="250"/>
      <c r="J1319" s="253"/>
      <c r="O1319" s="253"/>
      <c r="P1319" s="253"/>
      <c r="Q1319" s="253"/>
      <c r="R1319" s="253"/>
      <c r="S1319" s="253"/>
      <c r="T1319" s="253"/>
      <c r="U1319" s="253"/>
      <c r="V1319" s="253"/>
      <c r="W1319" s="253"/>
      <c r="X1319" s="253"/>
      <c r="Y1319" s="253"/>
      <c r="Z1319" s="252"/>
      <c r="AA1319" s="252"/>
      <c r="AB1319" s="252"/>
      <c r="AC1319" s="251"/>
      <c r="AD1319" s="250"/>
    </row>
    <row r="1320" spans="1:30" s="208" customFormat="1">
      <c r="A1320" s="250"/>
      <c r="B1320" s="250"/>
      <c r="C1320" s="250"/>
      <c r="D1320" s="250"/>
      <c r="E1320" s="250"/>
      <c r="J1320" s="253"/>
      <c r="O1320" s="253"/>
      <c r="P1320" s="253"/>
      <c r="Q1320" s="253"/>
      <c r="R1320" s="253"/>
      <c r="S1320" s="253"/>
      <c r="T1320" s="253"/>
      <c r="U1320" s="253"/>
      <c r="V1320" s="253"/>
      <c r="W1320" s="253"/>
      <c r="X1320" s="253"/>
      <c r="Y1320" s="253"/>
      <c r="Z1320" s="252"/>
      <c r="AA1320" s="252"/>
      <c r="AB1320" s="252"/>
      <c r="AC1320" s="251"/>
      <c r="AD1320" s="250"/>
    </row>
    <row r="1321" spans="1:30" s="208" customFormat="1">
      <c r="A1321" s="250"/>
      <c r="B1321" s="250"/>
      <c r="C1321" s="250"/>
      <c r="D1321" s="250"/>
      <c r="E1321" s="250"/>
      <c r="J1321" s="253"/>
      <c r="O1321" s="253"/>
      <c r="P1321" s="253"/>
      <c r="Q1321" s="253"/>
      <c r="R1321" s="253"/>
      <c r="S1321" s="253"/>
      <c r="T1321" s="253"/>
      <c r="U1321" s="253"/>
      <c r="V1321" s="253"/>
      <c r="W1321" s="253"/>
      <c r="X1321" s="253"/>
      <c r="Y1321" s="253"/>
      <c r="Z1321" s="252"/>
      <c r="AA1321" s="252"/>
      <c r="AB1321" s="252"/>
      <c r="AC1321" s="251"/>
      <c r="AD1321" s="250"/>
    </row>
    <row r="1322" spans="1:30" s="208" customFormat="1">
      <c r="A1322" s="250"/>
      <c r="B1322" s="250"/>
      <c r="C1322" s="250"/>
      <c r="D1322" s="250"/>
      <c r="E1322" s="250"/>
      <c r="J1322" s="253"/>
      <c r="O1322" s="253"/>
      <c r="P1322" s="253"/>
      <c r="Q1322" s="253"/>
      <c r="R1322" s="253"/>
      <c r="S1322" s="253"/>
      <c r="T1322" s="253"/>
      <c r="U1322" s="253"/>
      <c r="V1322" s="253"/>
      <c r="W1322" s="253"/>
      <c r="X1322" s="253"/>
      <c r="Y1322" s="253"/>
      <c r="Z1322" s="252"/>
      <c r="AA1322" s="252"/>
      <c r="AB1322" s="252"/>
      <c r="AC1322" s="251"/>
      <c r="AD1322" s="250"/>
    </row>
    <row r="1323" spans="1:30" s="208" customFormat="1">
      <c r="A1323" s="250"/>
      <c r="B1323" s="250"/>
      <c r="C1323" s="250"/>
      <c r="D1323" s="250"/>
      <c r="E1323" s="250"/>
      <c r="J1323" s="253"/>
      <c r="O1323" s="253"/>
      <c r="P1323" s="253"/>
      <c r="Q1323" s="253"/>
      <c r="R1323" s="253"/>
      <c r="S1323" s="253"/>
      <c r="T1323" s="253"/>
      <c r="U1323" s="253"/>
      <c r="V1323" s="253"/>
      <c r="W1323" s="253"/>
      <c r="X1323" s="253"/>
      <c r="Y1323" s="253"/>
      <c r="Z1323" s="252"/>
      <c r="AA1323" s="252"/>
      <c r="AB1323" s="252"/>
      <c r="AC1323" s="251"/>
      <c r="AD1323" s="250"/>
    </row>
    <row r="1324" spans="1:30" s="208" customFormat="1">
      <c r="A1324" s="250"/>
      <c r="B1324" s="250"/>
      <c r="C1324" s="250"/>
      <c r="D1324" s="250"/>
      <c r="E1324" s="250"/>
      <c r="J1324" s="253"/>
      <c r="O1324" s="253"/>
      <c r="P1324" s="253"/>
      <c r="Q1324" s="253"/>
      <c r="R1324" s="253"/>
      <c r="S1324" s="253"/>
      <c r="T1324" s="253"/>
      <c r="U1324" s="253"/>
      <c r="V1324" s="253"/>
      <c r="W1324" s="253"/>
      <c r="X1324" s="253"/>
      <c r="Y1324" s="253"/>
      <c r="Z1324" s="252"/>
      <c r="AA1324" s="252"/>
      <c r="AB1324" s="252"/>
      <c r="AC1324" s="251"/>
      <c r="AD1324" s="250"/>
    </row>
    <row r="1325" spans="1:30" s="208" customFormat="1">
      <c r="A1325" s="250"/>
      <c r="B1325" s="250"/>
      <c r="C1325" s="250"/>
      <c r="D1325" s="250"/>
      <c r="E1325" s="250"/>
      <c r="J1325" s="253"/>
      <c r="O1325" s="253"/>
      <c r="P1325" s="253"/>
      <c r="Q1325" s="253"/>
      <c r="R1325" s="253"/>
      <c r="S1325" s="253"/>
      <c r="T1325" s="253"/>
      <c r="U1325" s="253"/>
      <c r="V1325" s="253"/>
      <c r="W1325" s="253"/>
      <c r="X1325" s="253"/>
      <c r="Y1325" s="253"/>
      <c r="Z1325" s="252"/>
      <c r="AA1325" s="252"/>
      <c r="AB1325" s="252"/>
      <c r="AC1325" s="251"/>
      <c r="AD1325" s="250"/>
    </row>
    <row r="1326" spans="1:30" s="208" customFormat="1">
      <c r="A1326" s="250"/>
      <c r="B1326" s="250"/>
      <c r="C1326" s="250"/>
      <c r="D1326" s="250"/>
      <c r="E1326" s="250"/>
      <c r="J1326" s="253"/>
      <c r="O1326" s="253"/>
      <c r="P1326" s="253"/>
      <c r="Q1326" s="253"/>
      <c r="R1326" s="253"/>
      <c r="S1326" s="253"/>
      <c r="T1326" s="253"/>
      <c r="U1326" s="253"/>
      <c r="V1326" s="253"/>
      <c r="W1326" s="253"/>
      <c r="X1326" s="253"/>
      <c r="Y1326" s="253"/>
      <c r="Z1326" s="252"/>
      <c r="AA1326" s="252"/>
      <c r="AB1326" s="252"/>
      <c r="AC1326" s="251"/>
      <c r="AD1326" s="250"/>
    </row>
    <row r="1327" spans="1:30" s="208" customFormat="1">
      <c r="A1327" s="250"/>
      <c r="B1327" s="250"/>
      <c r="C1327" s="250"/>
      <c r="D1327" s="250"/>
      <c r="E1327" s="250"/>
      <c r="J1327" s="253"/>
      <c r="O1327" s="253"/>
      <c r="P1327" s="253"/>
      <c r="Q1327" s="253"/>
      <c r="R1327" s="253"/>
      <c r="S1327" s="253"/>
      <c r="T1327" s="253"/>
      <c r="U1327" s="253"/>
      <c r="V1327" s="253"/>
      <c r="W1327" s="253"/>
      <c r="X1327" s="253"/>
      <c r="Y1327" s="253"/>
      <c r="Z1327" s="252"/>
      <c r="AA1327" s="252"/>
      <c r="AB1327" s="252"/>
      <c r="AC1327" s="251"/>
      <c r="AD1327" s="250"/>
    </row>
    <row r="1328" spans="1:30" s="208" customFormat="1">
      <c r="A1328" s="250"/>
      <c r="B1328" s="250"/>
      <c r="C1328" s="250"/>
      <c r="D1328" s="250"/>
      <c r="E1328" s="250"/>
      <c r="J1328" s="253"/>
      <c r="O1328" s="253"/>
      <c r="P1328" s="253"/>
      <c r="Q1328" s="253"/>
      <c r="R1328" s="253"/>
      <c r="S1328" s="253"/>
      <c r="T1328" s="253"/>
      <c r="U1328" s="253"/>
      <c r="V1328" s="253"/>
      <c r="W1328" s="253"/>
      <c r="X1328" s="253"/>
      <c r="Y1328" s="253"/>
      <c r="Z1328" s="252"/>
      <c r="AA1328" s="252"/>
      <c r="AB1328" s="252"/>
      <c r="AC1328" s="251"/>
      <c r="AD1328" s="250"/>
    </row>
    <row r="1329" spans="1:30" s="208" customFormat="1">
      <c r="A1329" s="250"/>
      <c r="B1329" s="250"/>
      <c r="C1329" s="250"/>
      <c r="D1329" s="250"/>
      <c r="E1329" s="250"/>
      <c r="J1329" s="253"/>
      <c r="O1329" s="253"/>
      <c r="P1329" s="253"/>
      <c r="Q1329" s="253"/>
      <c r="R1329" s="253"/>
      <c r="S1329" s="253"/>
      <c r="T1329" s="253"/>
      <c r="U1329" s="253"/>
      <c r="V1329" s="253"/>
      <c r="W1329" s="253"/>
      <c r="X1329" s="253"/>
      <c r="Y1329" s="253"/>
      <c r="Z1329" s="252"/>
      <c r="AA1329" s="252"/>
      <c r="AB1329" s="252"/>
      <c r="AC1329" s="251"/>
      <c r="AD1329" s="250"/>
    </row>
    <row r="1330" spans="1:30" s="208" customFormat="1">
      <c r="A1330" s="250"/>
      <c r="B1330" s="250"/>
      <c r="C1330" s="250"/>
      <c r="D1330" s="250"/>
      <c r="E1330" s="250"/>
      <c r="J1330" s="253"/>
      <c r="O1330" s="253"/>
      <c r="P1330" s="253"/>
      <c r="Q1330" s="253"/>
      <c r="R1330" s="253"/>
      <c r="S1330" s="253"/>
      <c r="T1330" s="253"/>
      <c r="U1330" s="253"/>
      <c r="V1330" s="253"/>
      <c r="W1330" s="253"/>
      <c r="X1330" s="253"/>
      <c r="Y1330" s="253"/>
      <c r="Z1330" s="252"/>
      <c r="AA1330" s="252"/>
      <c r="AB1330" s="252"/>
      <c r="AC1330" s="251"/>
      <c r="AD1330" s="250"/>
    </row>
    <row r="1331" spans="1:30" s="208" customFormat="1">
      <c r="A1331" s="250"/>
      <c r="B1331" s="250"/>
      <c r="C1331" s="250"/>
      <c r="D1331" s="250"/>
      <c r="E1331" s="250"/>
      <c r="J1331" s="253"/>
      <c r="O1331" s="253"/>
      <c r="P1331" s="253"/>
      <c r="Q1331" s="253"/>
      <c r="R1331" s="253"/>
      <c r="S1331" s="253"/>
      <c r="T1331" s="253"/>
      <c r="U1331" s="253"/>
      <c r="V1331" s="253"/>
      <c r="W1331" s="253"/>
      <c r="X1331" s="253"/>
      <c r="Y1331" s="253"/>
      <c r="Z1331" s="252"/>
      <c r="AA1331" s="252"/>
      <c r="AB1331" s="252"/>
      <c r="AC1331" s="251"/>
      <c r="AD1331" s="250"/>
    </row>
    <row r="1332" spans="1:30" s="208" customFormat="1">
      <c r="A1332" s="250"/>
      <c r="B1332" s="250"/>
      <c r="C1332" s="250"/>
      <c r="D1332" s="250"/>
      <c r="E1332" s="250"/>
      <c r="J1332" s="253"/>
      <c r="O1332" s="253"/>
      <c r="P1332" s="253"/>
      <c r="Q1332" s="253"/>
      <c r="R1332" s="253"/>
      <c r="S1332" s="253"/>
      <c r="T1332" s="253"/>
      <c r="U1332" s="253"/>
      <c r="V1332" s="253"/>
      <c r="W1332" s="253"/>
      <c r="X1332" s="253"/>
      <c r="Y1332" s="253"/>
      <c r="Z1332" s="252"/>
      <c r="AA1332" s="252"/>
      <c r="AB1332" s="252"/>
      <c r="AC1332" s="251"/>
      <c r="AD1332" s="250"/>
    </row>
    <row r="1333" spans="1:30" s="208" customFormat="1">
      <c r="A1333" s="250"/>
      <c r="B1333" s="250"/>
      <c r="C1333" s="250"/>
      <c r="D1333" s="250"/>
      <c r="E1333" s="250"/>
      <c r="J1333" s="253"/>
      <c r="O1333" s="253"/>
      <c r="P1333" s="253"/>
      <c r="Q1333" s="253"/>
      <c r="R1333" s="253"/>
      <c r="S1333" s="253"/>
      <c r="T1333" s="253"/>
      <c r="U1333" s="253"/>
      <c r="V1333" s="253"/>
      <c r="W1333" s="253"/>
      <c r="X1333" s="253"/>
      <c r="Y1333" s="253"/>
      <c r="Z1333" s="252"/>
      <c r="AA1333" s="252"/>
      <c r="AB1333" s="252"/>
      <c r="AC1333" s="251"/>
      <c r="AD1333" s="250"/>
    </row>
    <row r="1334" spans="1:30" s="208" customFormat="1">
      <c r="A1334" s="250"/>
      <c r="B1334" s="250"/>
      <c r="C1334" s="250"/>
      <c r="D1334" s="250"/>
      <c r="E1334" s="250"/>
      <c r="J1334" s="253"/>
      <c r="O1334" s="253"/>
      <c r="P1334" s="253"/>
      <c r="Q1334" s="253"/>
      <c r="R1334" s="253"/>
      <c r="S1334" s="253"/>
      <c r="T1334" s="253"/>
      <c r="U1334" s="253"/>
      <c r="V1334" s="253"/>
      <c r="W1334" s="253"/>
      <c r="X1334" s="253"/>
      <c r="Y1334" s="253"/>
      <c r="Z1334" s="252"/>
      <c r="AA1334" s="252"/>
      <c r="AB1334" s="252"/>
      <c r="AC1334" s="251"/>
      <c r="AD1334" s="250"/>
    </row>
    <row r="1335" spans="1:30" s="208" customFormat="1">
      <c r="A1335" s="250"/>
      <c r="B1335" s="250"/>
      <c r="C1335" s="250"/>
      <c r="D1335" s="250"/>
      <c r="E1335" s="250"/>
      <c r="J1335" s="253"/>
      <c r="O1335" s="253"/>
      <c r="P1335" s="253"/>
      <c r="Q1335" s="253"/>
      <c r="R1335" s="253"/>
      <c r="S1335" s="253"/>
      <c r="T1335" s="253"/>
      <c r="U1335" s="253"/>
      <c r="V1335" s="253"/>
      <c r="W1335" s="253"/>
      <c r="X1335" s="253"/>
      <c r="Y1335" s="253"/>
      <c r="Z1335" s="252"/>
      <c r="AA1335" s="252"/>
      <c r="AB1335" s="252"/>
      <c r="AC1335" s="251"/>
      <c r="AD1335" s="250"/>
    </row>
    <row r="1336" spans="1:30" s="208" customFormat="1">
      <c r="A1336" s="250"/>
      <c r="B1336" s="250"/>
      <c r="C1336" s="250"/>
      <c r="D1336" s="250"/>
      <c r="E1336" s="250"/>
      <c r="J1336" s="253"/>
      <c r="O1336" s="253"/>
      <c r="P1336" s="253"/>
      <c r="Q1336" s="253"/>
      <c r="R1336" s="253"/>
      <c r="S1336" s="253"/>
      <c r="T1336" s="253"/>
      <c r="U1336" s="253"/>
      <c r="V1336" s="253"/>
      <c r="W1336" s="253"/>
      <c r="X1336" s="253"/>
      <c r="Y1336" s="253"/>
      <c r="Z1336" s="252"/>
      <c r="AA1336" s="252"/>
      <c r="AB1336" s="252"/>
      <c r="AC1336" s="251"/>
      <c r="AD1336" s="250"/>
    </row>
    <row r="1337" spans="1:30" s="208" customFormat="1">
      <c r="A1337" s="250"/>
      <c r="B1337" s="250"/>
      <c r="C1337" s="250"/>
      <c r="D1337" s="250"/>
      <c r="E1337" s="250"/>
      <c r="J1337" s="253"/>
      <c r="O1337" s="253"/>
      <c r="P1337" s="253"/>
      <c r="Q1337" s="253"/>
      <c r="R1337" s="253"/>
      <c r="S1337" s="253"/>
      <c r="T1337" s="253"/>
      <c r="U1337" s="253"/>
      <c r="V1337" s="253"/>
      <c r="W1337" s="253"/>
      <c r="X1337" s="253"/>
      <c r="Y1337" s="253"/>
      <c r="Z1337" s="252"/>
      <c r="AA1337" s="252"/>
      <c r="AB1337" s="252"/>
      <c r="AC1337" s="251"/>
      <c r="AD1337" s="250"/>
    </row>
    <row r="1338" spans="1:30" s="208" customFormat="1">
      <c r="A1338" s="250"/>
      <c r="B1338" s="250"/>
      <c r="C1338" s="250"/>
      <c r="D1338" s="250"/>
      <c r="E1338" s="250"/>
      <c r="J1338" s="253"/>
      <c r="O1338" s="253"/>
      <c r="P1338" s="253"/>
      <c r="Q1338" s="253"/>
      <c r="R1338" s="253"/>
      <c r="S1338" s="253"/>
      <c r="T1338" s="253"/>
      <c r="U1338" s="253"/>
      <c r="V1338" s="253"/>
      <c r="W1338" s="253"/>
      <c r="X1338" s="253"/>
      <c r="Y1338" s="253"/>
      <c r="Z1338" s="252"/>
      <c r="AA1338" s="252"/>
      <c r="AB1338" s="252"/>
      <c r="AC1338" s="251"/>
      <c r="AD1338" s="250"/>
    </row>
    <row r="1339" spans="1:30" s="208" customFormat="1">
      <c r="A1339" s="250"/>
      <c r="B1339" s="250"/>
      <c r="C1339" s="250"/>
      <c r="D1339" s="250"/>
      <c r="E1339" s="250"/>
      <c r="J1339" s="253"/>
      <c r="O1339" s="253"/>
      <c r="P1339" s="253"/>
      <c r="Q1339" s="253"/>
      <c r="R1339" s="253"/>
      <c r="S1339" s="253"/>
      <c r="T1339" s="253"/>
      <c r="U1339" s="253"/>
      <c r="V1339" s="253"/>
      <c r="W1339" s="253"/>
      <c r="X1339" s="253"/>
      <c r="Y1339" s="253"/>
      <c r="Z1339" s="252"/>
      <c r="AA1339" s="252"/>
      <c r="AB1339" s="252"/>
      <c r="AC1339" s="251"/>
      <c r="AD1339" s="250"/>
    </row>
    <row r="1340" spans="1:30" s="208" customFormat="1">
      <c r="A1340" s="250"/>
      <c r="B1340" s="250"/>
      <c r="C1340" s="250"/>
      <c r="D1340" s="250"/>
      <c r="E1340" s="250"/>
      <c r="J1340" s="253"/>
      <c r="O1340" s="253"/>
      <c r="P1340" s="253"/>
      <c r="Q1340" s="253"/>
      <c r="R1340" s="253"/>
      <c r="S1340" s="253"/>
      <c r="T1340" s="253"/>
      <c r="U1340" s="253"/>
      <c r="V1340" s="253"/>
      <c r="W1340" s="253"/>
      <c r="X1340" s="253"/>
      <c r="Y1340" s="253"/>
      <c r="Z1340" s="252"/>
      <c r="AA1340" s="252"/>
      <c r="AB1340" s="252"/>
      <c r="AC1340" s="251"/>
      <c r="AD1340" s="250"/>
    </row>
    <row r="1341" spans="1:30" s="208" customFormat="1">
      <c r="A1341" s="250"/>
      <c r="B1341" s="250"/>
      <c r="C1341" s="250"/>
      <c r="D1341" s="250"/>
      <c r="E1341" s="250"/>
      <c r="J1341" s="253"/>
      <c r="O1341" s="253"/>
      <c r="P1341" s="253"/>
      <c r="Q1341" s="253"/>
      <c r="R1341" s="253"/>
      <c r="S1341" s="253"/>
      <c r="T1341" s="253"/>
      <c r="U1341" s="253"/>
      <c r="V1341" s="253"/>
      <c r="W1341" s="253"/>
      <c r="X1341" s="253"/>
      <c r="Y1341" s="253"/>
      <c r="Z1341" s="252"/>
      <c r="AA1341" s="252"/>
      <c r="AB1341" s="252"/>
      <c r="AC1341" s="251"/>
      <c r="AD1341" s="250"/>
    </row>
    <row r="1342" spans="1:30" s="208" customFormat="1">
      <c r="A1342" s="250"/>
      <c r="B1342" s="250"/>
      <c r="C1342" s="250"/>
      <c r="D1342" s="250"/>
      <c r="E1342" s="250"/>
      <c r="J1342" s="253"/>
      <c r="O1342" s="253"/>
      <c r="P1342" s="253"/>
      <c r="Q1342" s="253"/>
      <c r="R1342" s="253"/>
      <c r="S1342" s="253"/>
      <c r="T1342" s="253"/>
      <c r="U1342" s="253"/>
      <c r="V1342" s="253"/>
      <c r="W1342" s="253"/>
      <c r="X1342" s="253"/>
      <c r="Y1342" s="253"/>
      <c r="Z1342" s="252"/>
      <c r="AA1342" s="252"/>
      <c r="AB1342" s="252"/>
      <c r="AC1342" s="251"/>
      <c r="AD1342" s="250"/>
    </row>
    <row r="1343" spans="1:30" s="208" customFormat="1">
      <c r="A1343" s="250"/>
      <c r="B1343" s="250"/>
      <c r="C1343" s="250"/>
      <c r="D1343" s="250"/>
      <c r="E1343" s="250"/>
      <c r="J1343" s="253"/>
      <c r="O1343" s="253"/>
      <c r="P1343" s="253"/>
      <c r="Q1343" s="253"/>
      <c r="R1343" s="253"/>
      <c r="S1343" s="253"/>
      <c r="T1343" s="253"/>
      <c r="U1343" s="253"/>
      <c r="V1343" s="253"/>
      <c r="W1343" s="253"/>
      <c r="X1343" s="253"/>
      <c r="Y1343" s="253"/>
      <c r="Z1343" s="252"/>
      <c r="AA1343" s="252"/>
      <c r="AB1343" s="252"/>
      <c r="AC1343" s="251"/>
      <c r="AD1343" s="250"/>
    </row>
    <row r="1344" spans="1:30" s="208" customFormat="1">
      <c r="A1344" s="250"/>
      <c r="B1344" s="250"/>
      <c r="C1344" s="250"/>
      <c r="D1344" s="250"/>
      <c r="E1344" s="250"/>
      <c r="J1344" s="253"/>
      <c r="O1344" s="253"/>
      <c r="P1344" s="253"/>
      <c r="Q1344" s="253"/>
      <c r="R1344" s="253"/>
      <c r="S1344" s="253"/>
      <c r="T1344" s="253"/>
      <c r="U1344" s="253"/>
      <c r="V1344" s="253"/>
      <c r="W1344" s="253"/>
      <c r="X1344" s="253"/>
      <c r="Y1344" s="253"/>
      <c r="Z1344" s="252"/>
      <c r="AA1344" s="252"/>
      <c r="AB1344" s="252"/>
      <c r="AC1344" s="251"/>
      <c r="AD1344" s="250"/>
    </row>
    <row r="1345" spans="1:30" s="208" customFormat="1">
      <c r="A1345" s="250"/>
      <c r="B1345" s="250"/>
      <c r="C1345" s="250"/>
      <c r="D1345" s="250"/>
      <c r="E1345" s="250"/>
      <c r="J1345" s="253"/>
      <c r="O1345" s="253"/>
      <c r="P1345" s="253"/>
      <c r="Q1345" s="253"/>
      <c r="R1345" s="253"/>
      <c r="S1345" s="253"/>
      <c r="T1345" s="253"/>
      <c r="U1345" s="253"/>
      <c r="V1345" s="253"/>
      <c r="W1345" s="253"/>
      <c r="X1345" s="253"/>
      <c r="Y1345" s="253"/>
      <c r="Z1345" s="252"/>
      <c r="AA1345" s="252"/>
      <c r="AB1345" s="252"/>
      <c r="AC1345" s="251"/>
      <c r="AD1345" s="250"/>
    </row>
    <row r="1346" spans="1:30" s="208" customFormat="1">
      <c r="A1346" s="250"/>
      <c r="B1346" s="250"/>
      <c r="C1346" s="250"/>
      <c r="D1346" s="250"/>
      <c r="E1346" s="250"/>
      <c r="J1346" s="253"/>
      <c r="O1346" s="253"/>
      <c r="P1346" s="253"/>
      <c r="Q1346" s="253"/>
      <c r="R1346" s="253"/>
      <c r="S1346" s="253"/>
      <c r="T1346" s="253"/>
      <c r="U1346" s="253"/>
      <c r="V1346" s="253"/>
      <c r="W1346" s="253"/>
      <c r="X1346" s="253"/>
      <c r="Y1346" s="253"/>
      <c r="Z1346" s="252"/>
      <c r="AA1346" s="252"/>
      <c r="AB1346" s="252"/>
      <c r="AC1346" s="251"/>
      <c r="AD1346" s="250"/>
    </row>
    <row r="1347" spans="1:30" s="208" customFormat="1">
      <c r="A1347" s="250"/>
      <c r="B1347" s="250"/>
      <c r="C1347" s="250"/>
      <c r="D1347" s="250"/>
      <c r="E1347" s="250"/>
      <c r="J1347" s="253"/>
      <c r="O1347" s="253"/>
      <c r="P1347" s="253"/>
      <c r="Q1347" s="253"/>
      <c r="R1347" s="253"/>
      <c r="S1347" s="253"/>
      <c r="T1347" s="253"/>
      <c r="U1347" s="253"/>
      <c r="V1347" s="253"/>
      <c r="W1347" s="253"/>
      <c r="X1347" s="253"/>
      <c r="Y1347" s="253"/>
      <c r="Z1347" s="252"/>
      <c r="AA1347" s="252"/>
      <c r="AB1347" s="252"/>
      <c r="AC1347" s="251"/>
      <c r="AD1347" s="250"/>
    </row>
    <row r="1348" spans="1:30" s="208" customFormat="1">
      <c r="A1348" s="250"/>
      <c r="B1348" s="250"/>
      <c r="C1348" s="250"/>
      <c r="D1348" s="250"/>
      <c r="E1348" s="250"/>
      <c r="J1348" s="253"/>
      <c r="O1348" s="253"/>
      <c r="P1348" s="253"/>
      <c r="Q1348" s="253"/>
      <c r="R1348" s="253"/>
      <c r="S1348" s="253"/>
      <c r="T1348" s="253"/>
      <c r="U1348" s="253"/>
      <c r="V1348" s="253"/>
      <c r="W1348" s="253"/>
      <c r="X1348" s="253"/>
      <c r="Y1348" s="253"/>
      <c r="Z1348" s="252"/>
      <c r="AA1348" s="252"/>
      <c r="AB1348" s="252"/>
      <c r="AC1348" s="251"/>
      <c r="AD1348" s="250"/>
    </row>
    <row r="1349" spans="1:30" s="208" customFormat="1">
      <c r="A1349" s="250"/>
      <c r="B1349" s="250"/>
      <c r="C1349" s="250"/>
      <c r="D1349" s="250"/>
      <c r="E1349" s="250"/>
      <c r="J1349" s="253"/>
      <c r="O1349" s="253"/>
      <c r="P1349" s="253"/>
      <c r="Q1349" s="253"/>
      <c r="R1349" s="253"/>
      <c r="S1349" s="253"/>
      <c r="T1349" s="253"/>
      <c r="U1349" s="253"/>
      <c r="V1349" s="253"/>
      <c r="W1349" s="253"/>
      <c r="X1349" s="253"/>
      <c r="Y1349" s="253"/>
      <c r="Z1349" s="252"/>
      <c r="AA1349" s="252"/>
      <c r="AB1349" s="252"/>
      <c r="AC1349" s="251"/>
      <c r="AD1349" s="250"/>
    </row>
    <row r="1350" spans="1:30" s="208" customFormat="1">
      <c r="A1350" s="250"/>
      <c r="B1350" s="250"/>
      <c r="C1350" s="250"/>
      <c r="D1350" s="250"/>
      <c r="E1350" s="250"/>
      <c r="J1350" s="253"/>
      <c r="O1350" s="253"/>
      <c r="P1350" s="253"/>
      <c r="Q1350" s="253"/>
      <c r="R1350" s="253"/>
      <c r="S1350" s="253"/>
      <c r="T1350" s="253"/>
      <c r="U1350" s="253"/>
      <c r="V1350" s="253"/>
      <c r="W1350" s="253"/>
      <c r="X1350" s="253"/>
      <c r="Y1350" s="253"/>
      <c r="Z1350" s="252"/>
      <c r="AA1350" s="252"/>
      <c r="AB1350" s="252"/>
      <c r="AC1350" s="251"/>
      <c r="AD1350" s="250"/>
    </row>
    <row r="1351" spans="1:30" s="208" customFormat="1">
      <c r="A1351" s="250"/>
      <c r="B1351" s="250"/>
      <c r="C1351" s="250"/>
      <c r="D1351" s="250"/>
      <c r="E1351" s="250"/>
      <c r="J1351" s="253"/>
      <c r="O1351" s="253"/>
      <c r="P1351" s="253"/>
      <c r="Q1351" s="253"/>
      <c r="R1351" s="253"/>
      <c r="S1351" s="253"/>
      <c r="T1351" s="253"/>
      <c r="U1351" s="253"/>
      <c r="V1351" s="253"/>
      <c r="W1351" s="253"/>
      <c r="X1351" s="253"/>
      <c r="Y1351" s="253"/>
      <c r="Z1351" s="252"/>
      <c r="AA1351" s="252"/>
      <c r="AB1351" s="252"/>
      <c r="AC1351" s="251"/>
      <c r="AD1351" s="250"/>
    </row>
    <row r="1352" spans="1:30" s="208" customFormat="1">
      <c r="A1352" s="250"/>
      <c r="B1352" s="250"/>
      <c r="C1352" s="250"/>
      <c r="D1352" s="250"/>
      <c r="E1352" s="250"/>
      <c r="J1352" s="253"/>
      <c r="O1352" s="253"/>
      <c r="P1352" s="253"/>
      <c r="Q1352" s="253"/>
      <c r="R1352" s="253"/>
      <c r="S1352" s="253"/>
      <c r="T1352" s="253"/>
      <c r="U1352" s="253"/>
      <c r="V1352" s="253"/>
      <c r="W1352" s="253"/>
      <c r="X1352" s="253"/>
      <c r="Y1352" s="253"/>
      <c r="Z1352" s="252"/>
      <c r="AA1352" s="252"/>
      <c r="AB1352" s="252"/>
      <c r="AC1352" s="251"/>
      <c r="AD1352" s="250"/>
    </row>
    <row r="1353" spans="1:30" s="208" customFormat="1">
      <c r="A1353" s="250"/>
      <c r="B1353" s="250"/>
      <c r="C1353" s="250"/>
      <c r="D1353" s="250"/>
      <c r="E1353" s="250"/>
      <c r="J1353" s="253"/>
      <c r="O1353" s="253"/>
      <c r="P1353" s="253"/>
      <c r="Q1353" s="253"/>
      <c r="R1353" s="253"/>
      <c r="S1353" s="253"/>
      <c r="T1353" s="253"/>
      <c r="U1353" s="253"/>
      <c r="V1353" s="253"/>
      <c r="W1353" s="253"/>
      <c r="X1353" s="253"/>
      <c r="Y1353" s="253"/>
      <c r="Z1353" s="252"/>
      <c r="AA1353" s="252"/>
      <c r="AB1353" s="252"/>
      <c r="AC1353" s="251"/>
      <c r="AD1353" s="250"/>
    </row>
    <row r="1354" spans="1:30" s="208" customFormat="1">
      <c r="A1354" s="250"/>
      <c r="B1354" s="250"/>
      <c r="C1354" s="250"/>
      <c r="D1354" s="250"/>
      <c r="E1354" s="250"/>
      <c r="J1354" s="253"/>
      <c r="O1354" s="253"/>
      <c r="P1354" s="253"/>
      <c r="Q1354" s="253"/>
      <c r="R1354" s="253"/>
      <c r="S1354" s="253"/>
      <c r="T1354" s="253"/>
      <c r="U1354" s="253"/>
      <c r="V1354" s="253"/>
      <c r="W1354" s="253"/>
      <c r="X1354" s="253"/>
      <c r="Y1354" s="253"/>
      <c r="Z1354" s="252"/>
      <c r="AA1354" s="252"/>
      <c r="AB1354" s="252"/>
      <c r="AC1354" s="251"/>
      <c r="AD1354" s="250"/>
    </row>
    <row r="1355" spans="1:30" s="208" customFormat="1">
      <c r="A1355" s="250"/>
      <c r="B1355" s="250"/>
      <c r="C1355" s="250"/>
      <c r="D1355" s="250"/>
      <c r="E1355" s="250"/>
      <c r="J1355" s="253"/>
      <c r="O1355" s="253"/>
      <c r="P1355" s="253"/>
      <c r="Q1355" s="253"/>
      <c r="R1355" s="253"/>
      <c r="S1355" s="253"/>
      <c r="T1355" s="253"/>
      <c r="U1355" s="253"/>
      <c r="V1355" s="253"/>
      <c r="W1355" s="253"/>
      <c r="X1355" s="253"/>
      <c r="Y1355" s="253"/>
      <c r="Z1355" s="252"/>
      <c r="AA1355" s="252"/>
      <c r="AB1355" s="252"/>
      <c r="AC1355" s="251"/>
      <c r="AD1355" s="250"/>
    </row>
    <row r="1356" spans="1:30" s="208" customFormat="1">
      <c r="A1356" s="250"/>
      <c r="B1356" s="250"/>
      <c r="C1356" s="250"/>
      <c r="D1356" s="250"/>
      <c r="E1356" s="250"/>
      <c r="J1356" s="253"/>
      <c r="O1356" s="253"/>
      <c r="P1356" s="253"/>
      <c r="Q1356" s="253"/>
      <c r="R1356" s="253"/>
      <c r="S1356" s="253"/>
      <c r="T1356" s="253"/>
      <c r="U1356" s="253"/>
      <c r="V1356" s="253"/>
      <c r="W1356" s="253"/>
      <c r="X1356" s="253"/>
      <c r="Y1356" s="253"/>
      <c r="Z1356" s="252"/>
      <c r="AA1356" s="252"/>
      <c r="AB1356" s="252"/>
      <c r="AC1356" s="251"/>
      <c r="AD1356" s="250"/>
    </row>
    <row r="1357" spans="1:30" s="208" customFormat="1">
      <c r="A1357" s="250"/>
      <c r="B1357" s="250"/>
      <c r="C1357" s="250"/>
      <c r="D1357" s="250"/>
      <c r="E1357" s="250"/>
      <c r="J1357" s="253"/>
      <c r="O1357" s="253"/>
      <c r="P1357" s="253"/>
      <c r="Q1357" s="253"/>
      <c r="R1357" s="253"/>
      <c r="S1357" s="253"/>
      <c r="T1357" s="253"/>
      <c r="U1357" s="253"/>
      <c r="V1357" s="253"/>
      <c r="W1357" s="253"/>
      <c r="X1357" s="253"/>
      <c r="Y1357" s="253"/>
      <c r="Z1357" s="252"/>
      <c r="AA1357" s="252"/>
      <c r="AB1357" s="252"/>
      <c r="AC1357" s="251"/>
      <c r="AD1357" s="250"/>
    </row>
    <row r="1358" spans="1:30" s="208" customFormat="1">
      <c r="A1358" s="250"/>
      <c r="B1358" s="250"/>
      <c r="C1358" s="250"/>
      <c r="D1358" s="250"/>
      <c r="E1358" s="250"/>
      <c r="J1358" s="253"/>
      <c r="O1358" s="253"/>
      <c r="P1358" s="253"/>
      <c r="Q1358" s="253"/>
      <c r="R1358" s="253"/>
      <c r="S1358" s="253"/>
      <c r="T1358" s="253"/>
      <c r="U1358" s="253"/>
      <c r="V1358" s="253"/>
      <c r="W1358" s="253"/>
      <c r="X1358" s="253"/>
      <c r="Y1358" s="253"/>
      <c r="Z1358" s="252"/>
      <c r="AA1358" s="252"/>
      <c r="AB1358" s="252"/>
      <c r="AC1358" s="251"/>
      <c r="AD1358" s="250"/>
    </row>
    <row r="1359" spans="1:30" s="208" customFormat="1">
      <c r="A1359" s="250"/>
      <c r="B1359" s="250"/>
      <c r="C1359" s="250"/>
      <c r="D1359" s="250"/>
      <c r="E1359" s="250"/>
      <c r="J1359" s="253"/>
      <c r="O1359" s="253"/>
      <c r="P1359" s="253"/>
      <c r="Q1359" s="253"/>
      <c r="R1359" s="253"/>
      <c r="S1359" s="253"/>
      <c r="T1359" s="253"/>
      <c r="U1359" s="253"/>
      <c r="V1359" s="253"/>
      <c r="W1359" s="253"/>
      <c r="X1359" s="253"/>
      <c r="Y1359" s="253"/>
      <c r="Z1359" s="252"/>
      <c r="AA1359" s="252"/>
      <c r="AB1359" s="252"/>
      <c r="AC1359" s="251"/>
      <c r="AD1359" s="250"/>
    </row>
    <row r="1360" spans="1:30" s="208" customFormat="1">
      <c r="A1360" s="250"/>
      <c r="B1360" s="250"/>
      <c r="C1360" s="250"/>
      <c r="D1360" s="250"/>
      <c r="E1360" s="250"/>
      <c r="J1360" s="253"/>
      <c r="O1360" s="253"/>
      <c r="P1360" s="253"/>
      <c r="Q1360" s="253"/>
      <c r="R1360" s="253"/>
      <c r="S1360" s="253"/>
      <c r="T1360" s="253"/>
      <c r="U1360" s="253"/>
      <c r="V1360" s="253"/>
      <c r="W1360" s="253"/>
      <c r="X1360" s="253"/>
      <c r="Y1360" s="253"/>
      <c r="Z1360" s="252"/>
      <c r="AA1360" s="252"/>
      <c r="AB1360" s="252"/>
      <c r="AC1360" s="251"/>
      <c r="AD1360" s="250"/>
    </row>
    <row r="1361" spans="1:30" s="208" customFormat="1">
      <c r="A1361" s="250"/>
      <c r="B1361" s="250"/>
      <c r="C1361" s="250"/>
      <c r="D1361" s="250"/>
      <c r="E1361" s="250"/>
      <c r="J1361" s="253"/>
      <c r="O1361" s="253"/>
      <c r="P1361" s="253"/>
      <c r="Q1361" s="253"/>
      <c r="R1361" s="253"/>
      <c r="S1361" s="253"/>
      <c r="T1361" s="253"/>
      <c r="U1361" s="253"/>
      <c r="V1361" s="253"/>
      <c r="W1361" s="253"/>
      <c r="X1361" s="253"/>
      <c r="Y1361" s="253"/>
      <c r="Z1361" s="252"/>
      <c r="AA1361" s="252"/>
      <c r="AB1361" s="252"/>
      <c r="AC1361" s="251"/>
      <c r="AD1361" s="250"/>
    </row>
    <row r="1362" spans="1:30" s="208" customFormat="1">
      <c r="A1362" s="250"/>
      <c r="B1362" s="250"/>
      <c r="C1362" s="250"/>
      <c r="D1362" s="250"/>
      <c r="E1362" s="250"/>
      <c r="J1362" s="253"/>
      <c r="O1362" s="253"/>
      <c r="P1362" s="253"/>
      <c r="Q1362" s="253"/>
      <c r="R1362" s="253"/>
      <c r="S1362" s="253"/>
      <c r="T1362" s="253"/>
      <c r="U1362" s="253"/>
      <c r="V1362" s="253"/>
      <c r="W1362" s="253"/>
      <c r="X1362" s="253"/>
      <c r="Y1362" s="253"/>
      <c r="Z1362" s="252"/>
      <c r="AA1362" s="252"/>
      <c r="AB1362" s="252"/>
      <c r="AC1362" s="251"/>
      <c r="AD1362" s="250"/>
    </row>
    <row r="1363" spans="1:30" s="208" customFormat="1">
      <c r="A1363" s="250"/>
      <c r="B1363" s="250"/>
      <c r="C1363" s="250"/>
      <c r="D1363" s="250"/>
      <c r="E1363" s="250"/>
      <c r="J1363" s="253"/>
      <c r="O1363" s="253"/>
      <c r="P1363" s="253"/>
      <c r="Q1363" s="253"/>
      <c r="R1363" s="253"/>
      <c r="S1363" s="253"/>
      <c r="T1363" s="253"/>
      <c r="U1363" s="253"/>
      <c r="V1363" s="253"/>
      <c r="W1363" s="253"/>
      <c r="X1363" s="253"/>
      <c r="Y1363" s="253"/>
      <c r="Z1363" s="252"/>
      <c r="AA1363" s="252"/>
      <c r="AB1363" s="252"/>
      <c r="AC1363" s="251"/>
      <c r="AD1363" s="250"/>
    </row>
    <row r="1364" spans="1:30" s="208" customFormat="1">
      <c r="A1364" s="250"/>
      <c r="B1364" s="250"/>
      <c r="C1364" s="250"/>
      <c r="D1364" s="250"/>
      <c r="E1364" s="250"/>
      <c r="J1364" s="253"/>
      <c r="O1364" s="253"/>
      <c r="P1364" s="253"/>
      <c r="Q1364" s="253"/>
      <c r="R1364" s="253"/>
      <c r="S1364" s="253"/>
      <c r="T1364" s="253"/>
      <c r="U1364" s="253"/>
      <c r="V1364" s="253"/>
      <c r="W1364" s="253"/>
      <c r="X1364" s="253"/>
      <c r="Y1364" s="253"/>
      <c r="Z1364" s="252"/>
      <c r="AA1364" s="252"/>
      <c r="AB1364" s="252"/>
      <c r="AC1364" s="251"/>
      <c r="AD1364" s="250"/>
    </row>
    <row r="1365" spans="1:30" s="208" customFormat="1">
      <c r="A1365" s="250"/>
      <c r="B1365" s="250"/>
      <c r="C1365" s="250"/>
      <c r="D1365" s="250"/>
      <c r="E1365" s="250"/>
      <c r="J1365" s="253"/>
      <c r="O1365" s="253"/>
      <c r="P1365" s="253"/>
      <c r="Q1365" s="253"/>
      <c r="R1365" s="253"/>
      <c r="S1365" s="253"/>
      <c r="T1365" s="253"/>
      <c r="U1365" s="253"/>
      <c r="V1365" s="253"/>
      <c r="W1365" s="253"/>
      <c r="X1365" s="253"/>
      <c r="Y1365" s="253"/>
      <c r="Z1365" s="252"/>
      <c r="AA1365" s="252"/>
      <c r="AB1365" s="252"/>
      <c r="AC1365" s="251"/>
      <c r="AD1365" s="250"/>
    </row>
    <row r="1366" spans="1:30" s="208" customFormat="1">
      <c r="A1366" s="250"/>
      <c r="B1366" s="250"/>
      <c r="C1366" s="250"/>
      <c r="D1366" s="250"/>
      <c r="E1366" s="250"/>
      <c r="J1366" s="253"/>
      <c r="O1366" s="253"/>
      <c r="P1366" s="253"/>
      <c r="Q1366" s="253"/>
      <c r="R1366" s="253"/>
      <c r="S1366" s="253"/>
      <c r="T1366" s="253"/>
      <c r="U1366" s="253"/>
      <c r="V1366" s="253"/>
      <c r="W1366" s="253"/>
      <c r="X1366" s="253"/>
      <c r="Y1366" s="253"/>
      <c r="Z1366" s="252"/>
      <c r="AA1366" s="252"/>
      <c r="AB1366" s="252"/>
      <c r="AC1366" s="251"/>
      <c r="AD1366" s="250"/>
    </row>
    <row r="1367" spans="1:30" s="208" customFormat="1">
      <c r="A1367" s="250"/>
      <c r="B1367" s="250"/>
      <c r="C1367" s="250"/>
      <c r="D1367" s="250"/>
      <c r="E1367" s="250"/>
      <c r="J1367" s="253"/>
      <c r="O1367" s="253"/>
      <c r="P1367" s="253"/>
      <c r="Q1367" s="253"/>
      <c r="R1367" s="253"/>
      <c r="S1367" s="253"/>
      <c r="T1367" s="253"/>
      <c r="U1367" s="253"/>
      <c r="V1367" s="253"/>
      <c r="W1367" s="253"/>
      <c r="X1367" s="253"/>
      <c r="Y1367" s="253"/>
      <c r="Z1367" s="252"/>
      <c r="AA1367" s="252"/>
      <c r="AB1367" s="252"/>
      <c r="AC1367" s="251"/>
      <c r="AD1367" s="250"/>
    </row>
    <row r="1368" spans="1:30" s="208" customFormat="1">
      <c r="A1368" s="250"/>
      <c r="B1368" s="250"/>
      <c r="C1368" s="250"/>
      <c r="D1368" s="250"/>
      <c r="E1368" s="250"/>
      <c r="J1368" s="253"/>
      <c r="O1368" s="253"/>
      <c r="P1368" s="253"/>
      <c r="Q1368" s="253"/>
      <c r="R1368" s="253"/>
      <c r="S1368" s="253"/>
      <c r="T1368" s="253"/>
      <c r="U1368" s="253"/>
      <c r="V1368" s="253"/>
      <c r="W1368" s="253"/>
      <c r="X1368" s="253"/>
      <c r="Y1368" s="253"/>
      <c r="Z1368" s="252"/>
      <c r="AA1368" s="252"/>
      <c r="AB1368" s="252"/>
      <c r="AC1368" s="251"/>
      <c r="AD1368" s="250"/>
    </row>
    <row r="1369" spans="1:30" s="208" customFormat="1">
      <c r="A1369" s="250"/>
      <c r="B1369" s="250"/>
      <c r="C1369" s="250"/>
      <c r="D1369" s="250"/>
      <c r="E1369" s="250"/>
      <c r="J1369" s="253"/>
      <c r="O1369" s="253"/>
      <c r="P1369" s="253"/>
      <c r="Q1369" s="253"/>
      <c r="R1369" s="253"/>
      <c r="S1369" s="253"/>
      <c r="T1369" s="253"/>
      <c r="U1369" s="253"/>
      <c r="V1369" s="253"/>
      <c r="W1369" s="253"/>
      <c r="X1369" s="253"/>
      <c r="Y1369" s="253"/>
      <c r="Z1369" s="252"/>
      <c r="AA1369" s="252"/>
      <c r="AB1369" s="252"/>
      <c r="AC1369" s="251"/>
      <c r="AD1369" s="250"/>
    </row>
    <row r="1370" spans="1:30" s="208" customFormat="1">
      <c r="A1370" s="250"/>
      <c r="B1370" s="250"/>
      <c r="C1370" s="250"/>
      <c r="D1370" s="250"/>
      <c r="E1370" s="250"/>
      <c r="J1370" s="253"/>
      <c r="O1370" s="253"/>
      <c r="P1370" s="253"/>
      <c r="Q1370" s="253"/>
      <c r="R1370" s="253"/>
      <c r="S1370" s="253"/>
      <c r="T1370" s="253"/>
      <c r="U1370" s="253"/>
      <c r="V1370" s="253"/>
      <c r="W1370" s="253"/>
      <c r="X1370" s="253"/>
      <c r="Y1370" s="253"/>
      <c r="Z1370" s="252"/>
      <c r="AA1370" s="252"/>
      <c r="AB1370" s="252"/>
      <c r="AC1370" s="251"/>
      <c r="AD1370" s="250"/>
    </row>
    <row r="1371" spans="1:30" s="208" customFormat="1">
      <c r="A1371" s="250"/>
      <c r="B1371" s="250"/>
      <c r="C1371" s="250"/>
      <c r="D1371" s="250"/>
      <c r="E1371" s="250"/>
      <c r="J1371" s="253"/>
      <c r="O1371" s="253"/>
      <c r="P1371" s="253"/>
      <c r="Q1371" s="253"/>
      <c r="R1371" s="253"/>
      <c r="S1371" s="253"/>
      <c r="T1371" s="253"/>
      <c r="U1371" s="253"/>
      <c r="V1371" s="253"/>
      <c r="W1371" s="253"/>
      <c r="X1371" s="253"/>
      <c r="Y1371" s="253"/>
      <c r="Z1371" s="252"/>
      <c r="AA1371" s="252"/>
      <c r="AB1371" s="252"/>
      <c r="AC1371" s="251"/>
      <c r="AD1371" s="250"/>
    </row>
    <row r="1372" spans="1:30" s="208" customFormat="1">
      <c r="A1372" s="250"/>
      <c r="B1372" s="250"/>
      <c r="C1372" s="250"/>
      <c r="D1372" s="250"/>
      <c r="E1372" s="250"/>
      <c r="J1372" s="253"/>
      <c r="O1372" s="253"/>
      <c r="P1372" s="253"/>
      <c r="Q1372" s="253"/>
      <c r="R1372" s="253"/>
      <c r="S1372" s="253"/>
      <c r="T1372" s="253"/>
      <c r="U1372" s="253"/>
      <c r="V1372" s="253"/>
      <c r="W1372" s="253"/>
      <c r="X1372" s="253"/>
      <c r="Y1372" s="253"/>
      <c r="Z1372" s="252"/>
      <c r="AA1372" s="252"/>
      <c r="AB1372" s="252"/>
      <c r="AC1372" s="251"/>
      <c r="AD1372" s="250"/>
    </row>
    <row r="1373" spans="1:30" s="208" customFormat="1">
      <c r="A1373" s="250"/>
      <c r="B1373" s="250"/>
      <c r="C1373" s="250"/>
      <c r="D1373" s="250"/>
      <c r="E1373" s="250"/>
      <c r="J1373" s="253"/>
      <c r="O1373" s="253"/>
      <c r="P1373" s="253"/>
      <c r="Q1373" s="253"/>
      <c r="R1373" s="253"/>
      <c r="S1373" s="253"/>
      <c r="T1373" s="253"/>
      <c r="U1373" s="253"/>
      <c r="V1373" s="253"/>
      <c r="W1373" s="253"/>
      <c r="X1373" s="253"/>
      <c r="Y1373" s="253"/>
      <c r="Z1373" s="252"/>
      <c r="AA1373" s="252"/>
      <c r="AB1373" s="252"/>
      <c r="AC1373" s="251"/>
      <c r="AD1373" s="250"/>
    </row>
    <row r="1374" spans="1:30" s="208" customFormat="1">
      <c r="A1374" s="250"/>
      <c r="B1374" s="250"/>
      <c r="C1374" s="250"/>
      <c r="D1374" s="250"/>
      <c r="E1374" s="250"/>
      <c r="J1374" s="253"/>
      <c r="O1374" s="253"/>
      <c r="P1374" s="253"/>
      <c r="Q1374" s="253"/>
      <c r="R1374" s="253"/>
      <c r="S1374" s="253"/>
      <c r="T1374" s="253"/>
      <c r="U1374" s="253"/>
      <c r="V1374" s="253"/>
      <c r="W1374" s="253"/>
      <c r="X1374" s="253"/>
      <c r="Y1374" s="253"/>
      <c r="Z1374" s="252"/>
      <c r="AA1374" s="252"/>
      <c r="AB1374" s="252"/>
      <c r="AC1374" s="251"/>
      <c r="AD1374" s="250"/>
    </row>
    <row r="1375" spans="1:30" s="208" customFormat="1">
      <c r="A1375" s="250"/>
      <c r="B1375" s="250"/>
      <c r="C1375" s="250"/>
      <c r="D1375" s="250"/>
      <c r="E1375" s="250"/>
      <c r="J1375" s="253"/>
      <c r="O1375" s="253"/>
      <c r="P1375" s="253"/>
      <c r="Q1375" s="253"/>
      <c r="R1375" s="253"/>
      <c r="S1375" s="253"/>
      <c r="T1375" s="253"/>
      <c r="U1375" s="253"/>
      <c r="V1375" s="253"/>
      <c r="W1375" s="253"/>
      <c r="X1375" s="253"/>
      <c r="Y1375" s="253"/>
      <c r="Z1375" s="252"/>
      <c r="AA1375" s="252"/>
      <c r="AB1375" s="252"/>
      <c r="AC1375" s="251"/>
      <c r="AD1375" s="250"/>
    </row>
    <row r="1376" spans="1:30" s="208" customFormat="1">
      <c r="A1376" s="250"/>
      <c r="B1376" s="250"/>
      <c r="C1376" s="250"/>
      <c r="D1376" s="250"/>
      <c r="E1376" s="250"/>
      <c r="J1376" s="253"/>
      <c r="O1376" s="253"/>
      <c r="P1376" s="253"/>
      <c r="Q1376" s="253"/>
      <c r="R1376" s="253"/>
      <c r="S1376" s="253"/>
      <c r="T1376" s="253"/>
      <c r="U1376" s="253"/>
      <c r="V1376" s="253"/>
      <c r="W1376" s="253"/>
      <c r="X1376" s="253"/>
      <c r="Y1376" s="253"/>
      <c r="Z1376" s="252"/>
      <c r="AA1376" s="252"/>
      <c r="AB1376" s="252"/>
      <c r="AC1376" s="251"/>
      <c r="AD1376" s="250"/>
    </row>
    <row r="1377" spans="1:30" s="208" customFormat="1">
      <c r="A1377" s="250"/>
      <c r="B1377" s="250"/>
      <c r="C1377" s="250"/>
      <c r="D1377" s="250"/>
      <c r="E1377" s="250"/>
      <c r="J1377" s="253"/>
      <c r="O1377" s="253"/>
      <c r="P1377" s="253"/>
      <c r="Q1377" s="253"/>
      <c r="R1377" s="253"/>
      <c r="S1377" s="253"/>
      <c r="T1377" s="253"/>
      <c r="U1377" s="253"/>
      <c r="V1377" s="253"/>
      <c r="W1377" s="253"/>
      <c r="X1377" s="253"/>
      <c r="Y1377" s="253"/>
      <c r="Z1377" s="252"/>
      <c r="AA1377" s="252"/>
      <c r="AB1377" s="252"/>
      <c r="AC1377" s="251"/>
      <c r="AD1377" s="250"/>
    </row>
    <row r="1378" spans="1:30" s="208" customFormat="1">
      <c r="A1378" s="250"/>
      <c r="B1378" s="250"/>
      <c r="C1378" s="250"/>
      <c r="D1378" s="250"/>
      <c r="E1378" s="250"/>
      <c r="J1378" s="253"/>
      <c r="O1378" s="253"/>
      <c r="P1378" s="253"/>
      <c r="Q1378" s="253"/>
      <c r="R1378" s="253"/>
      <c r="S1378" s="253"/>
      <c r="T1378" s="253"/>
      <c r="U1378" s="253"/>
      <c r="V1378" s="253"/>
      <c r="W1378" s="253"/>
      <c r="X1378" s="253"/>
      <c r="Y1378" s="253"/>
      <c r="Z1378" s="252"/>
      <c r="AA1378" s="252"/>
      <c r="AB1378" s="252"/>
      <c r="AC1378" s="251"/>
      <c r="AD1378" s="250"/>
    </row>
    <row r="1379" spans="1:30" s="208" customFormat="1">
      <c r="A1379" s="250"/>
      <c r="B1379" s="250"/>
      <c r="C1379" s="250"/>
      <c r="D1379" s="250"/>
      <c r="E1379" s="250"/>
      <c r="J1379" s="253"/>
      <c r="O1379" s="253"/>
      <c r="P1379" s="253"/>
      <c r="Q1379" s="253"/>
      <c r="R1379" s="253"/>
      <c r="S1379" s="253"/>
      <c r="T1379" s="253"/>
      <c r="U1379" s="253"/>
      <c r="V1379" s="253"/>
      <c r="W1379" s="253"/>
      <c r="X1379" s="253"/>
      <c r="Y1379" s="253"/>
      <c r="Z1379" s="252"/>
      <c r="AA1379" s="252"/>
      <c r="AB1379" s="252"/>
      <c r="AC1379" s="251"/>
      <c r="AD1379" s="250"/>
    </row>
    <row r="1380" spans="1:30" s="208" customFormat="1">
      <c r="A1380" s="250"/>
      <c r="B1380" s="250"/>
      <c r="C1380" s="250"/>
      <c r="D1380" s="250"/>
      <c r="E1380" s="250"/>
      <c r="J1380" s="253"/>
      <c r="O1380" s="253"/>
      <c r="P1380" s="253"/>
      <c r="Q1380" s="253"/>
      <c r="R1380" s="253"/>
      <c r="S1380" s="253"/>
      <c r="T1380" s="253"/>
      <c r="U1380" s="253"/>
      <c r="V1380" s="253"/>
      <c r="W1380" s="253"/>
      <c r="X1380" s="253"/>
      <c r="Y1380" s="253"/>
      <c r="Z1380" s="252"/>
      <c r="AA1380" s="252"/>
      <c r="AB1380" s="252"/>
      <c r="AC1380" s="251"/>
      <c r="AD1380" s="250"/>
    </row>
    <row r="1381" spans="1:30" s="208" customFormat="1">
      <c r="A1381" s="250"/>
      <c r="B1381" s="250"/>
      <c r="C1381" s="250"/>
      <c r="D1381" s="250"/>
      <c r="E1381" s="250"/>
      <c r="J1381" s="253"/>
      <c r="O1381" s="253"/>
      <c r="P1381" s="253"/>
      <c r="Q1381" s="253"/>
      <c r="R1381" s="253"/>
      <c r="S1381" s="253"/>
      <c r="T1381" s="253"/>
      <c r="U1381" s="253"/>
      <c r="V1381" s="253"/>
      <c r="W1381" s="253"/>
      <c r="X1381" s="253"/>
      <c r="Y1381" s="253"/>
      <c r="Z1381" s="252"/>
      <c r="AA1381" s="252"/>
      <c r="AB1381" s="252"/>
      <c r="AC1381" s="251"/>
      <c r="AD1381" s="250"/>
    </row>
    <row r="1382" spans="1:30" s="208" customFormat="1">
      <c r="A1382" s="250"/>
      <c r="B1382" s="250"/>
      <c r="C1382" s="250"/>
      <c r="D1382" s="250"/>
      <c r="E1382" s="250"/>
      <c r="J1382" s="253"/>
      <c r="O1382" s="253"/>
      <c r="P1382" s="253"/>
      <c r="Q1382" s="253"/>
      <c r="R1382" s="253"/>
      <c r="S1382" s="253"/>
      <c r="T1382" s="253"/>
      <c r="U1382" s="253"/>
      <c r="V1382" s="253"/>
      <c r="W1382" s="253"/>
      <c r="X1382" s="253"/>
      <c r="Y1382" s="253"/>
      <c r="Z1382" s="252"/>
      <c r="AA1382" s="252"/>
      <c r="AB1382" s="252"/>
      <c r="AC1382" s="251"/>
      <c r="AD1382" s="250"/>
    </row>
    <row r="1383" spans="1:30" s="208" customFormat="1">
      <c r="A1383" s="250"/>
      <c r="B1383" s="250"/>
      <c r="C1383" s="250"/>
      <c r="D1383" s="250"/>
      <c r="E1383" s="250"/>
      <c r="J1383" s="253"/>
      <c r="O1383" s="253"/>
      <c r="P1383" s="253"/>
      <c r="Q1383" s="253"/>
      <c r="R1383" s="253"/>
      <c r="S1383" s="253"/>
      <c r="T1383" s="253"/>
      <c r="U1383" s="253"/>
      <c r="V1383" s="253"/>
      <c r="W1383" s="253"/>
      <c r="X1383" s="253"/>
      <c r="Y1383" s="253"/>
      <c r="Z1383" s="252"/>
      <c r="AA1383" s="252"/>
      <c r="AB1383" s="252"/>
      <c r="AC1383" s="251"/>
      <c r="AD1383" s="250"/>
    </row>
    <row r="1384" spans="1:30" s="208" customFormat="1">
      <c r="A1384" s="250"/>
      <c r="B1384" s="250"/>
      <c r="C1384" s="250"/>
      <c r="D1384" s="250"/>
      <c r="E1384" s="250"/>
      <c r="J1384" s="253"/>
      <c r="O1384" s="253"/>
      <c r="P1384" s="253"/>
      <c r="Q1384" s="253"/>
      <c r="R1384" s="253"/>
      <c r="S1384" s="253"/>
      <c r="T1384" s="253"/>
      <c r="U1384" s="253"/>
      <c r="V1384" s="253"/>
      <c r="W1384" s="253"/>
      <c r="X1384" s="253"/>
      <c r="Y1384" s="253"/>
      <c r="Z1384" s="252"/>
      <c r="AA1384" s="252"/>
      <c r="AB1384" s="252"/>
      <c r="AC1384" s="251"/>
      <c r="AD1384" s="250"/>
    </row>
    <row r="1385" spans="1:30" s="208" customFormat="1">
      <c r="A1385" s="250"/>
      <c r="B1385" s="250"/>
      <c r="C1385" s="250"/>
      <c r="D1385" s="250"/>
      <c r="E1385" s="250"/>
      <c r="J1385" s="253"/>
      <c r="O1385" s="253"/>
      <c r="P1385" s="253"/>
      <c r="Q1385" s="253"/>
      <c r="R1385" s="253"/>
      <c r="S1385" s="253"/>
      <c r="T1385" s="253"/>
      <c r="U1385" s="253"/>
      <c r="V1385" s="253"/>
      <c r="W1385" s="253"/>
      <c r="X1385" s="253"/>
      <c r="Y1385" s="253"/>
      <c r="Z1385" s="252"/>
      <c r="AA1385" s="252"/>
      <c r="AB1385" s="252"/>
      <c r="AC1385" s="251"/>
      <c r="AD1385" s="250"/>
    </row>
    <row r="1386" spans="1:30" s="208" customFormat="1">
      <c r="A1386" s="250"/>
      <c r="B1386" s="250"/>
      <c r="C1386" s="250"/>
      <c r="D1386" s="250"/>
      <c r="E1386" s="250"/>
      <c r="J1386" s="253"/>
      <c r="O1386" s="253"/>
      <c r="P1386" s="253"/>
      <c r="Q1386" s="253"/>
      <c r="R1386" s="253"/>
      <c r="S1386" s="253"/>
      <c r="T1386" s="253"/>
      <c r="U1386" s="253"/>
      <c r="V1386" s="253"/>
      <c r="W1386" s="253"/>
      <c r="X1386" s="253"/>
      <c r="Y1386" s="253"/>
      <c r="Z1386" s="252"/>
      <c r="AA1386" s="252"/>
      <c r="AB1386" s="252"/>
      <c r="AC1386" s="251"/>
      <c r="AD1386" s="250"/>
    </row>
    <row r="1387" spans="1:30" s="208" customFormat="1">
      <c r="A1387" s="250"/>
      <c r="B1387" s="250"/>
      <c r="C1387" s="250"/>
      <c r="D1387" s="250"/>
      <c r="E1387" s="250"/>
      <c r="J1387" s="253"/>
      <c r="O1387" s="253"/>
      <c r="P1387" s="253"/>
      <c r="Q1387" s="253"/>
      <c r="R1387" s="253"/>
      <c r="S1387" s="253"/>
      <c r="T1387" s="253"/>
      <c r="U1387" s="253"/>
      <c r="V1387" s="253"/>
      <c r="W1387" s="253"/>
      <c r="X1387" s="253"/>
      <c r="Y1387" s="253"/>
      <c r="Z1387" s="252"/>
      <c r="AA1387" s="252"/>
      <c r="AB1387" s="252"/>
      <c r="AC1387" s="251"/>
      <c r="AD1387" s="250"/>
    </row>
    <row r="1388" spans="1:30" s="208" customFormat="1">
      <c r="A1388" s="250"/>
      <c r="B1388" s="250"/>
      <c r="C1388" s="250"/>
      <c r="D1388" s="250"/>
      <c r="E1388" s="250"/>
      <c r="J1388" s="253"/>
      <c r="O1388" s="253"/>
      <c r="P1388" s="253"/>
      <c r="Q1388" s="253"/>
      <c r="R1388" s="253"/>
      <c r="S1388" s="253"/>
      <c r="T1388" s="253"/>
      <c r="U1388" s="253"/>
      <c r="V1388" s="253"/>
      <c r="W1388" s="253"/>
      <c r="X1388" s="253"/>
      <c r="Y1388" s="253"/>
      <c r="Z1388" s="252"/>
      <c r="AA1388" s="252"/>
      <c r="AB1388" s="252"/>
      <c r="AC1388" s="251"/>
      <c r="AD1388" s="250"/>
    </row>
    <row r="1389" spans="1:30" s="208" customFormat="1">
      <c r="A1389" s="250"/>
      <c r="B1389" s="250"/>
      <c r="C1389" s="250"/>
      <c r="D1389" s="250"/>
      <c r="E1389" s="250"/>
      <c r="J1389" s="253"/>
      <c r="O1389" s="253"/>
      <c r="P1389" s="253"/>
      <c r="Q1389" s="253"/>
      <c r="R1389" s="253"/>
      <c r="S1389" s="253"/>
      <c r="T1389" s="253"/>
      <c r="U1389" s="253"/>
      <c r="V1389" s="253"/>
      <c r="W1389" s="253"/>
      <c r="X1389" s="253"/>
      <c r="Y1389" s="253"/>
      <c r="Z1389" s="252"/>
      <c r="AA1389" s="252"/>
      <c r="AB1389" s="252"/>
      <c r="AC1389" s="251"/>
      <c r="AD1389" s="250"/>
    </row>
    <row r="1390" spans="1:30" s="208" customFormat="1">
      <c r="A1390" s="250"/>
      <c r="B1390" s="250"/>
      <c r="C1390" s="250"/>
      <c r="D1390" s="250"/>
      <c r="E1390" s="250"/>
      <c r="J1390" s="253"/>
      <c r="O1390" s="253"/>
      <c r="P1390" s="253"/>
      <c r="Q1390" s="253"/>
      <c r="R1390" s="253"/>
      <c r="S1390" s="253"/>
      <c r="T1390" s="253"/>
      <c r="U1390" s="253"/>
      <c r="V1390" s="253"/>
      <c r="W1390" s="253"/>
      <c r="X1390" s="253"/>
      <c r="Y1390" s="253"/>
      <c r="Z1390" s="252"/>
      <c r="AA1390" s="252"/>
      <c r="AB1390" s="252"/>
      <c r="AC1390" s="251"/>
      <c r="AD1390" s="250"/>
    </row>
    <row r="1391" spans="1:30" s="208" customFormat="1">
      <c r="A1391" s="250"/>
      <c r="B1391" s="250"/>
      <c r="C1391" s="250"/>
      <c r="D1391" s="250"/>
      <c r="E1391" s="250"/>
      <c r="J1391" s="253"/>
      <c r="O1391" s="253"/>
      <c r="P1391" s="253"/>
      <c r="Q1391" s="253"/>
      <c r="R1391" s="253"/>
      <c r="S1391" s="253"/>
      <c r="T1391" s="253"/>
      <c r="U1391" s="253"/>
      <c r="V1391" s="253"/>
      <c r="W1391" s="253"/>
      <c r="X1391" s="253"/>
      <c r="Y1391" s="253"/>
      <c r="Z1391" s="252"/>
      <c r="AA1391" s="252"/>
      <c r="AB1391" s="252"/>
      <c r="AC1391" s="251"/>
      <c r="AD1391" s="250"/>
    </row>
    <row r="1392" spans="1:30" s="208" customFormat="1">
      <c r="A1392" s="250"/>
      <c r="B1392" s="250"/>
      <c r="C1392" s="250"/>
      <c r="D1392" s="250"/>
      <c r="E1392" s="250"/>
      <c r="J1392" s="253"/>
      <c r="O1392" s="253"/>
      <c r="P1392" s="253"/>
      <c r="Q1392" s="253"/>
      <c r="R1392" s="253"/>
      <c r="S1392" s="253"/>
      <c r="T1392" s="253"/>
      <c r="U1392" s="253"/>
      <c r="V1392" s="253"/>
      <c r="W1392" s="253"/>
      <c r="X1392" s="253"/>
      <c r="Y1392" s="253"/>
      <c r="Z1392" s="252"/>
      <c r="AA1392" s="252"/>
      <c r="AB1392" s="252"/>
      <c r="AC1392" s="251"/>
      <c r="AD1392" s="250"/>
    </row>
    <row r="1393" spans="1:30" s="208" customFormat="1">
      <c r="A1393" s="250"/>
      <c r="B1393" s="250"/>
      <c r="C1393" s="250"/>
      <c r="D1393" s="250"/>
      <c r="E1393" s="250"/>
      <c r="J1393" s="253"/>
      <c r="O1393" s="253"/>
      <c r="P1393" s="253"/>
      <c r="Q1393" s="253"/>
      <c r="R1393" s="253"/>
      <c r="S1393" s="253"/>
      <c r="T1393" s="253"/>
      <c r="U1393" s="253"/>
      <c r="V1393" s="253"/>
      <c r="W1393" s="253"/>
      <c r="X1393" s="253"/>
      <c r="Y1393" s="253"/>
      <c r="Z1393" s="252"/>
      <c r="AA1393" s="252"/>
      <c r="AB1393" s="252"/>
      <c r="AC1393" s="251"/>
      <c r="AD1393" s="250"/>
    </row>
    <row r="1394" spans="1:30" s="208" customFormat="1">
      <c r="A1394" s="250"/>
      <c r="B1394" s="250"/>
      <c r="C1394" s="250"/>
      <c r="D1394" s="250"/>
      <c r="E1394" s="250"/>
      <c r="J1394" s="253"/>
      <c r="O1394" s="253"/>
      <c r="P1394" s="253"/>
      <c r="Q1394" s="253"/>
      <c r="R1394" s="253"/>
      <c r="S1394" s="253"/>
      <c r="T1394" s="253"/>
      <c r="U1394" s="253"/>
      <c r="V1394" s="253"/>
      <c r="W1394" s="253"/>
      <c r="X1394" s="253"/>
      <c r="Y1394" s="253"/>
      <c r="Z1394" s="252"/>
      <c r="AA1394" s="252"/>
      <c r="AB1394" s="252"/>
      <c r="AC1394" s="251"/>
      <c r="AD1394" s="250"/>
    </row>
    <row r="1395" spans="1:30" s="208" customFormat="1">
      <c r="A1395" s="250"/>
      <c r="B1395" s="250"/>
      <c r="C1395" s="250"/>
      <c r="D1395" s="250"/>
      <c r="E1395" s="250"/>
      <c r="J1395" s="253"/>
      <c r="O1395" s="253"/>
      <c r="P1395" s="253"/>
      <c r="Q1395" s="253"/>
      <c r="R1395" s="253"/>
      <c r="S1395" s="253"/>
      <c r="T1395" s="253"/>
      <c r="U1395" s="253"/>
      <c r="V1395" s="253"/>
      <c r="W1395" s="253"/>
      <c r="X1395" s="253"/>
      <c r="Y1395" s="253"/>
      <c r="Z1395" s="252"/>
      <c r="AA1395" s="252"/>
      <c r="AB1395" s="252"/>
      <c r="AC1395" s="251"/>
      <c r="AD1395" s="250"/>
    </row>
    <row r="1396" spans="1:30" s="208" customFormat="1">
      <c r="A1396" s="250"/>
      <c r="B1396" s="250"/>
      <c r="C1396" s="250"/>
      <c r="D1396" s="250"/>
      <c r="E1396" s="250"/>
      <c r="J1396" s="253"/>
      <c r="O1396" s="253"/>
      <c r="P1396" s="253"/>
      <c r="Q1396" s="253"/>
      <c r="R1396" s="253"/>
      <c r="S1396" s="253"/>
      <c r="T1396" s="253"/>
      <c r="U1396" s="253"/>
      <c r="V1396" s="253"/>
      <c r="W1396" s="253"/>
      <c r="X1396" s="253"/>
      <c r="Y1396" s="253"/>
      <c r="Z1396" s="252"/>
      <c r="AA1396" s="252"/>
      <c r="AB1396" s="252"/>
      <c r="AC1396" s="251"/>
      <c r="AD1396" s="250"/>
    </row>
    <row r="1397" spans="1:30" s="208" customFormat="1">
      <c r="A1397" s="250"/>
      <c r="B1397" s="250"/>
      <c r="C1397" s="250"/>
      <c r="D1397" s="250"/>
      <c r="E1397" s="250"/>
      <c r="J1397" s="253"/>
      <c r="O1397" s="253"/>
      <c r="P1397" s="253"/>
      <c r="Q1397" s="253"/>
      <c r="R1397" s="253"/>
      <c r="S1397" s="253"/>
      <c r="T1397" s="253"/>
      <c r="U1397" s="253"/>
      <c r="V1397" s="253"/>
      <c r="W1397" s="253"/>
      <c r="X1397" s="253"/>
      <c r="Y1397" s="253"/>
      <c r="Z1397" s="252"/>
      <c r="AA1397" s="252"/>
      <c r="AB1397" s="252"/>
      <c r="AC1397" s="251"/>
      <c r="AD1397" s="250"/>
    </row>
    <row r="1398" spans="1:30" s="208" customFormat="1">
      <c r="A1398" s="250"/>
      <c r="B1398" s="250"/>
      <c r="C1398" s="250"/>
      <c r="D1398" s="250"/>
      <c r="E1398" s="250"/>
      <c r="J1398" s="253"/>
      <c r="O1398" s="253"/>
      <c r="P1398" s="253"/>
      <c r="Q1398" s="253"/>
      <c r="R1398" s="253"/>
      <c r="S1398" s="253"/>
      <c r="T1398" s="253"/>
      <c r="U1398" s="253"/>
      <c r="V1398" s="253"/>
      <c r="W1398" s="253"/>
      <c r="X1398" s="253"/>
      <c r="Y1398" s="253"/>
      <c r="Z1398" s="252"/>
      <c r="AA1398" s="252"/>
      <c r="AB1398" s="252"/>
      <c r="AC1398" s="251"/>
      <c r="AD1398" s="250"/>
    </row>
    <row r="1399" spans="1:30" s="208" customFormat="1">
      <c r="A1399" s="250"/>
      <c r="B1399" s="250"/>
      <c r="C1399" s="250"/>
      <c r="D1399" s="250"/>
      <c r="E1399" s="250"/>
      <c r="J1399" s="253"/>
      <c r="O1399" s="253"/>
      <c r="P1399" s="253"/>
      <c r="Q1399" s="253"/>
      <c r="R1399" s="253"/>
      <c r="S1399" s="253"/>
      <c r="T1399" s="253"/>
      <c r="U1399" s="253"/>
      <c r="V1399" s="253"/>
      <c r="W1399" s="253"/>
      <c r="X1399" s="253"/>
      <c r="Y1399" s="253"/>
      <c r="Z1399" s="252"/>
      <c r="AA1399" s="252"/>
      <c r="AB1399" s="252"/>
      <c r="AC1399" s="251"/>
      <c r="AD1399" s="250"/>
    </row>
    <row r="1400" spans="1:30" s="208" customFormat="1">
      <c r="A1400" s="250"/>
      <c r="B1400" s="250"/>
      <c r="C1400" s="250"/>
      <c r="D1400" s="250"/>
      <c r="E1400" s="250"/>
      <c r="J1400" s="253"/>
      <c r="O1400" s="253"/>
      <c r="P1400" s="253"/>
      <c r="Q1400" s="253"/>
      <c r="R1400" s="253"/>
      <c r="S1400" s="253"/>
      <c r="T1400" s="253"/>
      <c r="U1400" s="253"/>
      <c r="V1400" s="253"/>
      <c r="W1400" s="253"/>
      <c r="X1400" s="253"/>
      <c r="Y1400" s="253"/>
      <c r="Z1400" s="252"/>
      <c r="AA1400" s="252"/>
      <c r="AB1400" s="252"/>
      <c r="AC1400" s="251"/>
      <c r="AD1400" s="250"/>
    </row>
    <row r="1401" spans="1:30" s="208" customFormat="1">
      <c r="A1401" s="250"/>
      <c r="B1401" s="250"/>
      <c r="C1401" s="250"/>
      <c r="D1401" s="250"/>
      <c r="E1401" s="250"/>
      <c r="J1401" s="253"/>
      <c r="O1401" s="253"/>
      <c r="P1401" s="253"/>
      <c r="Q1401" s="253"/>
      <c r="R1401" s="253"/>
      <c r="S1401" s="253"/>
      <c r="T1401" s="253"/>
      <c r="U1401" s="253"/>
      <c r="V1401" s="253"/>
      <c r="W1401" s="253"/>
      <c r="X1401" s="253"/>
      <c r="Y1401" s="253"/>
      <c r="Z1401" s="252"/>
      <c r="AA1401" s="252"/>
      <c r="AB1401" s="252"/>
      <c r="AC1401" s="251"/>
      <c r="AD1401" s="250"/>
    </row>
    <row r="1402" spans="1:30" s="208" customFormat="1">
      <c r="A1402" s="250"/>
      <c r="B1402" s="250"/>
      <c r="C1402" s="250"/>
      <c r="D1402" s="250"/>
      <c r="E1402" s="250"/>
      <c r="J1402" s="253"/>
      <c r="O1402" s="253"/>
      <c r="P1402" s="253"/>
      <c r="Q1402" s="253"/>
      <c r="R1402" s="253"/>
      <c r="S1402" s="253"/>
      <c r="T1402" s="253"/>
      <c r="U1402" s="253"/>
      <c r="V1402" s="253"/>
      <c r="W1402" s="253"/>
      <c r="X1402" s="253"/>
      <c r="Y1402" s="253"/>
      <c r="Z1402" s="252"/>
      <c r="AA1402" s="252"/>
      <c r="AB1402" s="252"/>
      <c r="AC1402" s="251"/>
      <c r="AD1402" s="250"/>
    </row>
    <row r="1403" spans="1:30" s="208" customFormat="1">
      <c r="A1403" s="250"/>
      <c r="B1403" s="250"/>
      <c r="C1403" s="250"/>
      <c r="D1403" s="250"/>
      <c r="E1403" s="250"/>
      <c r="J1403" s="253"/>
      <c r="O1403" s="253"/>
      <c r="P1403" s="253"/>
      <c r="Q1403" s="253"/>
      <c r="R1403" s="253"/>
      <c r="S1403" s="253"/>
      <c r="T1403" s="253"/>
      <c r="U1403" s="253"/>
      <c r="V1403" s="253"/>
      <c r="W1403" s="253"/>
      <c r="X1403" s="253"/>
      <c r="Y1403" s="253"/>
      <c r="Z1403" s="252"/>
      <c r="AA1403" s="252"/>
      <c r="AB1403" s="252"/>
      <c r="AC1403" s="251"/>
      <c r="AD1403" s="250"/>
    </row>
    <row r="1404" spans="1:30" s="208" customFormat="1">
      <c r="A1404" s="250"/>
      <c r="B1404" s="250"/>
      <c r="C1404" s="250"/>
      <c r="D1404" s="250"/>
      <c r="E1404" s="250"/>
      <c r="J1404" s="253"/>
      <c r="O1404" s="253"/>
      <c r="P1404" s="253"/>
      <c r="Q1404" s="253"/>
      <c r="R1404" s="253"/>
      <c r="S1404" s="253"/>
      <c r="T1404" s="253"/>
      <c r="U1404" s="253"/>
      <c r="V1404" s="253"/>
      <c r="W1404" s="253"/>
      <c r="X1404" s="253"/>
      <c r="Y1404" s="253"/>
      <c r="Z1404" s="252"/>
      <c r="AA1404" s="252"/>
      <c r="AB1404" s="252"/>
      <c r="AC1404" s="251"/>
      <c r="AD1404" s="250"/>
    </row>
    <row r="1405" spans="1:30" s="208" customFormat="1">
      <c r="A1405" s="250"/>
      <c r="B1405" s="250"/>
      <c r="C1405" s="250"/>
      <c r="D1405" s="250"/>
      <c r="E1405" s="250"/>
      <c r="J1405" s="253"/>
      <c r="O1405" s="253"/>
      <c r="P1405" s="253"/>
      <c r="Q1405" s="253"/>
      <c r="R1405" s="253"/>
      <c r="S1405" s="253"/>
      <c r="T1405" s="253"/>
      <c r="U1405" s="253"/>
      <c r="V1405" s="253"/>
      <c r="W1405" s="253"/>
      <c r="X1405" s="253"/>
      <c r="Y1405" s="253"/>
      <c r="Z1405" s="252"/>
      <c r="AA1405" s="252"/>
      <c r="AB1405" s="252"/>
      <c r="AC1405" s="251"/>
      <c r="AD1405" s="250"/>
    </row>
    <row r="1406" spans="1:30" s="208" customFormat="1">
      <c r="A1406" s="250"/>
      <c r="B1406" s="250"/>
      <c r="C1406" s="250"/>
      <c r="D1406" s="250"/>
      <c r="E1406" s="250"/>
      <c r="J1406" s="253"/>
      <c r="O1406" s="253"/>
      <c r="P1406" s="253"/>
      <c r="Q1406" s="253"/>
      <c r="R1406" s="253"/>
      <c r="S1406" s="253"/>
      <c r="T1406" s="253"/>
      <c r="U1406" s="253"/>
      <c r="V1406" s="253"/>
      <c r="W1406" s="253"/>
      <c r="X1406" s="253"/>
      <c r="Y1406" s="253"/>
      <c r="Z1406" s="252"/>
      <c r="AA1406" s="252"/>
      <c r="AB1406" s="252"/>
      <c r="AC1406" s="251"/>
      <c r="AD1406" s="250"/>
    </row>
    <row r="1407" spans="1:30" s="208" customFormat="1">
      <c r="A1407" s="250"/>
      <c r="B1407" s="250"/>
      <c r="C1407" s="250"/>
      <c r="D1407" s="250"/>
      <c r="E1407" s="250"/>
      <c r="J1407" s="253"/>
      <c r="O1407" s="253"/>
      <c r="P1407" s="253"/>
      <c r="Q1407" s="253"/>
      <c r="R1407" s="253"/>
      <c r="S1407" s="253"/>
      <c r="T1407" s="253"/>
      <c r="U1407" s="253"/>
      <c r="V1407" s="253"/>
      <c r="W1407" s="253"/>
      <c r="X1407" s="253"/>
      <c r="Y1407" s="253"/>
      <c r="Z1407" s="252"/>
      <c r="AA1407" s="252"/>
      <c r="AB1407" s="252"/>
      <c r="AC1407" s="251"/>
      <c r="AD1407" s="250"/>
    </row>
    <row r="1408" spans="1:30" s="208" customFormat="1">
      <c r="A1408" s="250"/>
      <c r="B1408" s="250"/>
      <c r="C1408" s="250"/>
      <c r="D1408" s="250"/>
      <c r="E1408" s="250"/>
      <c r="J1408" s="253"/>
      <c r="O1408" s="253"/>
      <c r="P1408" s="253"/>
      <c r="Q1408" s="253"/>
      <c r="R1408" s="253"/>
      <c r="S1408" s="253"/>
      <c r="T1408" s="253"/>
      <c r="U1408" s="253"/>
      <c r="V1408" s="253"/>
      <c r="W1408" s="253"/>
      <c r="X1408" s="253"/>
      <c r="Y1408" s="253"/>
      <c r="Z1408" s="252"/>
      <c r="AA1408" s="252"/>
      <c r="AB1408" s="252"/>
      <c r="AC1408" s="251"/>
      <c r="AD1408" s="250"/>
    </row>
    <row r="1409" spans="1:30" s="208" customFormat="1">
      <c r="A1409" s="250"/>
      <c r="B1409" s="250"/>
      <c r="C1409" s="250"/>
      <c r="D1409" s="250"/>
      <c r="E1409" s="250"/>
      <c r="J1409" s="253"/>
      <c r="O1409" s="253"/>
      <c r="P1409" s="253"/>
      <c r="Q1409" s="253"/>
      <c r="R1409" s="253"/>
      <c r="S1409" s="253"/>
      <c r="T1409" s="253"/>
      <c r="U1409" s="253"/>
      <c r="V1409" s="253"/>
      <c r="W1409" s="253"/>
      <c r="X1409" s="253"/>
      <c r="Y1409" s="253"/>
      <c r="Z1409" s="252"/>
      <c r="AA1409" s="252"/>
      <c r="AB1409" s="252"/>
      <c r="AC1409" s="251"/>
      <c r="AD1409" s="250"/>
    </row>
    <row r="1410" spans="1:30" s="208" customFormat="1">
      <c r="A1410" s="250"/>
      <c r="B1410" s="250"/>
      <c r="C1410" s="250"/>
      <c r="D1410" s="250"/>
      <c r="E1410" s="250"/>
      <c r="J1410" s="253"/>
      <c r="O1410" s="253"/>
      <c r="P1410" s="253"/>
      <c r="Q1410" s="253"/>
      <c r="R1410" s="253"/>
      <c r="S1410" s="253"/>
      <c r="T1410" s="253"/>
      <c r="U1410" s="253"/>
      <c r="V1410" s="253"/>
      <c r="W1410" s="253"/>
      <c r="X1410" s="253"/>
      <c r="Y1410" s="253"/>
      <c r="Z1410" s="252"/>
      <c r="AA1410" s="252"/>
      <c r="AB1410" s="252"/>
      <c r="AC1410" s="251"/>
      <c r="AD1410" s="250"/>
    </row>
    <row r="1411" spans="1:30" s="208" customFormat="1">
      <c r="A1411" s="250"/>
      <c r="B1411" s="250"/>
      <c r="C1411" s="250"/>
      <c r="D1411" s="250"/>
      <c r="E1411" s="250"/>
      <c r="J1411" s="253"/>
      <c r="O1411" s="253"/>
      <c r="P1411" s="253"/>
      <c r="Q1411" s="253"/>
      <c r="R1411" s="253"/>
      <c r="S1411" s="253"/>
      <c r="T1411" s="253"/>
      <c r="U1411" s="253"/>
      <c r="V1411" s="253"/>
      <c r="W1411" s="253"/>
      <c r="X1411" s="253"/>
      <c r="Y1411" s="253"/>
      <c r="Z1411" s="252"/>
      <c r="AA1411" s="252"/>
      <c r="AB1411" s="252"/>
      <c r="AC1411" s="251"/>
      <c r="AD1411" s="250"/>
    </row>
    <row r="1412" spans="1:30" s="208" customFormat="1">
      <c r="A1412" s="250"/>
      <c r="B1412" s="250"/>
      <c r="C1412" s="250"/>
      <c r="D1412" s="250"/>
      <c r="E1412" s="250"/>
      <c r="J1412" s="253"/>
      <c r="O1412" s="253"/>
      <c r="P1412" s="253"/>
      <c r="Q1412" s="253"/>
      <c r="R1412" s="253"/>
      <c r="S1412" s="253"/>
      <c r="T1412" s="253"/>
      <c r="U1412" s="253"/>
      <c r="V1412" s="253"/>
      <c r="W1412" s="253"/>
      <c r="X1412" s="253"/>
      <c r="Y1412" s="253"/>
      <c r="Z1412" s="252"/>
      <c r="AA1412" s="252"/>
      <c r="AB1412" s="252"/>
      <c r="AC1412" s="251"/>
      <c r="AD1412" s="250"/>
    </row>
    <row r="1413" spans="1:30" s="208" customFormat="1">
      <c r="A1413" s="250"/>
      <c r="B1413" s="250"/>
      <c r="C1413" s="250"/>
      <c r="D1413" s="250"/>
      <c r="E1413" s="250"/>
      <c r="J1413" s="253"/>
      <c r="O1413" s="253"/>
      <c r="P1413" s="253"/>
      <c r="Q1413" s="253"/>
      <c r="R1413" s="253"/>
      <c r="S1413" s="253"/>
      <c r="T1413" s="253"/>
      <c r="U1413" s="253"/>
      <c r="V1413" s="253"/>
      <c r="W1413" s="253"/>
      <c r="X1413" s="253"/>
      <c r="Y1413" s="253"/>
      <c r="Z1413" s="252"/>
      <c r="AA1413" s="252"/>
      <c r="AB1413" s="252"/>
      <c r="AC1413" s="251"/>
      <c r="AD1413" s="250"/>
    </row>
    <row r="1414" spans="1:30" s="208" customFormat="1">
      <c r="A1414" s="250"/>
      <c r="B1414" s="250"/>
      <c r="C1414" s="250"/>
      <c r="D1414" s="250"/>
      <c r="E1414" s="250"/>
      <c r="J1414" s="253"/>
      <c r="O1414" s="253"/>
      <c r="P1414" s="253"/>
      <c r="Q1414" s="253"/>
      <c r="R1414" s="253"/>
      <c r="S1414" s="253"/>
      <c r="T1414" s="253"/>
      <c r="U1414" s="253"/>
      <c r="V1414" s="253"/>
      <c r="W1414" s="253"/>
      <c r="X1414" s="253"/>
      <c r="Y1414" s="253"/>
      <c r="Z1414" s="252"/>
      <c r="AA1414" s="252"/>
      <c r="AB1414" s="252"/>
      <c r="AC1414" s="251"/>
      <c r="AD1414" s="250"/>
    </row>
    <row r="1415" spans="1:30" s="208" customFormat="1">
      <c r="A1415" s="250"/>
      <c r="B1415" s="250"/>
      <c r="C1415" s="250"/>
      <c r="D1415" s="250"/>
      <c r="E1415" s="250"/>
      <c r="J1415" s="253"/>
      <c r="O1415" s="253"/>
      <c r="P1415" s="253"/>
      <c r="Q1415" s="253"/>
      <c r="R1415" s="253"/>
      <c r="S1415" s="253"/>
      <c r="T1415" s="253"/>
      <c r="U1415" s="253"/>
      <c r="V1415" s="253"/>
      <c r="W1415" s="253"/>
      <c r="X1415" s="253"/>
      <c r="Y1415" s="253"/>
      <c r="Z1415" s="252"/>
      <c r="AA1415" s="252"/>
      <c r="AB1415" s="252"/>
      <c r="AC1415" s="251"/>
      <c r="AD1415" s="250"/>
    </row>
    <row r="1416" spans="1:30" s="208" customFormat="1">
      <c r="A1416" s="250"/>
      <c r="B1416" s="250"/>
      <c r="C1416" s="250"/>
      <c r="D1416" s="250"/>
      <c r="E1416" s="250"/>
      <c r="J1416" s="253"/>
      <c r="O1416" s="253"/>
      <c r="P1416" s="253"/>
      <c r="Q1416" s="253"/>
      <c r="R1416" s="253"/>
      <c r="S1416" s="253"/>
      <c r="T1416" s="253"/>
      <c r="U1416" s="253"/>
      <c r="V1416" s="253"/>
      <c r="W1416" s="253"/>
      <c r="X1416" s="253"/>
      <c r="Y1416" s="253"/>
      <c r="Z1416" s="252"/>
      <c r="AA1416" s="252"/>
      <c r="AB1416" s="252"/>
      <c r="AC1416" s="251"/>
      <c r="AD1416" s="250"/>
    </row>
    <row r="1417" spans="1:30" s="208" customFormat="1">
      <c r="A1417" s="250"/>
      <c r="B1417" s="250"/>
      <c r="C1417" s="250"/>
      <c r="D1417" s="250"/>
      <c r="E1417" s="250"/>
      <c r="J1417" s="253"/>
      <c r="O1417" s="253"/>
      <c r="P1417" s="253"/>
      <c r="Q1417" s="253"/>
      <c r="R1417" s="253"/>
      <c r="S1417" s="253"/>
      <c r="T1417" s="253"/>
      <c r="U1417" s="253"/>
      <c r="V1417" s="253"/>
      <c r="W1417" s="253"/>
      <c r="X1417" s="253"/>
      <c r="Y1417" s="253"/>
      <c r="Z1417" s="252"/>
      <c r="AA1417" s="252"/>
      <c r="AB1417" s="252"/>
      <c r="AC1417" s="251"/>
      <c r="AD1417" s="250"/>
    </row>
    <row r="1418" spans="1:30" s="208" customFormat="1">
      <c r="A1418" s="250"/>
      <c r="B1418" s="250"/>
      <c r="C1418" s="250"/>
      <c r="D1418" s="250"/>
      <c r="E1418" s="250"/>
      <c r="J1418" s="253"/>
      <c r="O1418" s="253"/>
      <c r="P1418" s="253"/>
      <c r="Q1418" s="253"/>
      <c r="R1418" s="253"/>
      <c r="S1418" s="253"/>
      <c r="T1418" s="253"/>
      <c r="U1418" s="253"/>
      <c r="V1418" s="253"/>
      <c r="W1418" s="253"/>
      <c r="X1418" s="253"/>
      <c r="Y1418" s="253"/>
      <c r="Z1418" s="252"/>
      <c r="AA1418" s="252"/>
      <c r="AB1418" s="252"/>
      <c r="AC1418" s="251"/>
      <c r="AD1418" s="250"/>
    </row>
    <row r="1419" spans="1:30" s="208" customFormat="1">
      <c r="A1419" s="250"/>
      <c r="B1419" s="250"/>
      <c r="C1419" s="250"/>
      <c r="D1419" s="250"/>
      <c r="E1419" s="250"/>
      <c r="J1419" s="253"/>
      <c r="O1419" s="253"/>
      <c r="P1419" s="253"/>
      <c r="Q1419" s="253"/>
      <c r="R1419" s="253"/>
      <c r="S1419" s="253"/>
      <c r="T1419" s="253"/>
      <c r="U1419" s="253"/>
      <c r="V1419" s="253"/>
      <c r="W1419" s="253"/>
      <c r="X1419" s="253"/>
      <c r="Y1419" s="253"/>
      <c r="Z1419" s="252"/>
      <c r="AA1419" s="252"/>
      <c r="AB1419" s="252"/>
      <c r="AC1419" s="251"/>
      <c r="AD1419" s="250"/>
    </row>
    <row r="1420" spans="1:30" s="208" customFormat="1">
      <c r="A1420" s="250"/>
      <c r="B1420" s="250"/>
      <c r="C1420" s="250"/>
      <c r="D1420" s="250"/>
      <c r="E1420" s="250"/>
      <c r="J1420" s="253"/>
      <c r="O1420" s="253"/>
      <c r="P1420" s="253"/>
      <c r="Q1420" s="253"/>
      <c r="R1420" s="253"/>
      <c r="S1420" s="253"/>
      <c r="T1420" s="253"/>
      <c r="U1420" s="253"/>
      <c r="V1420" s="253"/>
      <c r="W1420" s="253"/>
      <c r="X1420" s="253"/>
      <c r="Y1420" s="253"/>
      <c r="Z1420" s="252"/>
      <c r="AA1420" s="252"/>
      <c r="AB1420" s="252"/>
      <c r="AC1420" s="251"/>
      <c r="AD1420" s="250"/>
    </row>
    <row r="1421" spans="1:30" s="208" customFormat="1">
      <c r="A1421" s="250"/>
      <c r="B1421" s="250"/>
      <c r="C1421" s="250"/>
      <c r="D1421" s="250"/>
      <c r="E1421" s="250"/>
      <c r="J1421" s="253"/>
      <c r="O1421" s="253"/>
      <c r="P1421" s="253"/>
      <c r="Q1421" s="253"/>
      <c r="R1421" s="253"/>
      <c r="S1421" s="253"/>
      <c r="T1421" s="253"/>
      <c r="U1421" s="253"/>
      <c r="V1421" s="253"/>
      <c r="W1421" s="253"/>
      <c r="X1421" s="253"/>
      <c r="Y1421" s="253"/>
      <c r="Z1421" s="252"/>
      <c r="AA1421" s="252"/>
      <c r="AB1421" s="252"/>
      <c r="AC1421" s="251"/>
      <c r="AD1421" s="250"/>
    </row>
    <row r="1422" spans="1:30" s="208" customFormat="1">
      <c r="A1422" s="250"/>
      <c r="B1422" s="250"/>
      <c r="C1422" s="250"/>
      <c r="D1422" s="250"/>
      <c r="E1422" s="250"/>
      <c r="J1422" s="253"/>
      <c r="O1422" s="253"/>
      <c r="P1422" s="253"/>
      <c r="Q1422" s="253"/>
      <c r="R1422" s="253"/>
      <c r="S1422" s="253"/>
      <c r="T1422" s="253"/>
      <c r="U1422" s="253"/>
      <c r="V1422" s="253"/>
      <c r="W1422" s="253"/>
      <c r="X1422" s="253"/>
      <c r="Y1422" s="253"/>
      <c r="Z1422" s="252"/>
      <c r="AA1422" s="252"/>
      <c r="AB1422" s="252"/>
      <c r="AC1422" s="251"/>
      <c r="AD1422" s="250"/>
    </row>
    <row r="1423" spans="1:30" s="208" customFormat="1">
      <c r="A1423" s="250"/>
      <c r="B1423" s="250"/>
      <c r="C1423" s="250"/>
      <c r="D1423" s="250"/>
      <c r="E1423" s="250"/>
      <c r="J1423" s="253"/>
      <c r="O1423" s="253"/>
      <c r="P1423" s="253"/>
      <c r="Q1423" s="253"/>
      <c r="R1423" s="253"/>
      <c r="S1423" s="253"/>
      <c r="T1423" s="253"/>
      <c r="U1423" s="253"/>
      <c r="V1423" s="253"/>
      <c r="W1423" s="253"/>
      <c r="X1423" s="253"/>
      <c r="Y1423" s="253"/>
      <c r="Z1423" s="252"/>
      <c r="AA1423" s="252"/>
      <c r="AB1423" s="252"/>
      <c r="AC1423" s="251"/>
      <c r="AD1423" s="250"/>
    </row>
    <row r="1424" spans="1:30" s="208" customFormat="1">
      <c r="A1424" s="250"/>
      <c r="B1424" s="250"/>
      <c r="C1424" s="250"/>
      <c r="D1424" s="250"/>
      <c r="E1424" s="250"/>
      <c r="J1424" s="253"/>
      <c r="O1424" s="253"/>
      <c r="P1424" s="253"/>
      <c r="Q1424" s="253"/>
      <c r="R1424" s="253"/>
      <c r="S1424" s="253"/>
      <c r="T1424" s="253"/>
      <c r="U1424" s="253"/>
      <c r="V1424" s="253"/>
      <c r="W1424" s="253"/>
      <c r="X1424" s="253"/>
      <c r="Y1424" s="253"/>
      <c r="Z1424" s="252"/>
      <c r="AA1424" s="252"/>
      <c r="AB1424" s="252"/>
      <c r="AC1424" s="251"/>
      <c r="AD1424" s="250"/>
    </row>
    <row r="1425" spans="1:30" s="208" customFormat="1">
      <c r="A1425" s="250"/>
      <c r="B1425" s="250"/>
      <c r="C1425" s="250"/>
      <c r="D1425" s="250"/>
      <c r="E1425" s="250"/>
      <c r="J1425" s="253"/>
      <c r="O1425" s="253"/>
      <c r="P1425" s="253"/>
      <c r="Q1425" s="253"/>
      <c r="R1425" s="253"/>
      <c r="S1425" s="253"/>
      <c r="T1425" s="253"/>
      <c r="U1425" s="253"/>
      <c r="V1425" s="253"/>
      <c r="W1425" s="253"/>
      <c r="X1425" s="253"/>
      <c r="Y1425" s="253"/>
      <c r="Z1425" s="252"/>
      <c r="AA1425" s="252"/>
      <c r="AB1425" s="252"/>
      <c r="AC1425" s="251"/>
      <c r="AD1425" s="250"/>
    </row>
    <row r="1426" spans="1:30" s="208" customFormat="1">
      <c r="A1426" s="250"/>
      <c r="B1426" s="250"/>
      <c r="C1426" s="250"/>
      <c r="D1426" s="250"/>
      <c r="E1426" s="250"/>
      <c r="J1426" s="253"/>
      <c r="O1426" s="253"/>
      <c r="P1426" s="253"/>
      <c r="Q1426" s="253"/>
      <c r="R1426" s="253"/>
      <c r="S1426" s="253"/>
      <c r="T1426" s="253"/>
      <c r="U1426" s="253"/>
      <c r="V1426" s="253"/>
      <c r="W1426" s="253"/>
      <c r="X1426" s="253"/>
      <c r="Y1426" s="253"/>
      <c r="Z1426" s="252"/>
      <c r="AA1426" s="252"/>
      <c r="AB1426" s="252"/>
      <c r="AC1426" s="251"/>
      <c r="AD1426" s="250"/>
    </row>
    <row r="1427" spans="1:30" s="208" customFormat="1">
      <c r="A1427" s="250"/>
      <c r="B1427" s="250"/>
      <c r="C1427" s="250"/>
      <c r="D1427" s="250"/>
      <c r="E1427" s="250"/>
      <c r="J1427" s="253"/>
      <c r="O1427" s="253"/>
      <c r="P1427" s="253"/>
      <c r="Q1427" s="253"/>
      <c r="R1427" s="253"/>
      <c r="S1427" s="253"/>
      <c r="T1427" s="253"/>
      <c r="U1427" s="253"/>
      <c r="V1427" s="253"/>
      <c r="W1427" s="253"/>
      <c r="X1427" s="253"/>
      <c r="Y1427" s="253"/>
      <c r="Z1427" s="252"/>
      <c r="AA1427" s="252"/>
      <c r="AB1427" s="252"/>
      <c r="AC1427" s="251"/>
      <c r="AD1427" s="250"/>
    </row>
    <row r="1428" spans="1:30" s="208" customFormat="1">
      <c r="A1428" s="250"/>
      <c r="B1428" s="250"/>
      <c r="C1428" s="250"/>
      <c r="D1428" s="250"/>
      <c r="E1428" s="250"/>
      <c r="J1428" s="253"/>
      <c r="O1428" s="253"/>
      <c r="P1428" s="253"/>
      <c r="Q1428" s="253"/>
      <c r="R1428" s="253"/>
      <c r="S1428" s="253"/>
      <c r="T1428" s="253"/>
      <c r="U1428" s="253"/>
      <c r="V1428" s="253"/>
      <c r="W1428" s="253"/>
      <c r="X1428" s="253"/>
      <c r="Y1428" s="253"/>
      <c r="Z1428" s="252"/>
      <c r="AA1428" s="252"/>
      <c r="AB1428" s="252"/>
      <c r="AC1428" s="251"/>
      <c r="AD1428" s="250"/>
    </row>
    <row r="1429" spans="1:30" s="208" customFormat="1">
      <c r="A1429" s="250"/>
      <c r="B1429" s="250"/>
      <c r="C1429" s="250"/>
      <c r="D1429" s="250"/>
      <c r="E1429" s="250"/>
      <c r="J1429" s="253"/>
      <c r="O1429" s="253"/>
      <c r="P1429" s="253"/>
      <c r="Q1429" s="253"/>
      <c r="R1429" s="253"/>
      <c r="S1429" s="253"/>
      <c r="T1429" s="253"/>
      <c r="U1429" s="253"/>
      <c r="V1429" s="253"/>
      <c r="W1429" s="253"/>
      <c r="X1429" s="253"/>
      <c r="Y1429" s="253"/>
      <c r="Z1429" s="252"/>
      <c r="AA1429" s="252"/>
      <c r="AB1429" s="252"/>
      <c r="AC1429" s="251"/>
      <c r="AD1429" s="250"/>
    </row>
    <row r="1430" spans="1:30" s="208" customFormat="1">
      <c r="A1430" s="250"/>
      <c r="B1430" s="250"/>
      <c r="C1430" s="250"/>
      <c r="D1430" s="250"/>
      <c r="E1430" s="250"/>
      <c r="J1430" s="253"/>
      <c r="O1430" s="253"/>
      <c r="P1430" s="253"/>
      <c r="Q1430" s="253"/>
      <c r="R1430" s="253"/>
      <c r="S1430" s="253"/>
      <c r="T1430" s="253"/>
      <c r="U1430" s="253"/>
      <c r="V1430" s="253"/>
      <c r="W1430" s="253"/>
      <c r="X1430" s="253"/>
      <c r="Y1430" s="253"/>
      <c r="Z1430" s="252"/>
      <c r="AA1430" s="252"/>
      <c r="AB1430" s="252"/>
      <c r="AC1430" s="251"/>
      <c r="AD1430" s="250"/>
    </row>
    <row r="1431" spans="1:30" s="208" customFormat="1">
      <c r="A1431" s="250"/>
      <c r="B1431" s="250"/>
      <c r="C1431" s="250"/>
      <c r="D1431" s="250"/>
      <c r="E1431" s="250"/>
      <c r="J1431" s="253"/>
      <c r="O1431" s="253"/>
      <c r="P1431" s="253"/>
      <c r="Q1431" s="253"/>
      <c r="R1431" s="253"/>
      <c r="S1431" s="253"/>
      <c r="T1431" s="253"/>
      <c r="U1431" s="253"/>
      <c r="V1431" s="253"/>
      <c r="W1431" s="253"/>
      <c r="X1431" s="253"/>
      <c r="Y1431" s="253"/>
      <c r="Z1431" s="252"/>
      <c r="AA1431" s="252"/>
      <c r="AB1431" s="252"/>
      <c r="AC1431" s="251"/>
      <c r="AD1431" s="250"/>
    </row>
    <row r="1432" spans="1:30" s="208" customFormat="1">
      <c r="A1432" s="250"/>
      <c r="B1432" s="250"/>
      <c r="C1432" s="250"/>
      <c r="D1432" s="250"/>
      <c r="E1432" s="250"/>
      <c r="J1432" s="253"/>
      <c r="O1432" s="253"/>
      <c r="P1432" s="253"/>
      <c r="Q1432" s="253"/>
      <c r="R1432" s="253"/>
      <c r="S1432" s="253"/>
      <c r="T1432" s="253"/>
      <c r="U1432" s="253"/>
      <c r="V1432" s="253"/>
      <c r="W1432" s="253"/>
      <c r="X1432" s="253"/>
      <c r="Y1432" s="253"/>
      <c r="Z1432" s="252"/>
      <c r="AA1432" s="252"/>
      <c r="AB1432" s="252"/>
      <c r="AC1432" s="251"/>
      <c r="AD1432" s="250"/>
    </row>
    <row r="1433" spans="1:30" s="208" customFormat="1">
      <c r="A1433" s="250"/>
      <c r="B1433" s="250"/>
      <c r="C1433" s="250"/>
      <c r="D1433" s="250"/>
      <c r="E1433" s="250"/>
      <c r="J1433" s="253"/>
      <c r="O1433" s="253"/>
      <c r="P1433" s="253"/>
      <c r="Q1433" s="253"/>
      <c r="R1433" s="253"/>
      <c r="S1433" s="253"/>
      <c r="T1433" s="253"/>
      <c r="U1433" s="253"/>
      <c r="V1433" s="253"/>
      <c r="W1433" s="253"/>
      <c r="X1433" s="253"/>
      <c r="Y1433" s="253"/>
      <c r="Z1433" s="252"/>
      <c r="AA1433" s="252"/>
      <c r="AB1433" s="252"/>
      <c r="AC1433" s="251"/>
      <c r="AD1433" s="250"/>
    </row>
    <row r="1434" spans="1:30" s="208" customFormat="1">
      <c r="A1434" s="250"/>
      <c r="B1434" s="250"/>
      <c r="C1434" s="250"/>
      <c r="D1434" s="250"/>
      <c r="E1434" s="250"/>
      <c r="J1434" s="253"/>
      <c r="O1434" s="253"/>
      <c r="P1434" s="253"/>
      <c r="Q1434" s="253"/>
      <c r="R1434" s="253"/>
      <c r="S1434" s="253"/>
      <c r="T1434" s="253"/>
      <c r="U1434" s="253"/>
      <c r="V1434" s="253"/>
      <c r="W1434" s="253"/>
      <c r="X1434" s="253"/>
      <c r="Y1434" s="253"/>
      <c r="Z1434" s="252"/>
      <c r="AA1434" s="252"/>
      <c r="AB1434" s="252"/>
      <c r="AC1434" s="251"/>
      <c r="AD1434" s="250"/>
    </row>
    <row r="1435" spans="1:30" s="208" customFormat="1">
      <c r="A1435" s="250"/>
      <c r="B1435" s="250"/>
      <c r="C1435" s="250"/>
      <c r="D1435" s="250"/>
      <c r="E1435" s="250"/>
      <c r="J1435" s="253"/>
      <c r="O1435" s="253"/>
      <c r="P1435" s="253"/>
      <c r="Q1435" s="253"/>
      <c r="R1435" s="253"/>
      <c r="S1435" s="253"/>
      <c r="T1435" s="253"/>
      <c r="U1435" s="253"/>
      <c r="V1435" s="253"/>
      <c r="W1435" s="253"/>
      <c r="X1435" s="253"/>
      <c r="Y1435" s="253"/>
      <c r="Z1435" s="252"/>
      <c r="AA1435" s="252"/>
      <c r="AB1435" s="252"/>
      <c r="AC1435" s="251"/>
      <c r="AD1435" s="250"/>
    </row>
    <row r="1436" spans="1:30" s="208" customFormat="1">
      <c r="A1436" s="250"/>
      <c r="B1436" s="250"/>
      <c r="C1436" s="250"/>
      <c r="D1436" s="250"/>
      <c r="E1436" s="250"/>
      <c r="J1436" s="253"/>
      <c r="O1436" s="253"/>
      <c r="P1436" s="253"/>
      <c r="Q1436" s="253"/>
      <c r="R1436" s="253"/>
      <c r="S1436" s="253"/>
      <c r="T1436" s="253"/>
      <c r="U1436" s="253"/>
      <c r="V1436" s="253"/>
      <c r="W1436" s="253"/>
      <c r="X1436" s="253"/>
      <c r="Y1436" s="253"/>
      <c r="Z1436" s="252"/>
      <c r="AA1436" s="252"/>
      <c r="AB1436" s="252"/>
      <c r="AC1436" s="251"/>
      <c r="AD1436" s="250"/>
    </row>
    <row r="1437" spans="1:30" s="208" customFormat="1">
      <c r="A1437" s="250"/>
      <c r="B1437" s="250"/>
      <c r="C1437" s="250"/>
      <c r="D1437" s="250"/>
      <c r="E1437" s="250"/>
      <c r="J1437" s="253"/>
      <c r="O1437" s="253"/>
      <c r="P1437" s="253"/>
      <c r="Q1437" s="253"/>
      <c r="R1437" s="253"/>
      <c r="S1437" s="253"/>
      <c r="T1437" s="253"/>
      <c r="U1437" s="253"/>
      <c r="V1437" s="253"/>
      <c r="W1437" s="253"/>
      <c r="X1437" s="253"/>
      <c r="Y1437" s="253"/>
      <c r="Z1437" s="252"/>
      <c r="AA1437" s="252"/>
      <c r="AB1437" s="252"/>
      <c r="AC1437" s="251"/>
      <c r="AD1437" s="250"/>
    </row>
    <row r="1438" spans="1:30" s="208" customFormat="1">
      <c r="A1438" s="250"/>
      <c r="B1438" s="250"/>
      <c r="C1438" s="250"/>
      <c r="D1438" s="250"/>
      <c r="E1438" s="250"/>
      <c r="J1438" s="253"/>
      <c r="O1438" s="253"/>
      <c r="P1438" s="253"/>
      <c r="Q1438" s="253"/>
      <c r="R1438" s="253"/>
      <c r="S1438" s="253"/>
      <c r="T1438" s="253"/>
      <c r="U1438" s="253"/>
      <c r="V1438" s="253"/>
      <c r="W1438" s="253"/>
      <c r="X1438" s="253"/>
      <c r="Y1438" s="253"/>
      <c r="Z1438" s="252"/>
      <c r="AA1438" s="252"/>
      <c r="AB1438" s="252"/>
      <c r="AC1438" s="251"/>
      <c r="AD1438" s="250"/>
    </row>
    <row r="1439" spans="1:30" s="208" customFormat="1">
      <c r="A1439" s="250"/>
      <c r="B1439" s="250"/>
      <c r="C1439" s="250"/>
      <c r="D1439" s="250"/>
      <c r="E1439" s="250"/>
      <c r="J1439" s="253"/>
      <c r="O1439" s="253"/>
      <c r="P1439" s="253"/>
      <c r="Q1439" s="253"/>
      <c r="R1439" s="253"/>
      <c r="S1439" s="253"/>
      <c r="T1439" s="253"/>
      <c r="U1439" s="253"/>
      <c r="V1439" s="253"/>
      <c r="W1439" s="253"/>
      <c r="X1439" s="253"/>
      <c r="Y1439" s="253"/>
      <c r="Z1439" s="252"/>
      <c r="AA1439" s="252"/>
      <c r="AB1439" s="252"/>
      <c r="AC1439" s="251"/>
      <c r="AD1439" s="250"/>
    </row>
    <row r="1440" spans="1:30" s="208" customFormat="1">
      <c r="A1440" s="250"/>
      <c r="B1440" s="250"/>
      <c r="C1440" s="250"/>
      <c r="D1440" s="250"/>
      <c r="E1440" s="250"/>
      <c r="J1440" s="253"/>
      <c r="O1440" s="253"/>
      <c r="P1440" s="253"/>
      <c r="Q1440" s="253"/>
      <c r="R1440" s="253"/>
      <c r="S1440" s="253"/>
      <c r="T1440" s="253"/>
      <c r="U1440" s="253"/>
      <c r="V1440" s="253"/>
      <c r="W1440" s="253"/>
      <c r="X1440" s="253"/>
      <c r="Y1440" s="253"/>
      <c r="Z1440" s="252"/>
      <c r="AA1440" s="252"/>
      <c r="AB1440" s="252"/>
      <c r="AC1440" s="251"/>
      <c r="AD1440" s="250"/>
    </row>
    <row r="1441" spans="1:30" s="208" customFormat="1">
      <c r="A1441" s="250"/>
      <c r="B1441" s="250"/>
      <c r="C1441" s="250"/>
      <c r="D1441" s="250"/>
      <c r="E1441" s="250"/>
      <c r="J1441" s="253"/>
      <c r="O1441" s="253"/>
      <c r="P1441" s="253"/>
      <c r="Q1441" s="253"/>
      <c r="R1441" s="253"/>
      <c r="S1441" s="253"/>
      <c r="T1441" s="253"/>
      <c r="U1441" s="253"/>
      <c r="V1441" s="253"/>
      <c r="W1441" s="253"/>
      <c r="X1441" s="253"/>
      <c r="Y1441" s="253"/>
      <c r="Z1441" s="252"/>
      <c r="AA1441" s="252"/>
      <c r="AB1441" s="252"/>
      <c r="AC1441" s="251"/>
      <c r="AD1441" s="250"/>
    </row>
    <row r="1442" spans="1:30" s="208" customFormat="1">
      <c r="A1442" s="250"/>
      <c r="B1442" s="250"/>
      <c r="C1442" s="250"/>
      <c r="D1442" s="250"/>
      <c r="E1442" s="250"/>
      <c r="J1442" s="253"/>
      <c r="O1442" s="253"/>
      <c r="P1442" s="253"/>
      <c r="Q1442" s="253"/>
      <c r="R1442" s="253"/>
      <c r="S1442" s="253"/>
      <c r="T1442" s="253"/>
      <c r="U1442" s="253"/>
      <c r="V1442" s="253"/>
      <c r="W1442" s="253"/>
      <c r="X1442" s="253"/>
      <c r="Y1442" s="253"/>
      <c r="Z1442" s="252"/>
      <c r="AA1442" s="252"/>
      <c r="AB1442" s="252"/>
      <c r="AC1442" s="251"/>
      <c r="AD1442" s="250"/>
    </row>
    <row r="1443" spans="1:30" s="208" customFormat="1">
      <c r="A1443" s="250"/>
      <c r="B1443" s="250"/>
      <c r="C1443" s="250"/>
      <c r="D1443" s="250"/>
      <c r="E1443" s="250"/>
      <c r="J1443" s="253"/>
      <c r="O1443" s="253"/>
      <c r="P1443" s="253"/>
      <c r="Q1443" s="253"/>
      <c r="R1443" s="253"/>
      <c r="S1443" s="253"/>
      <c r="T1443" s="253"/>
      <c r="U1443" s="253"/>
      <c r="V1443" s="253"/>
      <c r="W1443" s="253"/>
      <c r="X1443" s="253"/>
      <c r="Y1443" s="253"/>
      <c r="Z1443" s="252"/>
      <c r="AA1443" s="252"/>
      <c r="AB1443" s="252"/>
      <c r="AC1443" s="251"/>
      <c r="AD1443" s="250"/>
    </row>
    <row r="1444" spans="1:30" s="208" customFormat="1">
      <c r="A1444" s="250"/>
      <c r="B1444" s="250"/>
      <c r="C1444" s="250"/>
      <c r="D1444" s="250"/>
      <c r="E1444" s="250"/>
      <c r="J1444" s="253"/>
      <c r="O1444" s="253"/>
      <c r="P1444" s="253"/>
      <c r="Q1444" s="253"/>
      <c r="R1444" s="253"/>
      <c r="S1444" s="253"/>
      <c r="T1444" s="253"/>
      <c r="U1444" s="253"/>
      <c r="V1444" s="253"/>
      <c r="W1444" s="253"/>
      <c r="X1444" s="253"/>
      <c r="Y1444" s="253"/>
      <c r="Z1444" s="252"/>
      <c r="AA1444" s="252"/>
      <c r="AB1444" s="252"/>
      <c r="AC1444" s="251"/>
      <c r="AD1444" s="250"/>
    </row>
    <row r="1445" spans="1:30" s="208" customFormat="1">
      <c r="A1445" s="250"/>
      <c r="B1445" s="250"/>
      <c r="C1445" s="250"/>
      <c r="D1445" s="250"/>
      <c r="E1445" s="250"/>
      <c r="J1445" s="253"/>
      <c r="O1445" s="253"/>
      <c r="P1445" s="253"/>
      <c r="Q1445" s="253"/>
      <c r="R1445" s="253"/>
      <c r="S1445" s="253"/>
      <c r="T1445" s="253"/>
      <c r="U1445" s="253"/>
      <c r="V1445" s="253"/>
      <c r="W1445" s="253"/>
      <c r="X1445" s="253"/>
      <c r="Y1445" s="253"/>
      <c r="Z1445" s="252"/>
      <c r="AA1445" s="252"/>
      <c r="AB1445" s="252"/>
      <c r="AC1445" s="251"/>
      <c r="AD1445" s="250"/>
    </row>
    <row r="1446" spans="1:30" s="208" customFormat="1">
      <c r="A1446" s="250"/>
      <c r="B1446" s="250"/>
      <c r="C1446" s="250"/>
      <c r="D1446" s="250"/>
      <c r="E1446" s="250"/>
      <c r="J1446" s="253"/>
      <c r="O1446" s="253"/>
      <c r="P1446" s="253"/>
      <c r="Q1446" s="253"/>
      <c r="R1446" s="253"/>
      <c r="S1446" s="253"/>
      <c r="T1446" s="253"/>
      <c r="U1446" s="253"/>
      <c r="V1446" s="253"/>
      <c r="W1446" s="253"/>
      <c r="X1446" s="253"/>
      <c r="Y1446" s="253"/>
      <c r="Z1446" s="252"/>
      <c r="AA1446" s="252"/>
      <c r="AB1446" s="252"/>
      <c r="AC1446" s="251"/>
      <c r="AD1446" s="250"/>
    </row>
    <row r="1447" spans="1:30" s="208" customFormat="1">
      <c r="A1447" s="250"/>
      <c r="B1447" s="250"/>
      <c r="C1447" s="250"/>
      <c r="D1447" s="250"/>
      <c r="E1447" s="250"/>
      <c r="J1447" s="253"/>
      <c r="O1447" s="253"/>
      <c r="P1447" s="253"/>
      <c r="Q1447" s="253"/>
      <c r="R1447" s="253"/>
      <c r="S1447" s="253"/>
      <c r="T1447" s="253"/>
      <c r="U1447" s="253"/>
      <c r="V1447" s="253"/>
      <c r="W1447" s="253"/>
      <c r="X1447" s="253"/>
      <c r="Y1447" s="253"/>
      <c r="Z1447" s="252"/>
      <c r="AA1447" s="252"/>
      <c r="AB1447" s="252"/>
      <c r="AC1447" s="251"/>
      <c r="AD1447" s="250"/>
    </row>
    <row r="1448" spans="1:30" s="208" customFormat="1">
      <c r="A1448" s="250"/>
      <c r="B1448" s="250"/>
      <c r="C1448" s="250"/>
      <c r="D1448" s="250"/>
      <c r="E1448" s="250"/>
      <c r="J1448" s="253"/>
      <c r="O1448" s="253"/>
      <c r="P1448" s="253"/>
      <c r="Q1448" s="253"/>
      <c r="R1448" s="253"/>
      <c r="S1448" s="253"/>
      <c r="T1448" s="253"/>
      <c r="U1448" s="253"/>
      <c r="V1448" s="253"/>
      <c r="W1448" s="253"/>
      <c r="X1448" s="253"/>
      <c r="Y1448" s="253"/>
      <c r="Z1448" s="252"/>
      <c r="AA1448" s="252"/>
      <c r="AB1448" s="252"/>
      <c r="AC1448" s="251"/>
      <c r="AD1448" s="250"/>
    </row>
    <row r="1449" spans="1:30" s="208" customFormat="1">
      <c r="A1449" s="250"/>
      <c r="B1449" s="250"/>
      <c r="C1449" s="250"/>
      <c r="D1449" s="250"/>
      <c r="E1449" s="250"/>
      <c r="J1449" s="253"/>
      <c r="O1449" s="253"/>
      <c r="P1449" s="253"/>
      <c r="Q1449" s="253"/>
      <c r="R1449" s="253"/>
      <c r="S1449" s="253"/>
      <c r="T1449" s="253"/>
      <c r="U1449" s="253"/>
      <c r="V1449" s="253"/>
      <c r="W1449" s="253"/>
      <c r="X1449" s="253"/>
      <c r="Y1449" s="253"/>
      <c r="Z1449" s="252"/>
      <c r="AA1449" s="252"/>
      <c r="AB1449" s="252"/>
      <c r="AC1449" s="251"/>
      <c r="AD1449" s="250"/>
    </row>
    <row r="1450" spans="1:30" s="208" customFormat="1">
      <c r="A1450" s="250"/>
      <c r="B1450" s="250"/>
      <c r="C1450" s="250"/>
      <c r="D1450" s="250"/>
      <c r="E1450" s="250"/>
      <c r="J1450" s="253"/>
      <c r="O1450" s="253"/>
      <c r="P1450" s="253"/>
      <c r="Q1450" s="253"/>
      <c r="R1450" s="253"/>
      <c r="S1450" s="253"/>
      <c r="T1450" s="253"/>
      <c r="U1450" s="253"/>
      <c r="V1450" s="253"/>
      <c r="W1450" s="253"/>
      <c r="X1450" s="253"/>
      <c r="Y1450" s="253"/>
      <c r="Z1450" s="252"/>
      <c r="AA1450" s="252"/>
      <c r="AB1450" s="252"/>
      <c r="AC1450" s="251"/>
      <c r="AD1450" s="250"/>
    </row>
    <row r="1451" spans="1:30" s="208" customFormat="1">
      <c r="A1451" s="250"/>
      <c r="B1451" s="250"/>
      <c r="C1451" s="250"/>
      <c r="D1451" s="250"/>
      <c r="E1451" s="250"/>
      <c r="J1451" s="253"/>
      <c r="O1451" s="253"/>
      <c r="P1451" s="253"/>
      <c r="Q1451" s="253"/>
      <c r="R1451" s="253"/>
      <c r="S1451" s="253"/>
      <c r="T1451" s="253"/>
      <c r="U1451" s="253"/>
      <c r="V1451" s="253"/>
      <c r="W1451" s="253"/>
      <c r="X1451" s="253"/>
      <c r="Y1451" s="253"/>
      <c r="Z1451" s="252"/>
      <c r="AA1451" s="252"/>
      <c r="AB1451" s="252"/>
      <c r="AC1451" s="251"/>
      <c r="AD1451" s="250"/>
    </row>
    <row r="1452" spans="1:30" s="208" customFormat="1">
      <c r="A1452" s="250"/>
      <c r="B1452" s="250"/>
      <c r="C1452" s="250"/>
      <c r="D1452" s="250"/>
      <c r="E1452" s="250"/>
      <c r="J1452" s="253"/>
      <c r="O1452" s="253"/>
      <c r="P1452" s="253"/>
      <c r="Q1452" s="253"/>
      <c r="R1452" s="253"/>
      <c r="S1452" s="253"/>
      <c r="T1452" s="253"/>
      <c r="U1452" s="253"/>
      <c r="V1452" s="253"/>
      <c r="W1452" s="253"/>
      <c r="X1452" s="253"/>
      <c r="Y1452" s="253"/>
      <c r="Z1452" s="252"/>
      <c r="AA1452" s="252"/>
      <c r="AB1452" s="252"/>
      <c r="AC1452" s="251"/>
      <c r="AD1452" s="250"/>
    </row>
    <row r="1453" spans="1:30" s="208" customFormat="1">
      <c r="A1453" s="250"/>
      <c r="B1453" s="250"/>
      <c r="C1453" s="250"/>
      <c r="D1453" s="250"/>
      <c r="E1453" s="250"/>
      <c r="J1453" s="253"/>
      <c r="O1453" s="253"/>
      <c r="P1453" s="253"/>
      <c r="Q1453" s="253"/>
      <c r="R1453" s="253"/>
      <c r="S1453" s="253"/>
      <c r="T1453" s="253"/>
      <c r="U1453" s="253"/>
      <c r="V1453" s="253"/>
      <c r="W1453" s="253"/>
      <c r="X1453" s="253"/>
      <c r="Y1453" s="253"/>
      <c r="Z1453" s="252"/>
      <c r="AA1453" s="252"/>
      <c r="AB1453" s="252"/>
      <c r="AC1453" s="251"/>
      <c r="AD1453" s="250"/>
    </row>
    <row r="1454" spans="1:30" s="208" customFormat="1">
      <c r="A1454" s="250"/>
      <c r="B1454" s="250"/>
      <c r="C1454" s="250"/>
      <c r="D1454" s="250"/>
      <c r="E1454" s="250"/>
      <c r="J1454" s="253"/>
      <c r="O1454" s="253"/>
      <c r="P1454" s="253"/>
      <c r="Q1454" s="253"/>
      <c r="R1454" s="253"/>
      <c r="S1454" s="253"/>
      <c r="T1454" s="253"/>
      <c r="U1454" s="253"/>
      <c r="V1454" s="253"/>
      <c r="W1454" s="253"/>
      <c r="X1454" s="253"/>
      <c r="Y1454" s="253"/>
      <c r="Z1454" s="252"/>
      <c r="AA1454" s="252"/>
      <c r="AB1454" s="252"/>
      <c r="AC1454" s="251"/>
      <c r="AD1454" s="250"/>
    </row>
    <row r="1455" spans="1:30" s="208" customFormat="1">
      <c r="A1455" s="250"/>
      <c r="B1455" s="250"/>
      <c r="C1455" s="250"/>
      <c r="D1455" s="250"/>
      <c r="E1455" s="250"/>
      <c r="J1455" s="253"/>
      <c r="O1455" s="253"/>
      <c r="P1455" s="253"/>
      <c r="Q1455" s="253"/>
      <c r="R1455" s="253"/>
      <c r="S1455" s="253"/>
      <c r="T1455" s="253"/>
      <c r="U1455" s="253"/>
      <c r="V1455" s="253"/>
      <c r="W1455" s="253"/>
      <c r="X1455" s="253"/>
      <c r="Y1455" s="253"/>
      <c r="Z1455" s="252"/>
      <c r="AA1455" s="252"/>
      <c r="AB1455" s="252"/>
      <c r="AC1455" s="251"/>
      <c r="AD1455" s="250"/>
    </row>
    <row r="1456" spans="1:30" s="208" customFormat="1">
      <c r="A1456" s="250"/>
      <c r="B1456" s="250"/>
      <c r="C1456" s="250"/>
      <c r="D1456" s="250"/>
      <c r="E1456" s="250"/>
      <c r="J1456" s="253"/>
      <c r="O1456" s="253"/>
      <c r="P1456" s="253"/>
      <c r="Q1456" s="253"/>
      <c r="R1456" s="253"/>
      <c r="S1456" s="253"/>
      <c r="T1456" s="253"/>
      <c r="U1456" s="253"/>
      <c r="V1456" s="253"/>
      <c r="W1456" s="253"/>
      <c r="X1456" s="253"/>
      <c r="Y1456" s="253"/>
      <c r="Z1456" s="252"/>
      <c r="AA1456" s="252"/>
      <c r="AB1456" s="252"/>
      <c r="AC1456" s="251"/>
      <c r="AD1456" s="250"/>
    </row>
    <row r="1457" spans="1:30" s="208" customFormat="1">
      <c r="A1457" s="250"/>
      <c r="B1457" s="250"/>
      <c r="C1457" s="250"/>
      <c r="D1457" s="250"/>
      <c r="E1457" s="250"/>
      <c r="J1457" s="253"/>
      <c r="O1457" s="253"/>
      <c r="P1457" s="253"/>
      <c r="Q1457" s="253"/>
      <c r="R1457" s="253"/>
      <c r="S1457" s="253"/>
      <c r="T1457" s="253"/>
      <c r="U1457" s="253"/>
      <c r="V1457" s="253"/>
      <c r="W1457" s="253"/>
      <c r="X1457" s="253"/>
      <c r="Y1457" s="253"/>
      <c r="Z1457" s="252"/>
      <c r="AA1457" s="252"/>
      <c r="AB1457" s="252"/>
      <c r="AC1457" s="251"/>
      <c r="AD1457" s="250"/>
    </row>
    <row r="1458" spans="1:30" s="208" customFormat="1">
      <c r="A1458" s="250"/>
      <c r="B1458" s="250"/>
      <c r="C1458" s="250"/>
      <c r="D1458" s="250"/>
      <c r="E1458" s="250"/>
      <c r="J1458" s="253"/>
      <c r="O1458" s="253"/>
      <c r="P1458" s="253"/>
      <c r="Q1458" s="253"/>
      <c r="R1458" s="253"/>
      <c r="S1458" s="253"/>
      <c r="T1458" s="253"/>
      <c r="U1458" s="253"/>
      <c r="V1458" s="253"/>
      <c r="W1458" s="253"/>
      <c r="X1458" s="253"/>
      <c r="Y1458" s="253"/>
      <c r="Z1458" s="252"/>
      <c r="AA1458" s="252"/>
      <c r="AB1458" s="252"/>
      <c r="AC1458" s="251"/>
      <c r="AD1458" s="250"/>
    </row>
    <row r="1459" spans="1:30" s="208" customFormat="1">
      <c r="A1459" s="250"/>
      <c r="B1459" s="250"/>
      <c r="C1459" s="250"/>
      <c r="D1459" s="250"/>
      <c r="E1459" s="250"/>
      <c r="J1459" s="253"/>
      <c r="O1459" s="253"/>
      <c r="P1459" s="253"/>
      <c r="Q1459" s="253"/>
      <c r="R1459" s="253"/>
      <c r="S1459" s="253"/>
      <c r="T1459" s="253"/>
      <c r="U1459" s="253"/>
      <c r="V1459" s="253"/>
      <c r="W1459" s="253"/>
      <c r="X1459" s="253"/>
      <c r="Y1459" s="253"/>
      <c r="Z1459" s="252"/>
      <c r="AA1459" s="252"/>
      <c r="AB1459" s="252"/>
      <c r="AC1459" s="251"/>
      <c r="AD1459" s="250"/>
    </row>
    <row r="1460" spans="1:30" s="208" customFormat="1">
      <c r="A1460" s="250"/>
      <c r="B1460" s="250"/>
      <c r="C1460" s="250"/>
      <c r="D1460" s="250"/>
      <c r="E1460" s="250"/>
      <c r="J1460" s="253"/>
      <c r="O1460" s="253"/>
      <c r="P1460" s="253"/>
      <c r="Q1460" s="253"/>
      <c r="R1460" s="253"/>
      <c r="S1460" s="253"/>
      <c r="T1460" s="253"/>
      <c r="U1460" s="253"/>
      <c r="V1460" s="253"/>
      <c r="W1460" s="253"/>
      <c r="X1460" s="253"/>
      <c r="Y1460" s="253"/>
      <c r="Z1460" s="252"/>
      <c r="AA1460" s="252"/>
      <c r="AB1460" s="252"/>
      <c r="AC1460" s="251"/>
      <c r="AD1460" s="250"/>
    </row>
    <row r="1461" spans="1:30" s="208" customFormat="1">
      <c r="A1461" s="250"/>
      <c r="B1461" s="250"/>
      <c r="C1461" s="250"/>
      <c r="D1461" s="250"/>
      <c r="E1461" s="250"/>
      <c r="J1461" s="253"/>
      <c r="O1461" s="253"/>
      <c r="P1461" s="253"/>
      <c r="Q1461" s="253"/>
      <c r="R1461" s="253"/>
      <c r="S1461" s="253"/>
      <c r="T1461" s="253"/>
      <c r="U1461" s="253"/>
      <c r="V1461" s="253"/>
      <c r="W1461" s="253"/>
      <c r="X1461" s="253"/>
      <c r="Y1461" s="253"/>
      <c r="Z1461" s="252"/>
      <c r="AA1461" s="252"/>
      <c r="AB1461" s="252"/>
      <c r="AC1461" s="251"/>
      <c r="AD1461" s="250"/>
    </row>
    <row r="1462" spans="1:30" s="208" customFormat="1">
      <c r="A1462" s="250"/>
      <c r="B1462" s="250"/>
      <c r="C1462" s="250"/>
      <c r="D1462" s="250"/>
      <c r="E1462" s="250"/>
      <c r="J1462" s="253"/>
      <c r="O1462" s="253"/>
      <c r="P1462" s="253"/>
      <c r="Q1462" s="253"/>
      <c r="R1462" s="253"/>
      <c r="S1462" s="253"/>
      <c r="T1462" s="253"/>
      <c r="U1462" s="253"/>
      <c r="V1462" s="253"/>
      <c r="W1462" s="253"/>
      <c r="X1462" s="253"/>
      <c r="Y1462" s="253"/>
      <c r="Z1462" s="252"/>
      <c r="AA1462" s="252"/>
      <c r="AB1462" s="252"/>
      <c r="AC1462" s="251"/>
      <c r="AD1462" s="250"/>
    </row>
    <row r="1463" spans="1:30" s="208" customFormat="1">
      <c r="A1463" s="250"/>
      <c r="B1463" s="250"/>
      <c r="C1463" s="250"/>
      <c r="D1463" s="250"/>
      <c r="E1463" s="250"/>
      <c r="J1463" s="253"/>
      <c r="O1463" s="253"/>
      <c r="P1463" s="253"/>
      <c r="Q1463" s="253"/>
      <c r="R1463" s="253"/>
      <c r="S1463" s="253"/>
      <c r="T1463" s="253"/>
      <c r="U1463" s="253"/>
      <c r="V1463" s="253"/>
      <c r="W1463" s="253"/>
      <c r="X1463" s="253"/>
      <c r="Y1463" s="253"/>
      <c r="Z1463" s="252"/>
      <c r="AA1463" s="252"/>
      <c r="AB1463" s="252"/>
      <c r="AC1463" s="251"/>
      <c r="AD1463" s="250"/>
    </row>
    <row r="1464" spans="1:30" s="208" customFormat="1">
      <c r="A1464" s="250"/>
      <c r="B1464" s="250"/>
      <c r="C1464" s="250"/>
      <c r="D1464" s="250"/>
      <c r="E1464" s="250"/>
      <c r="J1464" s="253"/>
      <c r="O1464" s="253"/>
      <c r="P1464" s="253"/>
      <c r="Q1464" s="253"/>
      <c r="R1464" s="253"/>
      <c r="S1464" s="253"/>
      <c r="T1464" s="253"/>
      <c r="U1464" s="253"/>
      <c r="V1464" s="253"/>
      <c r="W1464" s="253"/>
      <c r="X1464" s="253"/>
      <c r="Y1464" s="253"/>
      <c r="Z1464" s="252"/>
      <c r="AA1464" s="252"/>
      <c r="AB1464" s="252"/>
      <c r="AC1464" s="251"/>
      <c r="AD1464" s="250"/>
    </row>
    <row r="1465" spans="1:30" s="208" customFormat="1">
      <c r="A1465" s="250"/>
      <c r="B1465" s="250"/>
      <c r="C1465" s="250"/>
      <c r="D1465" s="250"/>
      <c r="E1465" s="250"/>
      <c r="J1465" s="253"/>
      <c r="O1465" s="253"/>
      <c r="P1465" s="253"/>
      <c r="Q1465" s="253"/>
      <c r="R1465" s="253"/>
      <c r="S1465" s="253"/>
      <c r="T1465" s="253"/>
      <c r="U1465" s="253"/>
      <c r="V1465" s="253"/>
      <c r="W1465" s="253"/>
      <c r="X1465" s="253"/>
      <c r="Y1465" s="253"/>
      <c r="Z1465" s="252"/>
      <c r="AA1465" s="252"/>
      <c r="AB1465" s="252"/>
      <c r="AC1465" s="251"/>
      <c r="AD1465" s="250"/>
    </row>
    <row r="1466" spans="1:30" s="208" customFormat="1">
      <c r="A1466" s="250"/>
      <c r="B1466" s="250"/>
      <c r="C1466" s="250"/>
      <c r="D1466" s="250"/>
      <c r="E1466" s="250"/>
      <c r="J1466" s="253"/>
      <c r="O1466" s="253"/>
      <c r="P1466" s="253"/>
      <c r="Q1466" s="253"/>
      <c r="R1466" s="253"/>
      <c r="S1466" s="253"/>
      <c r="T1466" s="253"/>
      <c r="U1466" s="253"/>
      <c r="V1466" s="253"/>
      <c r="W1466" s="253"/>
      <c r="X1466" s="253"/>
      <c r="Y1466" s="253"/>
      <c r="Z1466" s="252"/>
      <c r="AA1466" s="252"/>
      <c r="AB1466" s="252"/>
      <c r="AC1466" s="251"/>
      <c r="AD1466" s="250"/>
    </row>
    <row r="1467" spans="1:30" s="208" customFormat="1">
      <c r="A1467" s="250"/>
      <c r="B1467" s="250"/>
      <c r="C1467" s="250"/>
      <c r="D1467" s="250"/>
      <c r="E1467" s="250"/>
      <c r="J1467" s="253"/>
      <c r="O1467" s="253"/>
      <c r="P1467" s="253"/>
      <c r="Q1467" s="253"/>
      <c r="R1467" s="253"/>
      <c r="S1467" s="253"/>
      <c r="T1467" s="253"/>
      <c r="U1467" s="253"/>
      <c r="V1467" s="253"/>
      <c r="W1467" s="253"/>
      <c r="X1467" s="253"/>
      <c r="Y1467" s="253"/>
      <c r="Z1467" s="252"/>
      <c r="AA1467" s="252"/>
      <c r="AB1467" s="252"/>
      <c r="AC1467" s="251"/>
      <c r="AD1467" s="250"/>
    </row>
    <row r="1468" spans="1:30" s="208" customFormat="1">
      <c r="A1468" s="250"/>
      <c r="B1468" s="250"/>
      <c r="C1468" s="250"/>
      <c r="D1468" s="250"/>
      <c r="E1468" s="250"/>
      <c r="J1468" s="253"/>
      <c r="O1468" s="253"/>
      <c r="P1468" s="253"/>
      <c r="Q1468" s="253"/>
      <c r="R1468" s="253"/>
      <c r="S1468" s="253"/>
      <c r="T1468" s="253"/>
      <c r="U1468" s="253"/>
      <c r="V1468" s="253"/>
      <c r="W1468" s="253"/>
      <c r="X1468" s="253"/>
      <c r="Y1468" s="253"/>
      <c r="Z1468" s="252"/>
      <c r="AA1468" s="252"/>
      <c r="AB1468" s="252"/>
      <c r="AC1468" s="251"/>
      <c r="AD1468" s="250"/>
    </row>
    <row r="1469" spans="1:30" s="208" customFormat="1">
      <c r="A1469" s="250"/>
      <c r="B1469" s="250"/>
      <c r="C1469" s="250"/>
      <c r="D1469" s="250"/>
      <c r="E1469" s="250"/>
      <c r="J1469" s="253"/>
      <c r="O1469" s="253"/>
      <c r="P1469" s="253"/>
      <c r="Q1469" s="253"/>
      <c r="R1469" s="253"/>
      <c r="S1469" s="253"/>
      <c r="T1469" s="253"/>
      <c r="U1469" s="253"/>
      <c r="V1469" s="253"/>
      <c r="W1469" s="253"/>
      <c r="X1469" s="253"/>
      <c r="Y1469" s="253"/>
      <c r="Z1469" s="252"/>
      <c r="AA1469" s="252"/>
      <c r="AB1469" s="252"/>
      <c r="AC1469" s="251"/>
      <c r="AD1469" s="250"/>
    </row>
    <row r="1470" spans="1:30" s="208" customFormat="1">
      <c r="A1470" s="250"/>
      <c r="B1470" s="250"/>
      <c r="C1470" s="250"/>
      <c r="D1470" s="250"/>
      <c r="E1470" s="250"/>
      <c r="J1470" s="253"/>
      <c r="O1470" s="253"/>
      <c r="P1470" s="253"/>
      <c r="Q1470" s="253"/>
      <c r="R1470" s="253"/>
      <c r="S1470" s="253"/>
      <c r="T1470" s="253"/>
      <c r="U1470" s="253"/>
      <c r="V1470" s="253"/>
      <c r="W1470" s="253"/>
      <c r="X1470" s="253"/>
      <c r="Y1470" s="253"/>
      <c r="Z1470" s="252"/>
      <c r="AA1470" s="252"/>
      <c r="AB1470" s="252"/>
      <c r="AC1470" s="251"/>
      <c r="AD1470" s="250"/>
    </row>
    <row r="1471" spans="1:30" s="208" customFormat="1">
      <c r="A1471" s="250"/>
      <c r="B1471" s="250"/>
      <c r="C1471" s="250"/>
      <c r="D1471" s="250"/>
      <c r="E1471" s="250"/>
      <c r="J1471" s="253"/>
      <c r="O1471" s="253"/>
      <c r="P1471" s="253"/>
      <c r="Q1471" s="253"/>
      <c r="R1471" s="253"/>
      <c r="S1471" s="253"/>
      <c r="T1471" s="253"/>
      <c r="U1471" s="253"/>
      <c r="V1471" s="253"/>
      <c r="W1471" s="253"/>
      <c r="X1471" s="253"/>
      <c r="Y1471" s="253"/>
      <c r="Z1471" s="252"/>
      <c r="AA1471" s="252"/>
      <c r="AB1471" s="252"/>
      <c r="AC1471" s="251"/>
      <c r="AD1471" s="250"/>
    </row>
    <row r="1472" spans="1:30" s="208" customFormat="1">
      <c r="A1472" s="250"/>
      <c r="B1472" s="250"/>
      <c r="C1472" s="250"/>
      <c r="D1472" s="250"/>
      <c r="E1472" s="250"/>
      <c r="J1472" s="253"/>
      <c r="O1472" s="253"/>
      <c r="P1472" s="253"/>
      <c r="Q1472" s="253"/>
      <c r="R1472" s="253"/>
      <c r="S1472" s="253"/>
      <c r="T1472" s="253"/>
      <c r="U1472" s="253"/>
      <c r="V1472" s="253"/>
      <c r="W1472" s="253"/>
      <c r="X1472" s="253"/>
      <c r="Y1472" s="253"/>
      <c r="Z1472" s="252"/>
      <c r="AA1472" s="252"/>
      <c r="AB1472" s="252"/>
      <c r="AC1472" s="251"/>
      <c r="AD1472" s="250"/>
    </row>
    <row r="1473" spans="1:30" s="208" customFormat="1">
      <c r="A1473" s="250"/>
      <c r="B1473" s="250"/>
      <c r="C1473" s="250"/>
      <c r="D1473" s="250"/>
      <c r="E1473" s="250"/>
      <c r="J1473" s="253"/>
      <c r="O1473" s="253"/>
      <c r="P1473" s="253"/>
      <c r="Q1473" s="253"/>
      <c r="R1473" s="253"/>
      <c r="S1473" s="253"/>
      <c r="T1473" s="253"/>
      <c r="U1473" s="253"/>
      <c r="V1473" s="253"/>
      <c r="W1473" s="253"/>
      <c r="X1473" s="253"/>
      <c r="Y1473" s="253"/>
      <c r="Z1473" s="252"/>
      <c r="AA1473" s="252"/>
      <c r="AB1473" s="252"/>
      <c r="AC1473" s="251"/>
      <c r="AD1473" s="250"/>
    </row>
    <row r="1474" spans="1:30" s="208" customFormat="1">
      <c r="A1474" s="250"/>
      <c r="B1474" s="250"/>
      <c r="C1474" s="250"/>
      <c r="D1474" s="250"/>
      <c r="E1474" s="250"/>
      <c r="J1474" s="253"/>
      <c r="O1474" s="253"/>
      <c r="P1474" s="253"/>
      <c r="Q1474" s="253"/>
      <c r="R1474" s="253"/>
      <c r="S1474" s="253"/>
      <c r="T1474" s="253"/>
      <c r="U1474" s="253"/>
      <c r="V1474" s="253"/>
      <c r="W1474" s="253"/>
      <c r="X1474" s="253"/>
      <c r="Y1474" s="253"/>
      <c r="Z1474" s="252"/>
      <c r="AA1474" s="252"/>
      <c r="AB1474" s="252"/>
      <c r="AC1474" s="251"/>
      <c r="AD1474" s="250"/>
    </row>
    <row r="1475" spans="1:30" s="208" customFormat="1">
      <c r="A1475" s="250"/>
      <c r="B1475" s="250"/>
      <c r="C1475" s="250"/>
      <c r="D1475" s="250"/>
      <c r="E1475" s="250"/>
      <c r="J1475" s="253"/>
      <c r="O1475" s="253"/>
      <c r="P1475" s="253"/>
      <c r="Q1475" s="253"/>
      <c r="R1475" s="253"/>
      <c r="S1475" s="253"/>
      <c r="T1475" s="253"/>
      <c r="U1475" s="253"/>
      <c r="V1475" s="253"/>
      <c r="W1475" s="253"/>
      <c r="X1475" s="253"/>
      <c r="Y1475" s="253"/>
      <c r="Z1475" s="252"/>
      <c r="AA1475" s="252"/>
      <c r="AB1475" s="252"/>
      <c r="AC1475" s="251"/>
      <c r="AD1475" s="250"/>
    </row>
    <row r="1476" spans="1:30" s="208" customFormat="1">
      <c r="A1476" s="250"/>
      <c r="B1476" s="250"/>
      <c r="C1476" s="250"/>
      <c r="D1476" s="250"/>
      <c r="E1476" s="250"/>
      <c r="J1476" s="253"/>
      <c r="O1476" s="253"/>
      <c r="P1476" s="253"/>
      <c r="Q1476" s="253"/>
      <c r="R1476" s="253"/>
      <c r="S1476" s="253"/>
      <c r="T1476" s="253"/>
      <c r="U1476" s="253"/>
      <c r="V1476" s="253"/>
      <c r="W1476" s="253"/>
      <c r="X1476" s="253"/>
      <c r="Y1476" s="253"/>
      <c r="Z1476" s="252"/>
      <c r="AA1476" s="252"/>
      <c r="AB1476" s="252"/>
      <c r="AC1476" s="251"/>
      <c r="AD1476" s="250"/>
    </row>
    <row r="1477" spans="1:30" s="208" customFormat="1">
      <c r="A1477" s="250"/>
      <c r="B1477" s="250"/>
      <c r="C1477" s="250"/>
      <c r="D1477" s="250"/>
      <c r="E1477" s="250"/>
      <c r="J1477" s="253"/>
      <c r="O1477" s="253"/>
      <c r="P1477" s="253"/>
      <c r="Q1477" s="253"/>
      <c r="R1477" s="253"/>
      <c r="S1477" s="253"/>
      <c r="T1477" s="253"/>
      <c r="U1477" s="253"/>
      <c r="V1477" s="253"/>
      <c r="W1477" s="253"/>
      <c r="X1477" s="253"/>
      <c r="Y1477" s="253"/>
      <c r="Z1477" s="252"/>
      <c r="AA1477" s="252"/>
      <c r="AB1477" s="252"/>
      <c r="AC1477" s="251"/>
      <c r="AD1477" s="250"/>
    </row>
    <row r="1478" spans="1:30" s="208" customFormat="1">
      <c r="A1478" s="250"/>
      <c r="B1478" s="250"/>
      <c r="C1478" s="250"/>
      <c r="D1478" s="250"/>
      <c r="E1478" s="250"/>
      <c r="J1478" s="253"/>
      <c r="O1478" s="253"/>
      <c r="P1478" s="253"/>
      <c r="Q1478" s="253"/>
      <c r="R1478" s="253"/>
      <c r="S1478" s="253"/>
      <c r="T1478" s="253"/>
      <c r="U1478" s="253"/>
      <c r="V1478" s="253"/>
      <c r="W1478" s="253"/>
      <c r="X1478" s="253"/>
      <c r="Y1478" s="253"/>
      <c r="Z1478" s="252"/>
      <c r="AA1478" s="252"/>
      <c r="AB1478" s="252"/>
      <c r="AC1478" s="251"/>
      <c r="AD1478" s="250"/>
    </row>
    <row r="1479" spans="1:30" s="208" customFormat="1">
      <c r="A1479" s="250"/>
      <c r="B1479" s="250"/>
      <c r="C1479" s="250"/>
      <c r="D1479" s="250"/>
      <c r="E1479" s="250"/>
      <c r="J1479" s="253"/>
      <c r="O1479" s="253"/>
      <c r="P1479" s="253"/>
      <c r="Q1479" s="253"/>
      <c r="R1479" s="253"/>
      <c r="S1479" s="253"/>
      <c r="T1479" s="253"/>
      <c r="U1479" s="253"/>
      <c r="V1479" s="253"/>
      <c r="W1479" s="253"/>
      <c r="X1479" s="253"/>
      <c r="Y1479" s="253"/>
      <c r="Z1479" s="252"/>
      <c r="AA1479" s="252"/>
      <c r="AB1479" s="252"/>
      <c r="AC1479" s="251"/>
      <c r="AD1479" s="250"/>
    </row>
    <row r="1480" spans="1:30" s="208" customFormat="1">
      <c r="A1480" s="250"/>
      <c r="B1480" s="250"/>
      <c r="C1480" s="250"/>
      <c r="D1480" s="250"/>
      <c r="E1480" s="250"/>
      <c r="J1480" s="253"/>
      <c r="O1480" s="253"/>
      <c r="P1480" s="253"/>
      <c r="Q1480" s="253"/>
      <c r="R1480" s="253"/>
      <c r="S1480" s="253"/>
      <c r="T1480" s="253"/>
      <c r="U1480" s="253"/>
      <c r="V1480" s="253"/>
      <c r="W1480" s="253"/>
      <c r="X1480" s="253"/>
      <c r="Y1480" s="253"/>
      <c r="Z1480" s="252"/>
      <c r="AA1480" s="252"/>
      <c r="AB1480" s="252"/>
      <c r="AC1480" s="251"/>
      <c r="AD1480" s="250"/>
    </row>
    <row r="1481" spans="1:30" s="208" customFormat="1">
      <c r="A1481" s="250"/>
      <c r="B1481" s="250"/>
      <c r="C1481" s="250"/>
      <c r="D1481" s="250"/>
      <c r="E1481" s="250"/>
      <c r="J1481" s="253"/>
      <c r="O1481" s="253"/>
      <c r="P1481" s="253"/>
      <c r="Q1481" s="253"/>
      <c r="R1481" s="253"/>
      <c r="S1481" s="253"/>
      <c r="T1481" s="253"/>
      <c r="U1481" s="253"/>
      <c r="V1481" s="253"/>
      <c r="W1481" s="253"/>
      <c r="X1481" s="253"/>
      <c r="Y1481" s="253"/>
      <c r="Z1481" s="252"/>
      <c r="AA1481" s="252"/>
      <c r="AB1481" s="252"/>
      <c r="AC1481" s="251"/>
      <c r="AD1481" s="250"/>
    </row>
    <row r="1482" spans="1:30" s="208" customFormat="1">
      <c r="A1482" s="250"/>
      <c r="B1482" s="250"/>
      <c r="C1482" s="250"/>
      <c r="D1482" s="250"/>
      <c r="E1482" s="250"/>
      <c r="J1482" s="253"/>
      <c r="O1482" s="253"/>
      <c r="P1482" s="253"/>
      <c r="Q1482" s="253"/>
      <c r="R1482" s="253"/>
      <c r="S1482" s="253"/>
      <c r="T1482" s="253"/>
      <c r="U1482" s="253"/>
      <c r="V1482" s="253"/>
      <c r="W1482" s="253"/>
      <c r="X1482" s="253"/>
      <c r="Y1482" s="253"/>
      <c r="Z1482" s="252"/>
      <c r="AA1482" s="252"/>
      <c r="AB1482" s="252"/>
      <c r="AC1482" s="251"/>
      <c r="AD1482" s="250"/>
    </row>
    <row r="1483" spans="1:30" s="208" customFormat="1">
      <c r="A1483" s="250"/>
      <c r="B1483" s="250"/>
      <c r="C1483" s="250"/>
      <c r="D1483" s="250"/>
      <c r="E1483" s="250"/>
      <c r="J1483" s="253"/>
      <c r="O1483" s="253"/>
      <c r="P1483" s="253"/>
      <c r="Q1483" s="253"/>
      <c r="R1483" s="253"/>
      <c r="S1483" s="253"/>
      <c r="T1483" s="253"/>
      <c r="U1483" s="253"/>
      <c r="V1483" s="253"/>
      <c r="W1483" s="253"/>
      <c r="X1483" s="253"/>
      <c r="Y1483" s="253"/>
      <c r="Z1483" s="252"/>
      <c r="AA1483" s="252"/>
      <c r="AB1483" s="252"/>
      <c r="AC1483" s="251"/>
      <c r="AD1483" s="250"/>
    </row>
    <row r="1484" spans="1:30" s="208" customFormat="1">
      <c r="A1484" s="250"/>
      <c r="B1484" s="250"/>
      <c r="C1484" s="250"/>
      <c r="D1484" s="250"/>
      <c r="E1484" s="250"/>
      <c r="J1484" s="253"/>
      <c r="O1484" s="253"/>
      <c r="P1484" s="253"/>
      <c r="Q1484" s="253"/>
      <c r="R1484" s="253"/>
      <c r="S1484" s="253"/>
      <c r="T1484" s="253"/>
      <c r="U1484" s="253"/>
      <c r="V1484" s="253"/>
      <c r="W1484" s="253"/>
      <c r="X1484" s="253"/>
      <c r="Y1484" s="253"/>
      <c r="Z1484" s="252"/>
      <c r="AA1484" s="252"/>
      <c r="AB1484" s="252"/>
      <c r="AC1484" s="251"/>
      <c r="AD1484" s="250"/>
    </row>
    <row r="1485" spans="1:30" s="208" customFormat="1">
      <c r="A1485" s="250"/>
      <c r="B1485" s="250"/>
      <c r="C1485" s="250"/>
      <c r="D1485" s="250"/>
      <c r="E1485" s="250"/>
      <c r="J1485" s="253"/>
      <c r="O1485" s="253"/>
      <c r="P1485" s="253"/>
      <c r="Q1485" s="253"/>
      <c r="R1485" s="253"/>
      <c r="S1485" s="253"/>
      <c r="T1485" s="253"/>
      <c r="U1485" s="253"/>
      <c r="V1485" s="253"/>
      <c r="W1485" s="253"/>
      <c r="X1485" s="253"/>
      <c r="Y1485" s="253"/>
      <c r="Z1485" s="252"/>
      <c r="AA1485" s="252"/>
      <c r="AB1485" s="252"/>
      <c r="AC1485" s="251"/>
      <c r="AD1485" s="250"/>
    </row>
    <row r="1486" spans="1:30" s="208" customFormat="1">
      <c r="A1486" s="250"/>
      <c r="B1486" s="250"/>
      <c r="C1486" s="250"/>
      <c r="D1486" s="250"/>
      <c r="E1486" s="250"/>
      <c r="J1486" s="253"/>
      <c r="O1486" s="253"/>
      <c r="P1486" s="253"/>
      <c r="Q1486" s="253"/>
      <c r="R1486" s="253"/>
      <c r="S1486" s="253"/>
      <c r="T1486" s="253"/>
      <c r="U1486" s="253"/>
      <c r="V1486" s="253"/>
      <c r="W1486" s="253"/>
      <c r="X1486" s="253"/>
      <c r="Y1486" s="253"/>
      <c r="Z1486" s="252"/>
      <c r="AA1486" s="252"/>
      <c r="AB1486" s="252"/>
      <c r="AC1486" s="251"/>
      <c r="AD1486" s="250"/>
    </row>
    <row r="1487" spans="1:30" s="208" customFormat="1">
      <c r="A1487" s="250"/>
      <c r="B1487" s="250"/>
      <c r="C1487" s="250"/>
      <c r="D1487" s="250"/>
      <c r="E1487" s="250"/>
      <c r="J1487" s="253"/>
      <c r="O1487" s="253"/>
      <c r="P1487" s="253"/>
      <c r="Q1487" s="253"/>
      <c r="R1487" s="253"/>
      <c r="S1487" s="253"/>
      <c r="T1487" s="253"/>
      <c r="U1487" s="253"/>
      <c r="V1487" s="253"/>
      <c r="W1487" s="253"/>
      <c r="X1487" s="253"/>
      <c r="Y1487" s="253"/>
      <c r="Z1487" s="252"/>
      <c r="AA1487" s="252"/>
      <c r="AB1487" s="252"/>
      <c r="AC1487" s="251"/>
      <c r="AD1487" s="250"/>
    </row>
    <row r="1488" spans="1:30" s="208" customFormat="1">
      <c r="A1488" s="250"/>
      <c r="B1488" s="250"/>
      <c r="C1488" s="250"/>
      <c r="D1488" s="250"/>
      <c r="E1488" s="250"/>
      <c r="J1488" s="253"/>
      <c r="O1488" s="253"/>
      <c r="P1488" s="253"/>
      <c r="Q1488" s="253"/>
      <c r="R1488" s="253"/>
      <c r="S1488" s="253"/>
      <c r="T1488" s="253"/>
      <c r="U1488" s="253"/>
      <c r="V1488" s="253"/>
      <c r="W1488" s="253"/>
      <c r="X1488" s="253"/>
      <c r="Y1488" s="253"/>
      <c r="Z1488" s="252"/>
      <c r="AA1488" s="252"/>
      <c r="AB1488" s="252"/>
      <c r="AC1488" s="251"/>
      <c r="AD1488" s="250"/>
    </row>
    <row r="1489" spans="1:30" s="208" customFormat="1">
      <c r="A1489" s="250"/>
      <c r="B1489" s="250"/>
      <c r="C1489" s="250"/>
      <c r="D1489" s="250"/>
      <c r="E1489" s="250"/>
      <c r="J1489" s="253"/>
      <c r="O1489" s="253"/>
      <c r="P1489" s="253"/>
      <c r="Q1489" s="253"/>
      <c r="R1489" s="253"/>
      <c r="S1489" s="253"/>
      <c r="T1489" s="253"/>
      <c r="U1489" s="253"/>
      <c r="V1489" s="253"/>
      <c r="W1489" s="253"/>
      <c r="X1489" s="253"/>
      <c r="Y1489" s="253"/>
      <c r="Z1489" s="252"/>
      <c r="AA1489" s="252"/>
      <c r="AB1489" s="252"/>
      <c r="AC1489" s="251"/>
      <c r="AD1489" s="250"/>
    </row>
    <row r="1490" spans="1:30" s="208" customFormat="1">
      <c r="A1490" s="250"/>
      <c r="B1490" s="250"/>
      <c r="C1490" s="250"/>
      <c r="D1490" s="250"/>
      <c r="E1490" s="250"/>
      <c r="J1490" s="253"/>
      <c r="O1490" s="253"/>
      <c r="P1490" s="253"/>
      <c r="Q1490" s="253"/>
      <c r="R1490" s="253"/>
      <c r="S1490" s="253"/>
      <c r="T1490" s="253"/>
      <c r="U1490" s="253"/>
      <c r="V1490" s="253"/>
      <c r="W1490" s="253"/>
      <c r="X1490" s="253"/>
      <c r="Y1490" s="253"/>
      <c r="Z1490" s="252"/>
      <c r="AA1490" s="252"/>
      <c r="AB1490" s="252"/>
      <c r="AC1490" s="251"/>
      <c r="AD1490" s="250"/>
    </row>
    <row r="1491" spans="1:30" s="208" customFormat="1">
      <c r="A1491" s="250"/>
      <c r="B1491" s="250"/>
      <c r="C1491" s="250"/>
      <c r="D1491" s="250"/>
      <c r="E1491" s="250"/>
      <c r="J1491" s="253"/>
      <c r="O1491" s="253"/>
      <c r="P1491" s="253"/>
      <c r="Q1491" s="253"/>
      <c r="R1491" s="253"/>
      <c r="S1491" s="253"/>
      <c r="T1491" s="253"/>
      <c r="U1491" s="253"/>
      <c r="V1491" s="253"/>
      <c r="W1491" s="253"/>
      <c r="X1491" s="253"/>
      <c r="Y1491" s="253"/>
      <c r="Z1491" s="252"/>
      <c r="AA1491" s="252"/>
      <c r="AB1491" s="252"/>
      <c r="AC1491" s="251"/>
      <c r="AD1491" s="250"/>
    </row>
    <row r="1492" spans="1:30" s="208" customFormat="1">
      <c r="A1492" s="250"/>
      <c r="B1492" s="250"/>
      <c r="C1492" s="250"/>
      <c r="D1492" s="250"/>
      <c r="E1492" s="250"/>
      <c r="J1492" s="253"/>
      <c r="O1492" s="253"/>
      <c r="P1492" s="253"/>
      <c r="Q1492" s="253"/>
      <c r="R1492" s="253"/>
      <c r="S1492" s="253"/>
      <c r="T1492" s="253"/>
      <c r="U1492" s="253"/>
      <c r="V1492" s="253"/>
      <c r="W1492" s="253"/>
      <c r="X1492" s="253"/>
      <c r="Y1492" s="253"/>
      <c r="Z1492" s="252"/>
      <c r="AA1492" s="252"/>
      <c r="AB1492" s="252"/>
      <c r="AC1492" s="251"/>
      <c r="AD1492" s="250"/>
    </row>
    <row r="1493" spans="1:30" s="208" customFormat="1">
      <c r="A1493" s="250"/>
      <c r="B1493" s="250"/>
      <c r="C1493" s="250"/>
      <c r="D1493" s="250"/>
      <c r="E1493" s="250"/>
      <c r="J1493" s="253"/>
      <c r="O1493" s="253"/>
      <c r="P1493" s="253"/>
      <c r="Q1493" s="253"/>
      <c r="R1493" s="253"/>
      <c r="S1493" s="253"/>
      <c r="T1493" s="253"/>
      <c r="U1493" s="253"/>
      <c r="V1493" s="253"/>
      <c r="W1493" s="253"/>
      <c r="X1493" s="253"/>
      <c r="Y1493" s="253"/>
      <c r="Z1493" s="252"/>
      <c r="AA1493" s="252"/>
      <c r="AB1493" s="252"/>
      <c r="AC1493" s="251"/>
      <c r="AD1493" s="250"/>
    </row>
    <row r="1494" spans="1:30" s="208" customFormat="1">
      <c r="A1494" s="250"/>
      <c r="B1494" s="250"/>
      <c r="C1494" s="250"/>
      <c r="D1494" s="250"/>
      <c r="E1494" s="250"/>
      <c r="J1494" s="253"/>
      <c r="O1494" s="253"/>
      <c r="P1494" s="253"/>
      <c r="Q1494" s="253"/>
      <c r="R1494" s="253"/>
      <c r="S1494" s="253"/>
      <c r="T1494" s="253"/>
      <c r="U1494" s="253"/>
      <c r="V1494" s="253"/>
      <c r="W1494" s="253"/>
      <c r="X1494" s="253"/>
      <c r="Y1494" s="253"/>
      <c r="Z1494" s="252"/>
      <c r="AA1494" s="252"/>
      <c r="AB1494" s="252"/>
      <c r="AC1494" s="251"/>
      <c r="AD1494" s="250"/>
    </row>
    <row r="1495" spans="1:30" s="208" customFormat="1">
      <c r="A1495" s="250"/>
      <c r="B1495" s="250"/>
      <c r="C1495" s="250"/>
      <c r="D1495" s="250"/>
      <c r="E1495" s="250"/>
      <c r="J1495" s="253"/>
      <c r="O1495" s="253"/>
      <c r="P1495" s="253"/>
      <c r="Q1495" s="253"/>
      <c r="R1495" s="253"/>
      <c r="S1495" s="253"/>
      <c r="T1495" s="253"/>
      <c r="U1495" s="253"/>
      <c r="V1495" s="253"/>
      <c r="W1495" s="253"/>
      <c r="X1495" s="253"/>
      <c r="Y1495" s="253"/>
      <c r="Z1495" s="252"/>
      <c r="AA1495" s="252"/>
      <c r="AB1495" s="252"/>
      <c r="AC1495" s="251"/>
      <c r="AD1495" s="250"/>
    </row>
    <row r="1496" spans="1:30" s="208" customFormat="1">
      <c r="A1496" s="250"/>
      <c r="B1496" s="250"/>
      <c r="C1496" s="250"/>
      <c r="D1496" s="250"/>
      <c r="E1496" s="250"/>
      <c r="J1496" s="253"/>
      <c r="O1496" s="253"/>
      <c r="P1496" s="253"/>
      <c r="Q1496" s="253"/>
      <c r="R1496" s="253"/>
      <c r="S1496" s="253"/>
      <c r="T1496" s="253"/>
      <c r="U1496" s="253"/>
      <c r="V1496" s="253"/>
      <c r="W1496" s="253"/>
      <c r="X1496" s="253"/>
      <c r="Y1496" s="253"/>
      <c r="Z1496" s="252"/>
      <c r="AA1496" s="252"/>
      <c r="AB1496" s="252"/>
      <c r="AC1496" s="251"/>
      <c r="AD1496" s="250"/>
    </row>
    <row r="1497" spans="1:30" s="208" customFormat="1">
      <c r="A1497" s="250"/>
      <c r="B1497" s="250"/>
      <c r="C1497" s="250"/>
      <c r="D1497" s="250"/>
      <c r="E1497" s="250"/>
      <c r="J1497" s="253"/>
      <c r="O1497" s="253"/>
      <c r="P1497" s="253"/>
      <c r="Q1497" s="253"/>
      <c r="R1497" s="253"/>
      <c r="S1497" s="253"/>
      <c r="T1497" s="253"/>
      <c r="U1497" s="253"/>
      <c r="V1497" s="253"/>
      <c r="W1497" s="253"/>
      <c r="X1497" s="253"/>
      <c r="Y1497" s="253"/>
      <c r="Z1497" s="252"/>
      <c r="AA1497" s="252"/>
      <c r="AB1497" s="252"/>
      <c r="AC1497" s="251"/>
      <c r="AD1497" s="250"/>
    </row>
    <row r="1498" spans="1:30" s="208" customFormat="1">
      <c r="A1498" s="250"/>
      <c r="B1498" s="250"/>
      <c r="C1498" s="250"/>
      <c r="D1498" s="250"/>
      <c r="E1498" s="250"/>
      <c r="J1498" s="253"/>
      <c r="O1498" s="253"/>
      <c r="P1498" s="253"/>
      <c r="Q1498" s="253"/>
      <c r="R1498" s="253"/>
      <c r="S1498" s="253"/>
      <c r="T1498" s="253"/>
      <c r="U1498" s="253"/>
      <c r="V1498" s="253"/>
      <c r="W1498" s="253"/>
      <c r="X1498" s="253"/>
      <c r="Y1498" s="253"/>
      <c r="Z1498" s="252"/>
      <c r="AA1498" s="252"/>
      <c r="AB1498" s="252"/>
      <c r="AC1498" s="251"/>
      <c r="AD1498" s="250"/>
    </row>
    <row r="1499" spans="1:30" s="208" customFormat="1">
      <c r="A1499" s="250"/>
      <c r="B1499" s="250"/>
      <c r="C1499" s="250"/>
      <c r="D1499" s="250"/>
      <c r="E1499" s="250"/>
      <c r="J1499" s="253"/>
      <c r="O1499" s="253"/>
      <c r="P1499" s="253"/>
      <c r="Q1499" s="253"/>
      <c r="R1499" s="253"/>
      <c r="S1499" s="253"/>
      <c r="T1499" s="253"/>
      <c r="U1499" s="253"/>
      <c r="V1499" s="253"/>
      <c r="W1499" s="253"/>
      <c r="X1499" s="253"/>
      <c r="Y1499" s="253"/>
      <c r="Z1499" s="252"/>
      <c r="AA1499" s="252"/>
      <c r="AB1499" s="252"/>
      <c r="AC1499" s="251"/>
      <c r="AD1499" s="250"/>
    </row>
    <row r="1500" spans="1:30" s="208" customFormat="1">
      <c r="A1500" s="250"/>
      <c r="B1500" s="250"/>
      <c r="C1500" s="250"/>
      <c r="D1500" s="250"/>
      <c r="E1500" s="250"/>
      <c r="J1500" s="253"/>
      <c r="O1500" s="253"/>
      <c r="P1500" s="253"/>
      <c r="Q1500" s="253"/>
      <c r="R1500" s="253"/>
      <c r="S1500" s="253"/>
      <c r="T1500" s="253"/>
      <c r="U1500" s="253"/>
      <c r="V1500" s="253"/>
      <c r="W1500" s="253"/>
      <c r="X1500" s="253"/>
      <c r="Y1500" s="253"/>
      <c r="Z1500" s="252"/>
      <c r="AA1500" s="252"/>
      <c r="AB1500" s="252"/>
      <c r="AC1500" s="251"/>
      <c r="AD1500" s="250"/>
    </row>
    <row r="1501" spans="1:30" s="208" customFormat="1">
      <c r="A1501" s="250"/>
      <c r="B1501" s="250"/>
      <c r="C1501" s="250"/>
      <c r="D1501" s="250"/>
      <c r="E1501" s="250"/>
      <c r="J1501" s="253"/>
      <c r="O1501" s="253"/>
      <c r="P1501" s="253"/>
      <c r="Q1501" s="253"/>
      <c r="R1501" s="253"/>
      <c r="S1501" s="253"/>
      <c r="T1501" s="253"/>
      <c r="U1501" s="253"/>
      <c r="V1501" s="253"/>
      <c r="W1501" s="253"/>
      <c r="X1501" s="253"/>
      <c r="Y1501" s="253"/>
      <c r="Z1501" s="252"/>
      <c r="AA1501" s="252"/>
      <c r="AB1501" s="252"/>
      <c r="AC1501" s="251"/>
      <c r="AD1501" s="250"/>
    </row>
    <row r="1502" spans="1:30" s="208" customFormat="1">
      <c r="A1502" s="250"/>
      <c r="B1502" s="250"/>
      <c r="C1502" s="250"/>
      <c r="D1502" s="250"/>
      <c r="E1502" s="250"/>
      <c r="J1502" s="253"/>
      <c r="O1502" s="253"/>
      <c r="P1502" s="253"/>
      <c r="Q1502" s="253"/>
      <c r="R1502" s="253"/>
      <c r="S1502" s="253"/>
      <c r="T1502" s="253"/>
      <c r="U1502" s="253"/>
      <c r="V1502" s="253"/>
      <c r="W1502" s="253"/>
      <c r="X1502" s="253"/>
      <c r="Y1502" s="253"/>
      <c r="Z1502" s="252"/>
      <c r="AA1502" s="252"/>
      <c r="AB1502" s="252"/>
      <c r="AC1502" s="251"/>
      <c r="AD1502" s="250"/>
    </row>
    <row r="1503" spans="1:30" s="208" customFormat="1">
      <c r="A1503" s="250"/>
      <c r="B1503" s="250"/>
      <c r="C1503" s="250"/>
      <c r="D1503" s="250"/>
      <c r="E1503" s="250"/>
      <c r="J1503" s="253"/>
      <c r="O1503" s="253"/>
      <c r="P1503" s="253"/>
      <c r="Q1503" s="253"/>
      <c r="R1503" s="253"/>
      <c r="S1503" s="253"/>
      <c r="T1503" s="253"/>
      <c r="U1503" s="253"/>
      <c r="V1503" s="253"/>
      <c r="W1503" s="253"/>
      <c r="X1503" s="253"/>
      <c r="Y1503" s="253"/>
      <c r="Z1503" s="252"/>
      <c r="AA1503" s="252"/>
      <c r="AB1503" s="252"/>
      <c r="AC1503" s="251"/>
      <c r="AD1503" s="250"/>
    </row>
    <row r="1504" spans="1:30" s="208" customFormat="1">
      <c r="A1504" s="250"/>
      <c r="B1504" s="250"/>
      <c r="C1504" s="250"/>
      <c r="D1504" s="250"/>
      <c r="E1504" s="250"/>
      <c r="J1504" s="253"/>
      <c r="O1504" s="253"/>
      <c r="P1504" s="253"/>
      <c r="Q1504" s="253"/>
      <c r="R1504" s="253"/>
      <c r="S1504" s="253"/>
      <c r="T1504" s="253"/>
      <c r="U1504" s="253"/>
      <c r="V1504" s="253"/>
      <c r="W1504" s="253"/>
      <c r="X1504" s="253"/>
      <c r="Y1504" s="253"/>
      <c r="Z1504" s="252"/>
      <c r="AA1504" s="252"/>
      <c r="AB1504" s="252"/>
      <c r="AC1504" s="251"/>
      <c r="AD1504" s="250"/>
    </row>
    <row r="1505" spans="1:30" s="208" customFormat="1">
      <c r="A1505" s="250"/>
      <c r="B1505" s="250"/>
      <c r="C1505" s="250"/>
      <c r="D1505" s="250"/>
      <c r="E1505" s="250"/>
      <c r="J1505" s="253"/>
      <c r="O1505" s="253"/>
      <c r="P1505" s="253"/>
      <c r="Q1505" s="253"/>
      <c r="R1505" s="253"/>
      <c r="S1505" s="253"/>
      <c r="T1505" s="253"/>
      <c r="U1505" s="253"/>
      <c r="V1505" s="253"/>
      <c r="W1505" s="253"/>
      <c r="X1505" s="253"/>
      <c r="Y1505" s="253"/>
      <c r="Z1505" s="252"/>
      <c r="AA1505" s="252"/>
      <c r="AB1505" s="252"/>
      <c r="AC1505" s="251"/>
      <c r="AD1505" s="250"/>
    </row>
    <row r="1506" spans="1:30" s="208" customFormat="1">
      <c r="A1506" s="250"/>
      <c r="B1506" s="250"/>
      <c r="C1506" s="250"/>
      <c r="D1506" s="250"/>
      <c r="E1506" s="250"/>
      <c r="J1506" s="253"/>
      <c r="O1506" s="253"/>
      <c r="P1506" s="253"/>
      <c r="Q1506" s="253"/>
      <c r="R1506" s="253"/>
      <c r="S1506" s="253"/>
      <c r="T1506" s="253"/>
      <c r="U1506" s="253"/>
      <c r="V1506" s="253"/>
      <c r="W1506" s="253"/>
      <c r="X1506" s="253"/>
      <c r="Y1506" s="253"/>
      <c r="Z1506" s="252"/>
      <c r="AA1506" s="252"/>
      <c r="AB1506" s="252"/>
      <c r="AC1506" s="251"/>
      <c r="AD1506" s="250"/>
    </row>
    <row r="1507" spans="1:30" s="208" customFormat="1">
      <c r="A1507" s="250"/>
      <c r="B1507" s="250"/>
      <c r="C1507" s="250"/>
      <c r="D1507" s="250"/>
      <c r="E1507" s="250"/>
      <c r="J1507" s="253"/>
      <c r="O1507" s="253"/>
      <c r="P1507" s="253"/>
      <c r="Q1507" s="253"/>
      <c r="R1507" s="253"/>
      <c r="S1507" s="253"/>
      <c r="T1507" s="253"/>
      <c r="U1507" s="253"/>
      <c r="V1507" s="253"/>
      <c r="W1507" s="253"/>
      <c r="X1507" s="253"/>
      <c r="Y1507" s="253"/>
      <c r="Z1507" s="252"/>
      <c r="AA1507" s="252"/>
      <c r="AB1507" s="252"/>
      <c r="AC1507" s="251"/>
      <c r="AD1507" s="250"/>
    </row>
    <row r="1508" spans="1:30" s="208" customFormat="1">
      <c r="A1508" s="250"/>
      <c r="B1508" s="250"/>
      <c r="C1508" s="250"/>
      <c r="D1508" s="250"/>
      <c r="E1508" s="250"/>
      <c r="J1508" s="253"/>
      <c r="O1508" s="253"/>
      <c r="P1508" s="253"/>
      <c r="Q1508" s="253"/>
      <c r="R1508" s="253"/>
      <c r="S1508" s="253"/>
      <c r="T1508" s="253"/>
      <c r="U1508" s="253"/>
      <c r="V1508" s="253"/>
      <c r="W1508" s="253"/>
      <c r="X1508" s="253"/>
      <c r="Y1508" s="253"/>
      <c r="Z1508" s="252"/>
      <c r="AA1508" s="252"/>
      <c r="AB1508" s="252"/>
      <c r="AC1508" s="251"/>
      <c r="AD1508" s="250"/>
    </row>
    <row r="1509" spans="1:30" s="208" customFormat="1">
      <c r="A1509" s="250"/>
      <c r="B1509" s="250"/>
      <c r="C1509" s="250"/>
      <c r="D1509" s="250"/>
      <c r="E1509" s="250"/>
      <c r="J1509" s="253"/>
      <c r="O1509" s="253"/>
      <c r="P1509" s="253"/>
      <c r="Q1509" s="253"/>
      <c r="R1509" s="253"/>
      <c r="S1509" s="253"/>
      <c r="T1509" s="253"/>
      <c r="U1509" s="253"/>
      <c r="V1509" s="253"/>
      <c r="W1509" s="253"/>
      <c r="X1509" s="253"/>
      <c r="Y1509" s="253"/>
      <c r="Z1509" s="252"/>
      <c r="AA1509" s="252"/>
      <c r="AB1509" s="252"/>
      <c r="AC1509" s="251"/>
      <c r="AD1509" s="250"/>
    </row>
    <row r="1510" spans="1:30" s="208" customFormat="1">
      <c r="A1510" s="250"/>
      <c r="B1510" s="250"/>
      <c r="C1510" s="250"/>
      <c r="D1510" s="250"/>
      <c r="E1510" s="250"/>
      <c r="J1510" s="253"/>
      <c r="O1510" s="253"/>
      <c r="P1510" s="253"/>
      <c r="Q1510" s="253"/>
      <c r="R1510" s="253"/>
      <c r="S1510" s="253"/>
      <c r="T1510" s="253"/>
      <c r="U1510" s="253"/>
      <c r="V1510" s="253"/>
      <c r="W1510" s="253"/>
      <c r="X1510" s="253"/>
      <c r="Y1510" s="253"/>
      <c r="Z1510" s="252"/>
      <c r="AA1510" s="252"/>
      <c r="AB1510" s="252"/>
      <c r="AC1510" s="251"/>
      <c r="AD1510" s="250"/>
    </row>
    <row r="1511" spans="1:30" s="208" customFormat="1">
      <c r="A1511" s="250"/>
      <c r="B1511" s="250"/>
      <c r="C1511" s="250"/>
      <c r="D1511" s="250"/>
      <c r="E1511" s="250"/>
      <c r="J1511" s="253"/>
      <c r="O1511" s="253"/>
      <c r="P1511" s="253"/>
      <c r="Q1511" s="253"/>
      <c r="R1511" s="253"/>
      <c r="S1511" s="253"/>
      <c r="T1511" s="253"/>
      <c r="U1511" s="253"/>
      <c r="V1511" s="253"/>
      <c r="W1511" s="253"/>
      <c r="X1511" s="253"/>
      <c r="Y1511" s="253"/>
      <c r="Z1511" s="252"/>
      <c r="AA1511" s="252"/>
      <c r="AB1511" s="252"/>
      <c r="AC1511" s="251"/>
      <c r="AD1511" s="250"/>
    </row>
    <row r="1512" spans="1:30" s="208" customFormat="1">
      <c r="A1512" s="250"/>
      <c r="B1512" s="250"/>
      <c r="C1512" s="250"/>
      <c r="D1512" s="250"/>
      <c r="E1512" s="250"/>
      <c r="J1512" s="253"/>
      <c r="O1512" s="253"/>
      <c r="P1512" s="253"/>
      <c r="Q1512" s="253"/>
      <c r="R1512" s="253"/>
      <c r="S1512" s="253"/>
      <c r="T1512" s="253"/>
      <c r="U1512" s="253"/>
      <c r="V1512" s="253"/>
      <c r="W1512" s="253"/>
      <c r="X1512" s="253"/>
      <c r="Y1512" s="253"/>
      <c r="Z1512" s="252"/>
      <c r="AA1512" s="252"/>
      <c r="AB1512" s="252"/>
      <c r="AC1512" s="251"/>
      <c r="AD1512" s="250"/>
    </row>
    <row r="1513" spans="1:30" s="208" customFormat="1">
      <c r="A1513" s="250"/>
      <c r="B1513" s="250"/>
      <c r="C1513" s="250"/>
      <c r="D1513" s="250"/>
      <c r="E1513" s="250"/>
      <c r="J1513" s="253"/>
      <c r="O1513" s="253"/>
      <c r="P1513" s="253"/>
      <c r="Q1513" s="253"/>
      <c r="R1513" s="253"/>
      <c r="S1513" s="253"/>
      <c r="T1513" s="253"/>
      <c r="U1513" s="253"/>
      <c r="V1513" s="253"/>
      <c r="W1513" s="253"/>
      <c r="X1513" s="253"/>
      <c r="Y1513" s="253"/>
      <c r="Z1513" s="252"/>
      <c r="AA1513" s="252"/>
      <c r="AB1513" s="252"/>
      <c r="AC1513" s="251"/>
      <c r="AD1513" s="250"/>
    </row>
    <row r="1514" spans="1:30" s="208" customFormat="1">
      <c r="A1514" s="250"/>
      <c r="B1514" s="250"/>
      <c r="C1514" s="250"/>
      <c r="D1514" s="250"/>
      <c r="E1514" s="250"/>
      <c r="J1514" s="253"/>
      <c r="O1514" s="253"/>
      <c r="P1514" s="253"/>
      <c r="Q1514" s="253"/>
      <c r="R1514" s="253"/>
      <c r="S1514" s="253"/>
      <c r="T1514" s="253"/>
      <c r="U1514" s="253"/>
      <c r="V1514" s="253"/>
      <c r="W1514" s="253"/>
      <c r="X1514" s="253"/>
      <c r="Y1514" s="253"/>
      <c r="Z1514" s="252"/>
      <c r="AA1514" s="252"/>
      <c r="AB1514" s="252"/>
      <c r="AC1514" s="251"/>
      <c r="AD1514" s="250"/>
    </row>
    <row r="1515" spans="1:30" s="208" customFormat="1">
      <c r="A1515" s="250"/>
      <c r="B1515" s="250"/>
      <c r="C1515" s="250"/>
      <c r="D1515" s="250"/>
      <c r="E1515" s="250"/>
      <c r="J1515" s="253"/>
      <c r="O1515" s="253"/>
      <c r="P1515" s="253"/>
      <c r="Q1515" s="253"/>
      <c r="R1515" s="253"/>
      <c r="S1515" s="253"/>
      <c r="T1515" s="253"/>
      <c r="U1515" s="253"/>
      <c r="V1515" s="253"/>
      <c r="W1515" s="253"/>
      <c r="X1515" s="253"/>
      <c r="Y1515" s="253"/>
      <c r="Z1515" s="252"/>
      <c r="AA1515" s="252"/>
      <c r="AB1515" s="252"/>
      <c r="AC1515" s="251"/>
      <c r="AD1515" s="250"/>
    </row>
  </sheetData>
  <mergeCells count="2">
    <mergeCell ref="C60:E60"/>
    <mergeCell ref="C55:O55"/>
  </mergeCells>
  <hyperlinks>
    <hyperlink ref="Z3" location="Contents!B20" display="Contents" xr:uid="{90BB1A44-4692-4A20-93E9-4F2F554DC9B8}"/>
    <hyperlink ref="D8" location="Footnotes!A1" display="Footnotes" xr:uid="{4060FA13-0923-477D-9BA5-C5F8902680E5}"/>
    <hyperlink ref="D11" location="Footnotes!B12:B24" display="Footnotes!B12:B24" xr:uid="{4EDA208E-0C8A-4369-B88C-C2D21E6E86DB}"/>
    <hyperlink ref="D19" location="Footnotes!B12" display="Footnotes!B12" xr:uid="{2B9F0662-0805-4A25-AB29-4179A6226BB1}"/>
    <hyperlink ref="D15" location="Footnotes!B14" display="Footnotes!B14" xr:uid="{805D4AE3-85E1-44D5-AF39-82FCEEA8BC7D}"/>
    <hyperlink ref="D41" location="Footnotes!B18" display="Footnotes!B18" xr:uid="{33144FCD-714A-4D22-A3A1-10B6FB9C9CDE}"/>
    <hyperlink ref="D43" location="Footnotes!B16" display="Footnotes!B16" xr:uid="{E843674B-3A9E-4C31-B984-D8B5D4E4FB1A}"/>
    <hyperlink ref="D46" location="Footnotes!B16:B19" display="Footnotes!B16:B19" xr:uid="{AD333C9D-E684-4F03-9F1A-EDD70E216039}"/>
    <hyperlink ref="D49" location="Footnotes!B20" display="Footnotes!B20" xr:uid="{82C09A8E-EA05-4BB2-AEC1-5C5549F5FB64}"/>
    <hyperlink ref="D23" location="Footnotes!B14" display="Footnotes!B14" xr:uid="{FDCB625D-AC74-4CDA-82B4-6ACD887C2ECE}"/>
    <hyperlink ref="D14" location="Footnotes!B13" display="Footnotes!B13" xr:uid="{CF0C93EB-AF55-4D1E-8BA1-AAA7030DFFDC}"/>
    <hyperlink ref="D20" location="Footnotes!B15" display="Footnotes!B15" xr:uid="{3C903924-C513-4198-AD32-CD9485B2C6CF}"/>
    <hyperlink ref="D31" location="Footnotes!B16" display="Footnotes!B16" xr:uid="{63DFBFDA-F91B-47B4-8FE1-847EA29843E9}"/>
    <hyperlink ref="D34" location="Footnotes!B17" display="Footnotes!B17" xr:uid="{D7B7285D-1145-4CAA-8C56-3008847395F2}"/>
    <hyperlink ref="D18" location="Footnotes!B11" display="Footnotes!B11" xr:uid="{B546115B-E6D2-4016-97D5-72A97AECDF65}"/>
    <hyperlink ref="D50" location="Footnotes!B21" display="Footnotes!B21" xr:uid="{D81A82B7-CF90-45E5-B536-7E73DFCDB1C4}"/>
    <hyperlink ref="D52" location="Footnotes!B22" display="Footnotes!B22" xr:uid="{841AE616-CBA2-4E49-B3B6-280FBB6F796D}"/>
    <hyperlink ref="D39" location="Footnotes!B23" display="Footnotes!B23" xr:uid="{1C549F38-E5A4-4153-8AA7-F4B5400E91C4}"/>
    <hyperlink ref="D48" location="Footnotes!B20:B25" display="Footnotes!B20:B25" xr:uid="{0E03B6CB-E8D7-4EB1-89C5-90B9908BC8D6}"/>
    <hyperlink ref="D27" location="Footnotes!B12:B24" display="Footnotes!B12:B24" xr:uid="{CEF9B5C3-BEA3-463A-BB67-2F7234D0299D}"/>
    <hyperlink ref="D10" location="Footnotes!B11" display="Footnotes!B11" xr:uid="{E323D056-A372-4DAB-BD3C-15F8F23EBE79}"/>
  </hyperlinks>
  <pageMargins left="0" right="0" top="0" bottom="0.39370078740157483" header="0" footer="0.19685039370078741"/>
  <pageSetup paperSize="8" scale="89" orientation="landscape"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E4B04-FA0A-462D-B082-3009F589EEBF}">
  <sheetPr codeName="Sheet7">
    <tabColor rgb="FF008080"/>
    <pageSetUpPr fitToPage="1"/>
  </sheetPr>
  <dimension ref="A1:AD36"/>
  <sheetViews>
    <sheetView showGridLines="0" zoomScaleNormal="100" zoomScaleSheetLayoutView="120" workbookViewId="0">
      <pane xSplit="5" ySplit="8" topLeftCell="L9" activePane="bottomRight" state="frozen"/>
      <selection pane="topRight" activeCell="B1" sqref="B1"/>
      <selection pane="bottomLeft" activeCell="B1" sqref="B1"/>
      <selection pane="bottomRight" activeCell="AD35" sqref="AD35"/>
    </sheetView>
  </sheetViews>
  <sheetFormatPr defaultColWidth="11.41015625" defaultRowHeight="11.4"/>
  <cols>
    <col min="1" max="2" width="2.703125" customWidth="1"/>
    <col min="3" max="3" width="50.703125" customWidth="1"/>
    <col min="4" max="4" width="15" customWidth="1"/>
    <col min="5" max="5" width="2.703125" customWidth="1"/>
    <col min="6" max="10" width="7.703125" style="101" customWidth="1"/>
    <col min="11" max="14" width="7.703125" style="73" customWidth="1"/>
    <col min="15" max="25" width="8.1171875" customWidth="1"/>
    <col min="26" max="30" width="7.703125" customWidth="1"/>
  </cols>
  <sheetData>
    <row r="1" spans="1:30" ht="12.75" customHeight="1">
      <c r="A1" s="5"/>
      <c r="B1" s="57" t="str">
        <f>Summary!$B$1</f>
        <v>Financial and Operating Information 2022 - 2026</v>
      </c>
      <c r="C1" s="72"/>
      <c r="D1" s="72"/>
    </row>
    <row r="2" spans="1:30" ht="12.75" customHeight="1">
      <c r="A2" s="5"/>
      <c r="B2" s="29" t="s">
        <v>8</v>
      </c>
      <c r="C2" s="72"/>
      <c r="D2" s="72"/>
    </row>
    <row r="3" spans="1:30" ht="12.75" customHeight="1">
      <c r="A3" s="5"/>
      <c r="B3" s="5"/>
      <c r="D3" s="72"/>
      <c r="Z3" s="707" t="s">
        <v>6</v>
      </c>
    </row>
    <row r="4" spans="1:30" ht="12.75" customHeight="1">
      <c r="A4" s="5"/>
      <c r="B4" s="5"/>
      <c r="C4" s="72"/>
      <c r="D4" s="72"/>
    </row>
    <row r="5" spans="1:30" ht="20.25" customHeight="1">
      <c r="B5" s="24" t="s">
        <v>16</v>
      </c>
    </row>
    <row r="6" spans="1:30" s="18" customFormat="1" ht="12" customHeight="1" thickBot="1">
      <c r="F6" s="127"/>
      <c r="G6" s="127"/>
      <c r="H6" s="127"/>
      <c r="I6" s="127"/>
      <c r="J6" s="127"/>
      <c r="K6" s="70"/>
      <c r="L6" s="70"/>
      <c r="M6" s="70"/>
      <c r="N6" s="70"/>
    </row>
    <row r="7" spans="1:30" s="18" customFormat="1" ht="12" customHeight="1">
      <c r="B7" s="153"/>
      <c r="C7" s="60"/>
      <c r="D7" s="71"/>
      <c r="F7" s="71"/>
      <c r="G7" s="106"/>
      <c r="H7" s="106"/>
      <c r="I7" s="106"/>
      <c r="J7" s="106"/>
      <c r="K7" s="71"/>
      <c r="L7" s="106"/>
      <c r="M7" s="106"/>
      <c r="N7" s="106"/>
      <c r="O7" s="106"/>
      <c r="P7" s="106"/>
      <c r="Q7" s="106"/>
      <c r="R7" s="106"/>
      <c r="S7" s="106"/>
      <c r="T7" s="106"/>
      <c r="U7" s="106"/>
      <c r="V7" s="106"/>
      <c r="W7" s="106"/>
      <c r="X7" s="106"/>
      <c r="Y7" s="106"/>
      <c r="Z7" s="71"/>
      <c r="AA7" s="71"/>
      <c r="AB7" s="71"/>
      <c r="AC7" s="71"/>
      <c r="AD7" s="752" t="s">
        <v>111</v>
      </c>
    </row>
    <row r="8" spans="1:30" s="18" customFormat="1">
      <c r="B8" s="997"/>
      <c r="C8" s="997"/>
      <c r="D8" s="986" t="s">
        <v>54</v>
      </c>
      <c r="F8" s="997" t="s">
        <v>1</v>
      </c>
      <c r="G8" s="997" t="s">
        <v>2</v>
      </c>
      <c r="H8" s="997" t="s">
        <v>3</v>
      </c>
      <c r="I8" s="997" t="s">
        <v>4</v>
      </c>
      <c r="J8" s="938">
        <v>2022</v>
      </c>
      <c r="K8" s="997" t="s">
        <v>1</v>
      </c>
      <c r="L8" s="997" t="s">
        <v>2</v>
      </c>
      <c r="M8" s="997" t="s">
        <v>3</v>
      </c>
      <c r="N8" s="997" t="s">
        <v>4</v>
      </c>
      <c r="O8" s="938">
        <v>2023</v>
      </c>
      <c r="P8" s="997" t="s">
        <v>1</v>
      </c>
      <c r="Q8" s="997" t="s">
        <v>2</v>
      </c>
      <c r="R8" s="997" t="s">
        <v>3</v>
      </c>
      <c r="S8" s="997" t="s">
        <v>4</v>
      </c>
      <c r="T8" s="938">
        <v>2024</v>
      </c>
      <c r="U8" s="997" t="s">
        <v>1</v>
      </c>
      <c r="V8" s="997" t="s">
        <v>2</v>
      </c>
      <c r="W8" s="997" t="s">
        <v>3</v>
      </c>
      <c r="X8" s="997" t="s">
        <v>4</v>
      </c>
      <c r="Y8" s="938">
        <v>2025</v>
      </c>
      <c r="Z8" s="997" t="s">
        <v>1</v>
      </c>
      <c r="AA8" s="997" t="s">
        <v>2</v>
      </c>
      <c r="AB8" s="997" t="s">
        <v>3</v>
      </c>
      <c r="AC8" s="997" t="s">
        <v>4</v>
      </c>
      <c r="AD8" s="938">
        <v>2026</v>
      </c>
    </row>
    <row r="9" spans="1:30" s="18" customFormat="1" ht="12" customHeight="1">
      <c r="A9" s="56"/>
      <c r="B9" s="21" t="s">
        <v>34</v>
      </c>
      <c r="C9" s="272"/>
      <c r="D9" s="755"/>
      <c r="F9" s="142"/>
      <c r="G9" s="142"/>
      <c r="H9" s="142"/>
      <c r="I9" s="21"/>
      <c r="J9" s="77"/>
      <c r="K9" s="142"/>
      <c r="L9" s="142"/>
      <c r="M9" s="142"/>
      <c r="N9" s="21"/>
      <c r="O9" s="77"/>
      <c r="P9" s="142"/>
      <c r="Q9" s="142"/>
      <c r="R9" s="142"/>
      <c r="S9" s="21"/>
      <c r="T9" s="77"/>
      <c r="U9" s="142"/>
      <c r="V9" s="142"/>
      <c r="W9" s="142"/>
      <c r="X9" s="21"/>
      <c r="Y9" s="77"/>
      <c r="Z9" s="231"/>
      <c r="AA9" s="231"/>
      <c r="AB9" s="231"/>
      <c r="AC9" s="224"/>
      <c r="AD9" s="230"/>
    </row>
    <row r="10" spans="1:30" s="18" customFormat="1">
      <c r="A10" s="56"/>
      <c r="B10" s="21"/>
      <c r="C10" s="21" t="s">
        <v>149</v>
      </c>
      <c r="D10" s="930" t="str">
        <f>Footnotes!B26</f>
        <v>a</v>
      </c>
      <c r="F10" s="31">
        <v>63</v>
      </c>
      <c r="G10" s="31">
        <v>-315</v>
      </c>
      <c r="H10" s="31">
        <v>-110</v>
      </c>
      <c r="I10" s="31">
        <v>-1086</v>
      </c>
      <c r="J10" s="30">
        <v>-1448</v>
      </c>
      <c r="K10" s="31">
        <v>380</v>
      </c>
      <c r="L10" s="31">
        <v>431</v>
      </c>
      <c r="M10" s="31">
        <v>-775</v>
      </c>
      <c r="N10" s="31">
        <v>-428</v>
      </c>
      <c r="O10" s="30">
        <v>-392</v>
      </c>
      <c r="P10" s="31">
        <v>-154</v>
      </c>
      <c r="Q10" s="31">
        <v>-340</v>
      </c>
      <c r="R10" s="31">
        <v>39</v>
      </c>
      <c r="S10" s="31">
        <v>-857</v>
      </c>
      <c r="T10" s="30">
        <v>-1312</v>
      </c>
      <c r="U10" s="31">
        <v>104</v>
      </c>
      <c r="V10" s="31">
        <v>45</v>
      </c>
      <c r="W10" s="31">
        <v>-200</v>
      </c>
      <c r="X10" s="31">
        <v>-1616</v>
      </c>
      <c r="Y10" s="30">
        <v>-1667</v>
      </c>
      <c r="Z10" s="314">
        <v>-214</v>
      </c>
      <c r="AA10" s="314">
        <v>85</v>
      </c>
      <c r="AB10" s="314" t="s">
        <v>1225</v>
      </c>
      <c r="AC10" s="314" t="s">
        <v>1225</v>
      </c>
      <c r="AD10" s="315">
        <v>-129</v>
      </c>
    </row>
    <row r="11" spans="1:30" s="18" customFormat="1">
      <c r="A11" s="56"/>
      <c r="B11" s="21"/>
      <c r="C11" s="21" t="s">
        <v>182</v>
      </c>
      <c r="D11" s="31"/>
      <c r="F11" s="31">
        <v>-5182</v>
      </c>
      <c r="G11" s="31">
        <v>-28</v>
      </c>
      <c r="H11" s="31">
        <v>-9086</v>
      </c>
      <c r="I11" s="31">
        <v>14377</v>
      </c>
      <c r="J11" s="30">
        <v>81</v>
      </c>
      <c r="K11" s="31">
        <v>3511</v>
      </c>
      <c r="L11" s="31">
        <v>-375</v>
      </c>
      <c r="M11" s="31">
        <v>1794</v>
      </c>
      <c r="N11" s="31">
        <v>820</v>
      </c>
      <c r="O11" s="30">
        <v>5750</v>
      </c>
      <c r="P11" s="31">
        <v>-468</v>
      </c>
      <c r="Q11" s="31">
        <v>-1377</v>
      </c>
      <c r="R11" s="31">
        <v>-788</v>
      </c>
      <c r="S11" s="31">
        <v>194</v>
      </c>
      <c r="T11" s="30">
        <v>-2439</v>
      </c>
      <c r="U11" s="31">
        <v>257</v>
      </c>
      <c r="V11" s="31">
        <v>-460</v>
      </c>
      <c r="W11" s="31">
        <v>-222</v>
      </c>
      <c r="X11" s="31">
        <v>-1945</v>
      </c>
      <c r="Y11" s="30">
        <v>-2370</v>
      </c>
      <c r="Z11" s="314">
        <v>-68</v>
      </c>
      <c r="AA11" s="314">
        <v>-643</v>
      </c>
      <c r="AB11" s="314" t="s">
        <v>1225</v>
      </c>
      <c r="AC11" s="314" t="s">
        <v>1225</v>
      </c>
      <c r="AD11" s="315">
        <v>-711</v>
      </c>
    </row>
    <row r="12" spans="1:30" s="18" customFormat="1">
      <c r="A12" s="56"/>
      <c r="B12" s="937"/>
      <c r="C12" s="937"/>
      <c r="D12" s="1003" t="str">
        <f>Footnotes!B26</f>
        <v>a</v>
      </c>
      <c r="F12" s="976">
        <v>-5119</v>
      </c>
      <c r="G12" s="976">
        <v>-343</v>
      </c>
      <c r="H12" s="976">
        <v>-9196</v>
      </c>
      <c r="I12" s="976">
        <v>13291</v>
      </c>
      <c r="J12" s="977">
        <v>-1367</v>
      </c>
      <c r="K12" s="976">
        <v>3891</v>
      </c>
      <c r="L12" s="976">
        <v>56</v>
      </c>
      <c r="M12" s="976">
        <v>1019</v>
      </c>
      <c r="N12" s="976">
        <v>392</v>
      </c>
      <c r="O12" s="977">
        <v>5358</v>
      </c>
      <c r="P12" s="976">
        <v>-622</v>
      </c>
      <c r="Q12" s="976">
        <v>-1717</v>
      </c>
      <c r="R12" s="976">
        <v>-749</v>
      </c>
      <c r="S12" s="976">
        <v>-663</v>
      </c>
      <c r="T12" s="977">
        <v>-3751</v>
      </c>
      <c r="U12" s="976">
        <v>361</v>
      </c>
      <c r="V12" s="976">
        <v>-415</v>
      </c>
      <c r="W12" s="976">
        <v>-422</v>
      </c>
      <c r="X12" s="976">
        <v>-3561</v>
      </c>
      <c r="Y12" s="977">
        <v>-4037</v>
      </c>
      <c r="Z12" s="985">
        <v>-282</v>
      </c>
      <c r="AA12" s="985">
        <v>-558</v>
      </c>
      <c r="AB12" s="985" t="s">
        <v>1225</v>
      </c>
      <c r="AC12" s="985" t="s">
        <v>1225</v>
      </c>
      <c r="AD12" s="979">
        <v>-840</v>
      </c>
    </row>
    <row r="13" spans="1:30" s="18" customFormat="1">
      <c r="A13" s="56"/>
      <c r="B13" s="21" t="s">
        <v>35</v>
      </c>
      <c r="C13" s="272"/>
      <c r="D13" s="755"/>
      <c r="F13" s="142"/>
      <c r="G13" s="142"/>
      <c r="H13" s="142"/>
      <c r="I13" s="21"/>
      <c r="J13" s="77"/>
      <c r="K13" s="142"/>
      <c r="L13" s="142"/>
      <c r="M13" s="142"/>
      <c r="N13" s="21"/>
      <c r="O13" s="77"/>
      <c r="P13" s="142"/>
      <c r="Q13" s="142"/>
      <c r="R13" s="142"/>
      <c r="S13" s="21"/>
      <c r="T13" s="77"/>
      <c r="U13" s="142"/>
      <c r="V13" s="142"/>
      <c r="W13" s="142"/>
      <c r="X13" s="21"/>
      <c r="Y13" s="77"/>
      <c r="Z13" s="231"/>
      <c r="AA13" s="231"/>
      <c r="AB13" s="231"/>
      <c r="AC13" s="224"/>
      <c r="AD13" s="230"/>
    </row>
    <row r="14" spans="1:30" s="18" customFormat="1" ht="10.5">
      <c r="A14" s="56"/>
      <c r="B14" s="21"/>
      <c r="C14" s="21" t="s">
        <v>149</v>
      </c>
      <c r="D14" s="31"/>
      <c r="F14" s="31">
        <v>166</v>
      </c>
      <c r="G14" s="31">
        <v>-274</v>
      </c>
      <c r="H14" s="31">
        <v>85</v>
      </c>
      <c r="I14" s="31">
        <v>158</v>
      </c>
      <c r="J14" s="30">
        <v>135</v>
      </c>
      <c r="K14" s="31">
        <v>-1</v>
      </c>
      <c r="L14" s="31">
        <v>-39</v>
      </c>
      <c r="M14" s="31">
        <v>125</v>
      </c>
      <c r="N14" s="31">
        <v>-631</v>
      </c>
      <c r="O14" s="30">
        <v>-546</v>
      </c>
      <c r="P14" s="31">
        <v>-10</v>
      </c>
      <c r="Q14" s="31">
        <v>165</v>
      </c>
      <c r="R14" s="31">
        <v>-82</v>
      </c>
      <c r="S14" s="31">
        <v>338</v>
      </c>
      <c r="T14" s="30">
        <v>411</v>
      </c>
      <c r="U14" s="31">
        <v>-18</v>
      </c>
      <c r="V14" s="31">
        <v>126</v>
      </c>
      <c r="W14" s="31">
        <v>-103</v>
      </c>
      <c r="X14" s="31">
        <v>-44</v>
      </c>
      <c r="Y14" s="30">
        <v>-39</v>
      </c>
      <c r="Z14" s="314">
        <v>-93</v>
      </c>
      <c r="AA14" s="314">
        <v>2</v>
      </c>
      <c r="AB14" s="314" t="s">
        <v>1225</v>
      </c>
      <c r="AC14" s="314" t="s">
        <v>1225</v>
      </c>
      <c r="AD14" s="315">
        <v>-91</v>
      </c>
    </row>
    <row r="15" spans="1:30" s="18" customFormat="1">
      <c r="A15" s="56"/>
      <c r="B15" s="21"/>
      <c r="C15" s="21" t="s">
        <v>182</v>
      </c>
      <c r="D15" s="31"/>
      <c r="F15" s="31">
        <v>-1018</v>
      </c>
      <c r="G15" s="31">
        <v>1609</v>
      </c>
      <c r="H15" s="31">
        <v>1669</v>
      </c>
      <c r="I15" s="31">
        <v>-2898</v>
      </c>
      <c r="J15" s="30">
        <v>-638</v>
      </c>
      <c r="K15" s="31">
        <v>-1</v>
      </c>
      <c r="L15" s="31">
        <v>-170</v>
      </c>
      <c r="M15" s="31">
        <v>166</v>
      </c>
      <c r="N15" s="31">
        <v>-1039</v>
      </c>
      <c r="O15" s="30">
        <v>-1044</v>
      </c>
      <c r="P15" s="31">
        <v>-55</v>
      </c>
      <c r="Q15" s="31">
        <v>8</v>
      </c>
      <c r="R15" s="31">
        <v>-821</v>
      </c>
      <c r="S15" s="31">
        <v>-691</v>
      </c>
      <c r="T15" s="30">
        <v>-1559</v>
      </c>
      <c r="U15" s="31">
        <v>-89</v>
      </c>
      <c r="V15" s="31">
        <v>-472</v>
      </c>
      <c r="W15" s="31">
        <v>-77</v>
      </c>
      <c r="X15" s="31">
        <v>-179</v>
      </c>
      <c r="Y15" s="30">
        <v>-817</v>
      </c>
      <c r="Z15" s="314">
        <v>-233</v>
      </c>
      <c r="AA15" s="314">
        <v>-186</v>
      </c>
      <c r="AB15" s="314" t="s">
        <v>1225</v>
      </c>
      <c r="AC15" s="314" t="s">
        <v>1225</v>
      </c>
      <c r="AD15" s="315">
        <v>-419</v>
      </c>
    </row>
    <row r="16" spans="1:30" s="18" customFormat="1" ht="10.5">
      <c r="A16" s="56"/>
      <c r="B16" s="937"/>
      <c r="C16" s="937"/>
      <c r="D16" s="976"/>
      <c r="F16" s="976">
        <v>-852</v>
      </c>
      <c r="G16" s="976">
        <v>1335</v>
      </c>
      <c r="H16" s="976">
        <v>1754</v>
      </c>
      <c r="I16" s="976">
        <v>-2740</v>
      </c>
      <c r="J16" s="977">
        <v>-503</v>
      </c>
      <c r="K16" s="976">
        <v>-2</v>
      </c>
      <c r="L16" s="976">
        <v>-209</v>
      </c>
      <c r="M16" s="976">
        <v>291</v>
      </c>
      <c r="N16" s="976">
        <v>-1670</v>
      </c>
      <c r="O16" s="977">
        <v>-1590</v>
      </c>
      <c r="P16" s="976">
        <v>-65</v>
      </c>
      <c r="Q16" s="976">
        <v>173</v>
      </c>
      <c r="R16" s="976">
        <v>-903</v>
      </c>
      <c r="S16" s="976">
        <v>-353</v>
      </c>
      <c r="T16" s="977">
        <v>-1148</v>
      </c>
      <c r="U16" s="976">
        <v>-107</v>
      </c>
      <c r="V16" s="976">
        <v>-346</v>
      </c>
      <c r="W16" s="976">
        <v>-180</v>
      </c>
      <c r="X16" s="976">
        <v>-223</v>
      </c>
      <c r="Y16" s="977">
        <v>-856</v>
      </c>
      <c r="Z16" s="985">
        <v>-326</v>
      </c>
      <c r="AA16" s="985">
        <v>-184</v>
      </c>
      <c r="AB16" s="985" t="s">
        <v>1225</v>
      </c>
      <c r="AC16" s="985" t="s">
        <v>1225</v>
      </c>
      <c r="AD16" s="979">
        <v>-510</v>
      </c>
    </row>
    <row r="17" spans="2:30" s="18" customFormat="1">
      <c r="B17" s="27" t="s">
        <v>36</v>
      </c>
      <c r="C17" s="63"/>
      <c r="D17" s="756"/>
      <c r="F17" s="35"/>
      <c r="G17" s="35"/>
      <c r="H17" s="35"/>
      <c r="I17" s="35"/>
      <c r="J17" s="36"/>
      <c r="K17" s="35"/>
      <c r="L17" s="35"/>
      <c r="M17" s="35"/>
      <c r="N17" s="35"/>
      <c r="O17" s="36"/>
      <c r="P17" s="35"/>
      <c r="Q17" s="35"/>
      <c r="R17" s="35"/>
      <c r="S17" s="35"/>
      <c r="T17" s="36"/>
      <c r="U17" s="35"/>
      <c r="V17" s="35"/>
      <c r="W17" s="35"/>
      <c r="X17" s="35"/>
      <c r="Y17" s="36"/>
      <c r="Z17" s="98"/>
      <c r="AA17" s="98"/>
      <c r="AB17" s="98"/>
      <c r="AC17" s="98"/>
      <c r="AD17" s="143"/>
    </row>
    <row r="18" spans="2:30" s="18" customFormat="1">
      <c r="B18" s="21"/>
      <c r="C18" s="21" t="s">
        <v>149</v>
      </c>
      <c r="D18" s="930" t="str">
        <f>Footnotes!B26</f>
        <v>a</v>
      </c>
      <c r="F18" s="31">
        <v>-74</v>
      </c>
      <c r="G18" s="31">
        <v>-68</v>
      </c>
      <c r="H18" s="31">
        <v>93</v>
      </c>
      <c r="I18" s="31">
        <v>200</v>
      </c>
      <c r="J18" s="30">
        <v>151</v>
      </c>
      <c r="K18" s="31">
        <v>-168</v>
      </c>
      <c r="L18" s="31">
        <v>-114</v>
      </c>
      <c r="M18" s="31">
        <v>-83</v>
      </c>
      <c r="N18" s="31">
        <v>5</v>
      </c>
      <c r="O18" s="30">
        <v>-360</v>
      </c>
      <c r="P18" s="31">
        <v>-155</v>
      </c>
      <c r="Q18" s="31">
        <v>27</v>
      </c>
      <c r="R18" s="31">
        <v>-94</v>
      </c>
      <c r="S18" s="31">
        <v>-148</v>
      </c>
      <c r="T18" s="30">
        <v>-370</v>
      </c>
      <c r="U18" s="31">
        <v>-58</v>
      </c>
      <c r="V18" s="31">
        <v>-8</v>
      </c>
      <c r="W18" s="31">
        <v>-75</v>
      </c>
      <c r="X18" s="31">
        <v>43</v>
      </c>
      <c r="Y18" s="30">
        <v>-98</v>
      </c>
      <c r="Z18" s="314">
        <v>-306</v>
      </c>
      <c r="AA18" s="314">
        <v>309</v>
      </c>
      <c r="AB18" s="314" t="s">
        <v>1225</v>
      </c>
      <c r="AC18" s="314" t="s">
        <v>1225</v>
      </c>
      <c r="AD18" s="315">
        <v>3</v>
      </c>
    </row>
    <row r="19" spans="2:30" s="18" customFormat="1">
      <c r="B19" s="21"/>
      <c r="C19" s="21" t="s">
        <v>182</v>
      </c>
      <c r="D19" s="31"/>
      <c r="F19" s="31">
        <v>-101</v>
      </c>
      <c r="G19" s="31">
        <v>-407</v>
      </c>
      <c r="H19" s="31">
        <v>-232</v>
      </c>
      <c r="I19" s="31">
        <v>-1331</v>
      </c>
      <c r="J19" s="30">
        <v>-2071</v>
      </c>
      <c r="K19" s="31">
        <v>89</v>
      </c>
      <c r="L19" s="31">
        <v>-127</v>
      </c>
      <c r="M19" s="31">
        <v>-423</v>
      </c>
      <c r="N19" s="31">
        <v>-1362</v>
      </c>
      <c r="O19" s="30">
        <v>-1823</v>
      </c>
      <c r="P19" s="31">
        <v>-146</v>
      </c>
      <c r="Q19" s="31">
        <v>-1309</v>
      </c>
      <c r="R19" s="31">
        <v>-264</v>
      </c>
      <c r="S19" s="31">
        <v>-1471</v>
      </c>
      <c r="T19" s="30">
        <v>-3190</v>
      </c>
      <c r="U19" s="31">
        <v>-516</v>
      </c>
      <c r="V19" s="31">
        <v>-553</v>
      </c>
      <c r="W19" s="31">
        <v>-31</v>
      </c>
      <c r="X19" s="31">
        <v>26</v>
      </c>
      <c r="Y19" s="30">
        <v>-1074</v>
      </c>
      <c r="Z19" s="314">
        <v>-445</v>
      </c>
      <c r="AA19" s="314">
        <v>-163</v>
      </c>
      <c r="AB19" s="314" t="s">
        <v>1225</v>
      </c>
      <c r="AC19" s="314" t="s">
        <v>1225</v>
      </c>
      <c r="AD19" s="315">
        <v>-608</v>
      </c>
    </row>
    <row r="20" spans="2:30" s="18" customFormat="1" ht="12" customHeight="1">
      <c r="B20" s="937"/>
      <c r="C20" s="937"/>
      <c r="D20" s="1003" t="str">
        <f>Footnotes!B26</f>
        <v>a</v>
      </c>
      <c r="F20" s="976">
        <v>-175</v>
      </c>
      <c r="G20" s="976">
        <v>-475</v>
      </c>
      <c r="H20" s="976">
        <v>-139</v>
      </c>
      <c r="I20" s="976">
        <v>-1131</v>
      </c>
      <c r="J20" s="977">
        <v>-1920</v>
      </c>
      <c r="K20" s="976">
        <v>-79</v>
      </c>
      <c r="L20" s="976">
        <v>-241</v>
      </c>
      <c r="M20" s="976">
        <v>-506</v>
      </c>
      <c r="N20" s="976">
        <v>-1357</v>
      </c>
      <c r="O20" s="977">
        <v>-2183</v>
      </c>
      <c r="P20" s="976">
        <v>-301</v>
      </c>
      <c r="Q20" s="976">
        <v>-1282</v>
      </c>
      <c r="R20" s="976">
        <v>-358</v>
      </c>
      <c r="S20" s="976">
        <v>-1619</v>
      </c>
      <c r="T20" s="977">
        <v>-3560</v>
      </c>
      <c r="U20" s="976">
        <v>-574</v>
      </c>
      <c r="V20" s="976">
        <v>-561</v>
      </c>
      <c r="W20" s="976">
        <v>-106</v>
      </c>
      <c r="X20" s="976">
        <v>69</v>
      </c>
      <c r="Y20" s="977">
        <v>-1172</v>
      </c>
      <c r="Z20" s="985">
        <v>-751</v>
      </c>
      <c r="AA20" s="985">
        <v>146</v>
      </c>
      <c r="AB20" s="985" t="s">
        <v>1225</v>
      </c>
      <c r="AC20" s="985" t="s">
        <v>1225</v>
      </c>
      <c r="AD20" s="979">
        <v>-605</v>
      </c>
    </row>
    <row r="21" spans="2:30" s="18" customFormat="1">
      <c r="B21" s="27" t="s">
        <v>38</v>
      </c>
      <c r="C21" s="63"/>
      <c r="D21" s="756"/>
      <c r="F21" s="35"/>
      <c r="G21" s="35"/>
      <c r="H21" s="35"/>
      <c r="I21" s="35"/>
      <c r="J21" s="36"/>
      <c r="K21" s="35"/>
      <c r="L21" s="35"/>
      <c r="M21" s="35"/>
      <c r="N21" s="35"/>
      <c r="O21" s="36"/>
      <c r="P21" s="35"/>
      <c r="Q21" s="35"/>
      <c r="R21" s="35"/>
      <c r="S21" s="35"/>
      <c r="T21" s="36"/>
      <c r="U21" s="35"/>
      <c r="V21" s="35"/>
      <c r="W21" s="35"/>
      <c r="X21" s="35"/>
      <c r="Y21" s="36"/>
      <c r="Z21" s="98"/>
      <c r="AA21" s="98"/>
      <c r="AB21" s="98"/>
      <c r="AC21" s="98"/>
      <c r="AD21" s="143"/>
    </row>
    <row r="22" spans="2:30" s="18" customFormat="1">
      <c r="B22" s="21"/>
      <c r="C22" s="21" t="s">
        <v>149</v>
      </c>
      <c r="D22" s="754"/>
      <c r="F22" s="31">
        <v>-22</v>
      </c>
      <c r="G22" s="31">
        <v>-111</v>
      </c>
      <c r="H22" s="31">
        <v>47</v>
      </c>
      <c r="I22" s="31">
        <v>-95</v>
      </c>
      <c r="J22" s="30">
        <v>-181</v>
      </c>
      <c r="K22" s="31">
        <v>-24</v>
      </c>
      <c r="L22" s="31">
        <v>-49</v>
      </c>
      <c r="M22" s="31">
        <v>-40</v>
      </c>
      <c r="N22" s="31">
        <v>-522</v>
      </c>
      <c r="O22" s="30">
        <v>-635</v>
      </c>
      <c r="P22" s="31">
        <v>-19</v>
      </c>
      <c r="Q22" s="31">
        <v>9</v>
      </c>
      <c r="R22" s="31">
        <v>-26</v>
      </c>
      <c r="S22" s="31">
        <v>-112</v>
      </c>
      <c r="T22" s="30">
        <v>-148</v>
      </c>
      <c r="U22" s="31">
        <v>-98</v>
      </c>
      <c r="V22" s="31">
        <v>-84</v>
      </c>
      <c r="W22" s="31">
        <v>-57</v>
      </c>
      <c r="X22" s="31">
        <v>-186</v>
      </c>
      <c r="Y22" s="30">
        <v>-425</v>
      </c>
      <c r="Z22" s="314">
        <v>-6</v>
      </c>
      <c r="AA22" s="314">
        <v>-21</v>
      </c>
      <c r="AB22" s="314" t="s">
        <v>1225</v>
      </c>
      <c r="AC22" s="314" t="s">
        <v>1225</v>
      </c>
      <c r="AD22" s="315">
        <v>-27</v>
      </c>
    </row>
    <row r="23" spans="2:30" s="18" customFormat="1">
      <c r="B23" s="21"/>
      <c r="C23" s="21" t="s">
        <v>150</v>
      </c>
      <c r="D23" s="754"/>
      <c r="F23" s="31">
        <v>-24438</v>
      </c>
      <c r="G23" s="31">
        <v>-716</v>
      </c>
      <c r="H23" s="31">
        <v>-735</v>
      </c>
      <c r="I23" s="31">
        <v>504</v>
      </c>
      <c r="J23" s="30">
        <v>-25385</v>
      </c>
      <c r="K23" s="31">
        <v>230</v>
      </c>
      <c r="L23" s="31">
        <v>-78</v>
      </c>
      <c r="M23" s="31">
        <v>-157</v>
      </c>
      <c r="N23" s="31">
        <v>603</v>
      </c>
      <c r="O23" s="30">
        <v>598</v>
      </c>
      <c r="P23" s="31">
        <v>-127</v>
      </c>
      <c r="Q23" s="31">
        <v>-31</v>
      </c>
      <c r="R23" s="31">
        <v>448</v>
      </c>
      <c r="S23" s="31">
        <v>-522</v>
      </c>
      <c r="T23" s="30">
        <v>-232</v>
      </c>
      <c r="U23" s="31">
        <v>193</v>
      </c>
      <c r="V23" s="31">
        <v>767</v>
      </c>
      <c r="W23" s="31">
        <v>-31</v>
      </c>
      <c r="X23" s="31">
        <v>104</v>
      </c>
      <c r="Y23" s="30">
        <v>1033</v>
      </c>
      <c r="Z23" s="314">
        <v>-577</v>
      </c>
      <c r="AA23" s="314">
        <v>116</v>
      </c>
      <c r="AB23" s="314" t="s">
        <v>1225</v>
      </c>
      <c r="AC23" s="314" t="s">
        <v>1225</v>
      </c>
      <c r="AD23" s="315">
        <v>-461</v>
      </c>
    </row>
    <row r="24" spans="2:30" s="18" customFormat="1" ht="10.5">
      <c r="B24" s="937"/>
      <c r="C24" s="937"/>
      <c r="D24" s="976"/>
      <c r="F24" s="976">
        <v>-24460</v>
      </c>
      <c r="G24" s="976">
        <v>-827</v>
      </c>
      <c r="H24" s="976">
        <v>-688</v>
      </c>
      <c r="I24" s="976">
        <v>409</v>
      </c>
      <c r="J24" s="977">
        <v>-25566</v>
      </c>
      <c r="K24" s="976">
        <v>206</v>
      </c>
      <c r="L24" s="976">
        <v>-127</v>
      </c>
      <c r="M24" s="976">
        <v>-197</v>
      </c>
      <c r="N24" s="976">
        <v>81</v>
      </c>
      <c r="O24" s="977">
        <v>-37</v>
      </c>
      <c r="P24" s="976">
        <v>-146</v>
      </c>
      <c r="Q24" s="976">
        <v>-22</v>
      </c>
      <c r="R24" s="976">
        <v>422</v>
      </c>
      <c r="S24" s="976">
        <v>-634</v>
      </c>
      <c r="T24" s="977">
        <v>-380</v>
      </c>
      <c r="U24" s="976">
        <v>95</v>
      </c>
      <c r="V24" s="976">
        <v>683</v>
      </c>
      <c r="W24" s="976">
        <v>-88</v>
      </c>
      <c r="X24" s="976">
        <v>-82</v>
      </c>
      <c r="Y24" s="977">
        <v>608</v>
      </c>
      <c r="Z24" s="985">
        <v>-583</v>
      </c>
      <c r="AA24" s="985">
        <v>95</v>
      </c>
      <c r="AB24" s="985" t="s">
        <v>1225</v>
      </c>
      <c r="AC24" s="985" t="s">
        <v>1225</v>
      </c>
      <c r="AD24" s="143">
        <v>-488</v>
      </c>
    </row>
    <row r="25" spans="2:30" s="18" customFormat="1" ht="10.5">
      <c r="B25" s="21" t="s">
        <v>175</v>
      </c>
      <c r="C25" s="21"/>
      <c r="D25" s="31"/>
      <c r="F25" s="31">
        <v>-30606</v>
      </c>
      <c r="G25" s="31">
        <v>-310</v>
      </c>
      <c r="H25" s="31">
        <v>-8269</v>
      </c>
      <c r="I25" s="31">
        <v>9829</v>
      </c>
      <c r="J25" s="30">
        <v>-29356</v>
      </c>
      <c r="K25" s="31">
        <v>4016</v>
      </c>
      <c r="L25" s="31">
        <v>-521</v>
      </c>
      <c r="M25" s="31">
        <v>607</v>
      </c>
      <c r="N25" s="31">
        <v>-2554</v>
      </c>
      <c r="O25" s="30">
        <v>1548</v>
      </c>
      <c r="P25" s="31">
        <v>-1134</v>
      </c>
      <c r="Q25" s="31">
        <v>-2848</v>
      </c>
      <c r="R25" s="31">
        <v>-1588</v>
      </c>
      <c r="S25" s="31">
        <v>-3269</v>
      </c>
      <c r="T25" s="30">
        <v>-8839</v>
      </c>
      <c r="U25" s="31">
        <v>-225</v>
      </c>
      <c r="V25" s="31">
        <v>-639</v>
      </c>
      <c r="W25" s="31">
        <v>-796</v>
      </c>
      <c r="X25" s="31">
        <v>-3797</v>
      </c>
      <c r="Y25" s="30">
        <v>-5457</v>
      </c>
      <c r="Z25" s="98">
        <v>-1942</v>
      </c>
      <c r="AA25" s="98">
        <v>-501</v>
      </c>
      <c r="AB25" s="98" t="s">
        <v>1225</v>
      </c>
      <c r="AC25" s="98" t="s">
        <v>1225</v>
      </c>
      <c r="AD25" s="143">
        <v>-2443</v>
      </c>
    </row>
    <row r="26" spans="2:30" s="18" customFormat="1">
      <c r="B26" s="21" t="s">
        <v>96</v>
      </c>
      <c r="C26" s="21"/>
      <c r="D26" s="754"/>
      <c r="F26" s="939">
        <v>-158</v>
      </c>
      <c r="G26" s="939">
        <v>-30</v>
      </c>
      <c r="H26" s="939">
        <v>-68</v>
      </c>
      <c r="I26" s="939">
        <v>-169</v>
      </c>
      <c r="J26" s="30">
        <v>-425</v>
      </c>
      <c r="K26" s="939">
        <v>-104</v>
      </c>
      <c r="L26" s="939">
        <v>-119</v>
      </c>
      <c r="M26" s="939">
        <v>-96</v>
      </c>
      <c r="N26" s="939">
        <v>-86</v>
      </c>
      <c r="O26" s="30">
        <v>-405</v>
      </c>
      <c r="P26" s="939">
        <v>-92</v>
      </c>
      <c r="Q26" s="939">
        <v>-205</v>
      </c>
      <c r="R26" s="939">
        <v>-58</v>
      </c>
      <c r="S26" s="939">
        <v>-150</v>
      </c>
      <c r="T26" s="30">
        <v>-505</v>
      </c>
      <c r="U26" s="939">
        <v>-187</v>
      </c>
      <c r="V26" s="939">
        <v>-78</v>
      </c>
      <c r="W26" s="939">
        <v>-83</v>
      </c>
      <c r="X26" s="939">
        <v>-80</v>
      </c>
      <c r="Y26" s="30">
        <v>-428</v>
      </c>
      <c r="Z26" s="314">
        <v>-74</v>
      </c>
      <c r="AA26" s="314">
        <v>-67</v>
      </c>
      <c r="AB26" s="314" t="s">
        <v>1225</v>
      </c>
      <c r="AC26" s="314" t="s">
        <v>1225</v>
      </c>
      <c r="AD26" s="315">
        <v>-141</v>
      </c>
    </row>
    <row r="27" spans="2:30" s="18" customFormat="1" ht="12" customHeight="1">
      <c r="B27" s="27" t="s">
        <v>176</v>
      </c>
      <c r="C27" s="27"/>
      <c r="D27" s="139"/>
      <c r="E27" s="31"/>
      <c r="F27" s="139">
        <v>-30764</v>
      </c>
      <c r="G27" s="139">
        <v>-340</v>
      </c>
      <c r="H27" s="139">
        <v>-8337</v>
      </c>
      <c r="I27" s="139">
        <v>9660</v>
      </c>
      <c r="J27" s="140">
        <v>-29781</v>
      </c>
      <c r="K27" s="139">
        <v>3912</v>
      </c>
      <c r="L27" s="139">
        <v>-640</v>
      </c>
      <c r="M27" s="139">
        <v>511</v>
      </c>
      <c r="N27" s="139">
        <v>-2640</v>
      </c>
      <c r="O27" s="140">
        <v>1143</v>
      </c>
      <c r="P27" s="139">
        <v>-1226</v>
      </c>
      <c r="Q27" s="139">
        <v>-3053</v>
      </c>
      <c r="R27" s="139">
        <v>-1646</v>
      </c>
      <c r="S27" s="139">
        <v>-3419</v>
      </c>
      <c r="T27" s="140">
        <v>-9344</v>
      </c>
      <c r="U27" s="139">
        <v>-412</v>
      </c>
      <c r="V27" s="139">
        <v>-717</v>
      </c>
      <c r="W27" s="139">
        <v>-879</v>
      </c>
      <c r="X27" s="139">
        <v>-3877</v>
      </c>
      <c r="Y27" s="140">
        <v>-5885</v>
      </c>
      <c r="Z27" s="98">
        <v>-2016</v>
      </c>
      <c r="AA27" s="98">
        <v>-568</v>
      </c>
      <c r="AB27" s="98" t="s">
        <v>1225</v>
      </c>
      <c r="AC27" s="98" t="s">
        <v>1225</v>
      </c>
      <c r="AD27" s="143">
        <v>-2584</v>
      </c>
    </row>
    <row r="28" spans="2:30" s="18" customFormat="1" ht="10.5">
      <c r="B28" s="21" t="s">
        <v>177</v>
      </c>
      <c r="F28" s="137">
        <v>1499</v>
      </c>
      <c r="G28" s="137">
        <v>-312</v>
      </c>
      <c r="H28" s="137">
        <v>1092</v>
      </c>
      <c r="I28" s="137">
        <v>-1552</v>
      </c>
      <c r="J28" s="138">
        <v>727</v>
      </c>
      <c r="K28" s="137">
        <v>-221</v>
      </c>
      <c r="L28" s="137">
        <v>164</v>
      </c>
      <c r="M28" s="137">
        <v>-125</v>
      </c>
      <c r="N28" s="137">
        <v>1154</v>
      </c>
      <c r="O28" s="138">
        <v>972</v>
      </c>
      <c r="P28" s="137">
        <v>132</v>
      </c>
      <c r="Q28" s="137">
        <v>578</v>
      </c>
      <c r="R28" s="137">
        <v>529</v>
      </c>
      <c r="S28" s="137">
        <v>347</v>
      </c>
      <c r="T28" s="138">
        <v>1586</v>
      </c>
      <c r="U28" s="137">
        <v>134</v>
      </c>
      <c r="V28" s="137">
        <v>361</v>
      </c>
      <c r="W28" s="137">
        <v>150</v>
      </c>
      <c r="X28" s="137">
        <v>-416</v>
      </c>
      <c r="Y28" s="138">
        <v>229</v>
      </c>
      <c r="Z28" s="316">
        <v>-506</v>
      </c>
      <c r="AA28" s="316">
        <v>-434</v>
      </c>
      <c r="AB28" s="316" t="s">
        <v>1225</v>
      </c>
      <c r="AC28" s="316" t="s">
        <v>1225</v>
      </c>
      <c r="AD28" s="317">
        <v>-940</v>
      </c>
    </row>
    <row r="29" spans="2:30" s="18" customFormat="1">
      <c r="B29" s="21" t="s">
        <v>178</v>
      </c>
      <c r="D29" s="726"/>
      <c r="F29" s="137">
        <v>-28</v>
      </c>
      <c r="G29" s="137">
        <v>-149</v>
      </c>
      <c r="H29" s="137">
        <v>-104</v>
      </c>
      <c r="I29" s="137">
        <v>10</v>
      </c>
      <c r="J29" s="138">
        <v>-271</v>
      </c>
      <c r="K29" s="137">
        <v>16</v>
      </c>
      <c r="L29" s="137">
        <v>-4</v>
      </c>
      <c r="M29" s="137">
        <v>-33</v>
      </c>
      <c r="N29" s="137">
        <v>21</v>
      </c>
      <c r="O29" s="138">
        <v>0</v>
      </c>
      <c r="P29" s="137">
        <v>-23</v>
      </c>
      <c r="Q29" s="137">
        <v>7</v>
      </c>
      <c r="R29" s="137">
        <v>6</v>
      </c>
      <c r="S29" s="137">
        <v>-81</v>
      </c>
      <c r="T29" s="138">
        <v>-91</v>
      </c>
      <c r="U29" s="137">
        <v>5</v>
      </c>
      <c r="V29" s="137">
        <v>39</v>
      </c>
      <c r="W29" s="137">
        <v>-25</v>
      </c>
      <c r="X29" s="137">
        <v>-2</v>
      </c>
      <c r="Y29" s="138">
        <v>17</v>
      </c>
      <c r="Z29" s="316">
        <v>-14</v>
      </c>
      <c r="AA29" s="316">
        <v>-5</v>
      </c>
      <c r="AB29" s="316" t="s">
        <v>1225</v>
      </c>
      <c r="AC29" s="316" t="s">
        <v>1225</v>
      </c>
      <c r="AD29" s="317">
        <f>Z29+AA29</f>
        <v>-19</v>
      </c>
    </row>
    <row r="30" spans="2:30" s="18" customFormat="1">
      <c r="B30" s="21" t="s">
        <v>179</v>
      </c>
      <c r="D30" s="726"/>
      <c r="F30" s="939">
        <v>0</v>
      </c>
      <c r="G30" s="939">
        <v>0</v>
      </c>
      <c r="H30" s="939">
        <v>-778</v>
      </c>
      <c r="I30" s="939">
        <v>-1056</v>
      </c>
      <c r="J30" s="666">
        <v>-1834</v>
      </c>
      <c r="K30" s="939">
        <v>0</v>
      </c>
      <c r="L30" s="939">
        <v>232</v>
      </c>
      <c r="M30" s="939">
        <v>0</v>
      </c>
      <c r="N30" s="939">
        <v>0</v>
      </c>
      <c r="O30" s="666">
        <v>232</v>
      </c>
      <c r="P30" s="939">
        <v>0</v>
      </c>
      <c r="Q30" s="939">
        <v>-304</v>
      </c>
      <c r="R30" s="939">
        <v>-44</v>
      </c>
      <c r="S30" s="939">
        <v>32</v>
      </c>
      <c r="T30" s="666">
        <v>-316</v>
      </c>
      <c r="U30" s="939">
        <v>-539</v>
      </c>
      <c r="V30" s="939">
        <v>0</v>
      </c>
      <c r="W30" s="939">
        <v>-233</v>
      </c>
      <c r="X30" s="939">
        <v>-2</v>
      </c>
      <c r="Y30" s="666">
        <v>-774</v>
      </c>
      <c r="Z30" s="667">
        <v>0</v>
      </c>
      <c r="AA30" s="667">
        <v>-97</v>
      </c>
      <c r="AB30" s="667" t="s">
        <v>1225</v>
      </c>
      <c r="AC30" s="667" t="s">
        <v>1225</v>
      </c>
      <c r="AD30" s="668">
        <v>-97</v>
      </c>
    </row>
    <row r="31" spans="2:30" s="18" customFormat="1" ht="10.5">
      <c r="B31" s="937" t="s">
        <v>180</v>
      </c>
      <c r="C31" s="937"/>
      <c r="D31" s="976"/>
      <c r="F31" s="31">
        <v>1471</v>
      </c>
      <c r="G31" s="31">
        <v>-461</v>
      </c>
      <c r="H31" s="31">
        <v>210</v>
      </c>
      <c r="I31" s="31">
        <v>-2598</v>
      </c>
      <c r="J31" s="30">
        <v>-1378</v>
      </c>
      <c r="K31" s="31">
        <v>-205</v>
      </c>
      <c r="L31" s="31">
        <v>392</v>
      </c>
      <c r="M31" s="31">
        <v>-158</v>
      </c>
      <c r="N31" s="31">
        <v>1175</v>
      </c>
      <c r="O31" s="30">
        <v>1204</v>
      </c>
      <c r="P31" s="31">
        <v>109</v>
      </c>
      <c r="Q31" s="31">
        <v>281</v>
      </c>
      <c r="R31" s="31">
        <v>491</v>
      </c>
      <c r="S31" s="31">
        <v>298</v>
      </c>
      <c r="T31" s="30">
        <v>1179</v>
      </c>
      <c r="U31" s="31">
        <v>-400</v>
      </c>
      <c r="V31" s="31">
        <v>400</v>
      </c>
      <c r="W31" s="31">
        <v>-108</v>
      </c>
      <c r="X31" s="31">
        <v>-420</v>
      </c>
      <c r="Y31" s="30">
        <v>-528</v>
      </c>
      <c r="Z31" s="314">
        <v>-520</v>
      </c>
      <c r="AA31" s="314">
        <v>-536</v>
      </c>
      <c r="AB31" s="314" t="s">
        <v>1225</v>
      </c>
      <c r="AC31" s="314" t="s">
        <v>1225</v>
      </c>
      <c r="AD31" s="315">
        <v>-1056</v>
      </c>
    </row>
    <row r="32" spans="2:30" s="18" customFormat="1" ht="10.8" thickBot="1">
      <c r="B32" s="75" t="s">
        <v>181</v>
      </c>
      <c r="C32" s="75"/>
      <c r="D32" s="75"/>
      <c r="F32" s="97">
        <v>-29293</v>
      </c>
      <c r="G32" s="97">
        <v>-801</v>
      </c>
      <c r="H32" s="97">
        <v>-8127</v>
      </c>
      <c r="I32" s="97">
        <v>7062</v>
      </c>
      <c r="J32" s="128">
        <v>-31159</v>
      </c>
      <c r="K32" s="97">
        <v>3707</v>
      </c>
      <c r="L32" s="97">
        <v>-248</v>
      </c>
      <c r="M32" s="97">
        <v>353</v>
      </c>
      <c r="N32" s="97">
        <v>-1465</v>
      </c>
      <c r="O32" s="128">
        <v>2347</v>
      </c>
      <c r="P32" s="97">
        <v>-1117</v>
      </c>
      <c r="Q32" s="97">
        <v>-2772</v>
      </c>
      <c r="R32" s="97">
        <v>-1155</v>
      </c>
      <c r="S32" s="97">
        <v>-3121</v>
      </c>
      <c r="T32" s="128">
        <v>-8165</v>
      </c>
      <c r="U32" s="97">
        <v>-812</v>
      </c>
      <c r="V32" s="97">
        <v>-317</v>
      </c>
      <c r="W32" s="97">
        <v>-987</v>
      </c>
      <c r="X32" s="97">
        <v>-4297</v>
      </c>
      <c r="Y32" s="128">
        <v>-6413</v>
      </c>
      <c r="Z32" s="97">
        <v>-2536</v>
      </c>
      <c r="AA32" s="97">
        <v>-1104</v>
      </c>
      <c r="AB32" s="97" t="s">
        <v>1225</v>
      </c>
      <c r="AC32" s="97" t="s">
        <v>1225</v>
      </c>
      <c r="AD32" s="128">
        <v>-3640</v>
      </c>
    </row>
    <row r="33" spans="1:25" s="18" customFormat="1" ht="6" customHeight="1">
      <c r="B33" s="56"/>
      <c r="C33" s="56"/>
      <c r="D33" s="56"/>
      <c r="F33" s="77"/>
      <c r="G33" s="77"/>
      <c r="H33" s="77"/>
      <c r="I33" s="77"/>
      <c r="J33" s="77"/>
      <c r="K33" s="21"/>
      <c r="L33" s="21"/>
      <c r="M33" s="21"/>
      <c r="N33" s="21"/>
      <c r="O33" s="45"/>
      <c r="P33" s="45"/>
      <c r="Q33" s="45"/>
      <c r="R33" s="45"/>
      <c r="S33" s="45"/>
      <c r="T33" s="45"/>
      <c r="U33" s="45"/>
      <c r="V33" s="45"/>
      <c r="W33" s="45"/>
      <c r="X33" s="45"/>
      <c r="Y33" s="45"/>
    </row>
    <row r="35" spans="1:25" s="101" customFormat="1" ht="30" customHeight="1">
      <c r="A35"/>
      <c r="B35"/>
      <c r="C35"/>
      <c r="D35"/>
      <c r="E35"/>
      <c r="K35" s="73"/>
      <c r="L35" s="73"/>
      <c r="M35" s="73"/>
      <c r="N35" s="73"/>
      <c r="O35"/>
      <c r="P35"/>
      <c r="Q35"/>
      <c r="R35"/>
      <c r="S35"/>
      <c r="T35"/>
      <c r="U35"/>
      <c r="V35"/>
      <c r="W35"/>
      <c r="X35"/>
      <c r="Y35"/>
    </row>
    <row r="36" spans="1:25" s="101" customFormat="1">
      <c r="A36"/>
      <c r="B36" s="78"/>
      <c r="C36"/>
      <c r="D36"/>
      <c r="E36"/>
      <c r="K36" s="73"/>
      <c r="L36" s="73"/>
      <c r="M36" s="73"/>
      <c r="N36" s="73"/>
      <c r="O36"/>
      <c r="P36"/>
      <c r="Q36"/>
      <c r="R36"/>
      <c r="S36"/>
      <c r="T36"/>
      <c r="U36"/>
      <c r="V36"/>
      <c r="W36"/>
      <c r="X36"/>
      <c r="Y36"/>
    </row>
  </sheetData>
  <hyperlinks>
    <hyperlink ref="Z3" location="Contents!B20" display="Contents" xr:uid="{FC6DCF08-FFBE-49A2-BA8F-093B7260384D}"/>
    <hyperlink ref="D8" location="Footnotes!A1" display="Footnotes" xr:uid="{FC45641F-4603-43BD-B43A-769859377528}"/>
    <hyperlink ref="D10" location="Footnotes!B26" display="Footnotes!B26" xr:uid="{59C23617-F5A4-4AE3-8AA7-638C5D72CEF7}"/>
    <hyperlink ref="D18" location="Footnotes!B26" display="Footnotes!B26" xr:uid="{57EA168D-07A5-4B82-81A3-2E0DC5992426}"/>
    <hyperlink ref="D20" location="Footnotes!B26" display="Footnotes!B26" xr:uid="{A5A54003-A4DE-4F4B-BE8A-4AF061D30F8B}"/>
    <hyperlink ref="D12" location="Footnotes!B26" display="Footnotes!B26" xr:uid="{534A5B93-E8FF-4E1E-B32C-3BEB557A76BE}"/>
  </hyperlinks>
  <pageMargins left="0" right="0" top="0" bottom="0.39370078740157483" header="0" footer="0.19685039370078741"/>
  <pageSetup paperSize="8" scale="87" fitToHeight="2" orientation="landscape"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rgb="FF008080"/>
    <pageSetUpPr fitToPage="1"/>
  </sheetPr>
  <dimension ref="A1:CI65"/>
  <sheetViews>
    <sheetView showGridLines="0" topLeftCell="A2" zoomScaleNormal="100" zoomScaleSheetLayoutView="100" workbookViewId="0">
      <pane xSplit="5" ySplit="6" topLeftCell="F8" activePane="bottomRight" state="frozen"/>
      <selection pane="topRight" activeCell="B1" sqref="B1"/>
      <selection pane="bottomLeft" activeCell="B1" sqref="B1"/>
      <selection pane="bottomRight" activeCell="D37" sqref="D37"/>
    </sheetView>
  </sheetViews>
  <sheetFormatPr defaultColWidth="11.41015625" defaultRowHeight="11.4"/>
  <cols>
    <col min="1" max="2" width="2.703125" customWidth="1"/>
    <col min="3" max="3" width="50.703125" customWidth="1"/>
    <col min="4" max="4" width="14" customWidth="1"/>
    <col min="5" max="5" width="2.703125" style="144" customWidth="1"/>
    <col min="6" max="9" width="7.703125" customWidth="1"/>
    <col min="10" max="10" width="8.1171875" style="99" bestFit="1" customWidth="1"/>
    <col min="11" max="14" width="7.703125" customWidth="1"/>
    <col min="15" max="15" width="8.1171875" bestFit="1" customWidth="1"/>
    <col min="16" max="19" width="7.703125" customWidth="1"/>
    <col min="20" max="20" width="8.1171875" bestFit="1" customWidth="1"/>
    <col min="21" max="24" width="7.703125" customWidth="1"/>
    <col min="25" max="25" width="8.1171875" bestFit="1" customWidth="1"/>
    <col min="26" max="29" width="7.703125" customWidth="1"/>
    <col min="30" max="30" width="8.1171875" bestFit="1" customWidth="1"/>
    <col min="31" max="32" width="11.41015625" customWidth="1"/>
  </cols>
  <sheetData>
    <row r="1" spans="1:87" ht="12.75" customHeight="1">
      <c r="A1" s="5"/>
      <c r="B1" s="57" t="s">
        <v>183</v>
      </c>
      <c r="C1" s="72"/>
      <c r="D1" s="72"/>
      <c r="O1" s="99"/>
      <c r="P1" s="99"/>
      <c r="Q1" s="99"/>
      <c r="R1" s="99"/>
      <c r="S1" s="99"/>
      <c r="T1" s="99"/>
      <c r="U1" s="99"/>
      <c r="V1" s="99"/>
      <c r="W1" s="99"/>
      <c r="X1" s="99"/>
      <c r="Y1" s="99"/>
    </row>
    <row r="2" spans="1:87" ht="12.75" customHeight="1">
      <c r="A2" s="5"/>
      <c r="B2" s="57" t="str">
        <f>Summary!$B$1</f>
        <v>Financial and Operating Information 2022 - 2026</v>
      </c>
      <c r="C2" s="72"/>
      <c r="D2" s="72"/>
      <c r="O2" s="99"/>
      <c r="P2" s="99"/>
      <c r="Q2" s="99"/>
      <c r="R2" s="99"/>
      <c r="S2" s="99"/>
      <c r="T2" s="99"/>
      <c r="U2" s="99"/>
      <c r="V2" s="99"/>
      <c r="W2" s="99"/>
      <c r="X2" s="99"/>
      <c r="Y2" s="99"/>
    </row>
    <row r="3" spans="1:87" ht="12.75" customHeight="1">
      <c r="A3" s="5"/>
      <c r="B3" s="29" t="s">
        <v>8</v>
      </c>
      <c r="C3" s="72"/>
      <c r="D3" s="72"/>
      <c r="Z3" s="102" t="s">
        <v>6</v>
      </c>
    </row>
    <row r="4" spans="1:87" ht="12.75" customHeight="1">
      <c r="A4" s="5"/>
      <c r="B4" s="72"/>
      <c r="C4" s="72"/>
      <c r="D4" s="72"/>
      <c r="O4" s="99"/>
      <c r="P4" s="99"/>
      <c r="Q4" s="99"/>
      <c r="R4" s="99"/>
      <c r="S4" s="99"/>
      <c r="T4" s="99"/>
      <c r="U4" s="99"/>
      <c r="V4" s="99"/>
      <c r="W4" s="99"/>
      <c r="X4" s="99"/>
      <c r="Y4" s="99"/>
    </row>
    <row r="5" spans="1:87" ht="12.75" customHeight="1">
      <c r="A5" s="5"/>
      <c r="B5" s="72"/>
      <c r="C5" s="72"/>
      <c r="D5" s="72"/>
      <c r="O5" s="99"/>
      <c r="P5" s="99"/>
      <c r="Q5" s="99"/>
      <c r="R5" s="99"/>
      <c r="S5" s="99"/>
      <c r="T5" s="99"/>
      <c r="U5" s="99"/>
      <c r="V5" s="99"/>
      <c r="W5" s="99"/>
      <c r="X5" s="99"/>
      <c r="Y5" s="99"/>
    </row>
    <row r="6" spans="1:87" ht="19.5" customHeight="1">
      <c r="B6" s="24" t="s">
        <v>184</v>
      </c>
      <c r="C6" s="73"/>
      <c r="D6" s="73"/>
    </row>
    <row r="7" spans="1:87" s="18" customFormat="1" ht="12" customHeight="1" thickBot="1">
      <c r="J7" s="45"/>
      <c r="K7" s="130"/>
      <c r="L7" s="130"/>
      <c r="M7" s="130"/>
      <c r="N7" s="130"/>
    </row>
    <row r="8" spans="1:87" s="18" customFormat="1" ht="12" customHeight="1">
      <c r="B8" s="153"/>
      <c r="C8" s="61"/>
      <c r="D8" s="61"/>
      <c r="F8" s="61"/>
      <c r="G8" s="61"/>
      <c r="H8" s="61"/>
      <c r="I8" s="61"/>
      <c r="J8" s="107"/>
      <c r="K8" s="61"/>
      <c r="L8" s="61"/>
      <c r="M8" s="61"/>
      <c r="N8" s="61"/>
      <c r="O8" s="107"/>
      <c r="P8" s="107"/>
      <c r="Q8" s="107"/>
      <c r="R8" s="107"/>
      <c r="S8" s="107"/>
      <c r="T8" s="107"/>
      <c r="U8" s="107"/>
      <c r="V8" s="107"/>
      <c r="W8" s="107"/>
      <c r="X8" s="107"/>
      <c r="Y8" s="107"/>
      <c r="Z8" s="61"/>
      <c r="AA8" s="61"/>
      <c r="AB8" s="61"/>
      <c r="AC8" s="61"/>
      <c r="AD8" s="107" t="s">
        <v>53</v>
      </c>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row>
    <row r="9" spans="1:87" s="18" customFormat="1">
      <c r="B9" s="1007"/>
      <c r="C9" s="1007"/>
      <c r="D9" s="986" t="s">
        <v>54</v>
      </c>
      <c r="F9" s="1007" t="s">
        <v>154</v>
      </c>
      <c r="G9" s="1007" t="s">
        <v>155</v>
      </c>
      <c r="H9" s="1007" t="s">
        <v>156</v>
      </c>
      <c r="I9" s="1007" t="s">
        <v>157</v>
      </c>
      <c r="J9" s="938">
        <v>2022</v>
      </c>
      <c r="K9" s="1007" t="s">
        <v>154</v>
      </c>
      <c r="L9" s="1007" t="s">
        <v>155</v>
      </c>
      <c r="M9" s="1007" t="s">
        <v>156</v>
      </c>
      <c r="N9" s="1007" t="s">
        <v>157</v>
      </c>
      <c r="O9" s="938">
        <v>2023</v>
      </c>
      <c r="P9" s="1007" t="s">
        <v>154</v>
      </c>
      <c r="Q9" s="1007" t="s">
        <v>155</v>
      </c>
      <c r="R9" s="1007" t="s">
        <v>156</v>
      </c>
      <c r="S9" s="1007" t="s">
        <v>157</v>
      </c>
      <c r="T9" s="938">
        <v>2024</v>
      </c>
      <c r="U9" s="1007" t="s">
        <v>154</v>
      </c>
      <c r="V9" s="1007" t="s">
        <v>155</v>
      </c>
      <c r="W9" s="1007" t="s">
        <v>156</v>
      </c>
      <c r="X9" s="1007" t="s">
        <v>157</v>
      </c>
      <c r="Y9" s="938">
        <v>2025</v>
      </c>
      <c r="Z9" s="1007" t="s">
        <v>154</v>
      </c>
      <c r="AA9" s="1007" t="s">
        <v>155</v>
      </c>
      <c r="AB9" s="1007" t="s">
        <v>156</v>
      </c>
      <c r="AC9" s="1007" t="s">
        <v>157</v>
      </c>
      <c r="AD9" s="938">
        <v>2026</v>
      </c>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row>
    <row r="10" spans="1:87" s="18" customFormat="1" ht="12" customHeight="1">
      <c r="C10" s="21" t="s">
        <v>34</v>
      </c>
      <c r="D10" s="31"/>
      <c r="F10" s="31">
        <v>8166</v>
      </c>
      <c r="G10" s="31">
        <v>13243</v>
      </c>
      <c r="H10" s="31">
        <v>8053</v>
      </c>
      <c r="I10" s="31">
        <v>26793</v>
      </c>
      <c r="J10" s="30">
        <v>56255</v>
      </c>
      <c r="K10" s="31">
        <v>17886</v>
      </c>
      <c r="L10" s="31">
        <v>10428</v>
      </c>
      <c r="M10" s="31">
        <v>10313</v>
      </c>
      <c r="N10" s="31">
        <v>11670</v>
      </c>
      <c r="O10" s="30">
        <v>50297</v>
      </c>
      <c r="P10" s="31">
        <v>8675</v>
      </c>
      <c r="Q10" s="31">
        <v>5809</v>
      </c>
      <c r="R10" s="31">
        <v>8526</v>
      </c>
      <c r="S10" s="31">
        <v>9618</v>
      </c>
      <c r="T10" s="30">
        <v>32628</v>
      </c>
      <c r="U10" s="31">
        <v>10778</v>
      </c>
      <c r="V10" s="31">
        <v>9172</v>
      </c>
      <c r="W10" s="31">
        <v>9655</v>
      </c>
      <c r="X10" s="31">
        <v>10728</v>
      </c>
      <c r="Y10" s="30">
        <v>40333</v>
      </c>
      <c r="Z10" s="314">
        <v>9447</v>
      </c>
      <c r="AA10" s="314">
        <v>11675</v>
      </c>
      <c r="AB10" s="314" t="s">
        <v>1225</v>
      </c>
      <c r="AC10" s="314" t="s">
        <v>1225</v>
      </c>
      <c r="AD10" s="315">
        <v>21122</v>
      </c>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s="130"/>
      <c r="CA10" s="130"/>
      <c r="CB10" s="130"/>
      <c r="CC10" s="130"/>
      <c r="CD10" s="130"/>
      <c r="CE10" s="130"/>
      <c r="CF10" s="130"/>
      <c r="CG10" s="130"/>
      <c r="CH10" s="130"/>
      <c r="CI10" s="130"/>
    </row>
    <row r="11" spans="1:87" s="18" customFormat="1" ht="12" customHeight="1">
      <c r="C11" s="21" t="s">
        <v>35</v>
      </c>
      <c r="D11" s="31"/>
      <c r="F11" s="31">
        <v>8158</v>
      </c>
      <c r="G11" s="31">
        <v>9504</v>
      </c>
      <c r="H11" s="31">
        <v>8599</v>
      </c>
      <c r="I11" s="31">
        <v>6932</v>
      </c>
      <c r="J11" s="30">
        <v>33193</v>
      </c>
      <c r="K11" s="31">
        <v>6153</v>
      </c>
      <c r="L11" s="31">
        <v>5777</v>
      </c>
      <c r="M11" s="31">
        <v>6225</v>
      </c>
      <c r="N11" s="31">
        <v>6749</v>
      </c>
      <c r="O11" s="30">
        <v>24904</v>
      </c>
      <c r="P11" s="31">
        <v>6432</v>
      </c>
      <c r="Q11" s="31">
        <v>6659</v>
      </c>
      <c r="R11" s="31">
        <v>6468</v>
      </c>
      <c r="S11" s="31">
        <v>6078</v>
      </c>
      <c r="T11" s="30">
        <v>25637</v>
      </c>
      <c r="U11" s="31">
        <v>6502</v>
      </c>
      <c r="V11" s="31">
        <v>6053</v>
      </c>
      <c r="W11" s="31">
        <v>6232</v>
      </c>
      <c r="X11" s="31">
        <v>5740</v>
      </c>
      <c r="Y11" s="30">
        <v>24527</v>
      </c>
      <c r="Z11" s="314">
        <v>5952</v>
      </c>
      <c r="AA11" s="314">
        <v>7813</v>
      </c>
      <c r="AB11" s="314" t="s">
        <v>1225</v>
      </c>
      <c r="AC11" s="314" t="s">
        <v>1225</v>
      </c>
      <c r="AD11" s="315">
        <v>13765</v>
      </c>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row>
    <row r="12" spans="1:87" s="18" customFormat="1" ht="12" customHeight="1">
      <c r="C12" s="21" t="s">
        <v>36</v>
      </c>
      <c r="D12" s="31"/>
      <c r="F12" s="31">
        <v>42163</v>
      </c>
      <c r="G12" s="31">
        <v>55557</v>
      </c>
      <c r="H12" s="31">
        <v>47831</v>
      </c>
      <c r="I12" s="31">
        <v>43072</v>
      </c>
      <c r="J12" s="30">
        <v>188623</v>
      </c>
      <c r="K12" s="31">
        <v>38882</v>
      </c>
      <c r="L12" s="31">
        <v>38051</v>
      </c>
      <c r="M12" s="31">
        <v>42908</v>
      </c>
      <c r="N12" s="31">
        <v>40374</v>
      </c>
      <c r="O12" s="30">
        <v>160215</v>
      </c>
      <c r="P12" s="31">
        <v>39895</v>
      </c>
      <c r="Q12" s="31">
        <v>41100</v>
      </c>
      <c r="R12" s="31">
        <v>38437</v>
      </c>
      <c r="S12" s="31">
        <v>35969</v>
      </c>
      <c r="T12" s="30">
        <v>155401</v>
      </c>
      <c r="U12" s="31">
        <v>36163</v>
      </c>
      <c r="V12" s="31">
        <v>37449</v>
      </c>
      <c r="W12" s="31">
        <v>38697</v>
      </c>
      <c r="X12" s="31">
        <v>36474</v>
      </c>
      <c r="Y12" s="30">
        <v>148783</v>
      </c>
      <c r="Z12" s="314">
        <v>42961</v>
      </c>
      <c r="AA12" s="314">
        <v>57159</v>
      </c>
      <c r="AB12" s="314" t="s">
        <v>1225</v>
      </c>
      <c r="AC12" s="314" t="s">
        <v>1225</v>
      </c>
      <c r="AD12" s="315">
        <v>100120</v>
      </c>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row>
    <row r="13" spans="1:87" s="18" customFormat="1" ht="12" customHeight="1">
      <c r="C13" s="21" t="s">
        <v>38</v>
      </c>
      <c r="D13" s="31"/>
      <c r="F13" s="31">
        <v>452</v>
      </c>
      <c r="G13" s="31">
        <v>516</v>
      </c>
      <c r="H13" s="31">
        <v>552</v>
      </c>
      <c r="I13" s="31">
        <v>779</v>
      </c>
      <c r="J13" s="30">
        <v>2299</v>
      </c>
      <c r="K13" s="31">
        <v>738</v>
      </c>
      <c r="L13" s="31">
        <v>590</v>
      </c>
      <c r="M13" s="31">
        <v>672</v>
      </c>
      <c r="N13" s="31">
        <v>657</v>
      </c>
      <c r="O13" s="30">
        <v>2657</v>
      </c>
      <c r="P13" s="31">
        <v>606</v>
      </c>
      <c r="Q13" s="31">
        <v>526</v>
      </c>
      <c r="R13" s="31">
        <v>614</v>
      </c>
      <c r="S13" s="31">
        <v>544</v>
      </c>
      <c r="T13" s="30">
        <v>2290</v>
      </c>
      <c r="U13" s="31">
        <v>484</v>
      </c>
      <c r="V13" s="31">
        <v>539</v>
      </c>
      <c r="W13" s="31">
        <v>627</v>
      </c>
      <c r="X13" s="31">
        <v>582</v>
      </c>
      <c r="Y13" s="30">
        <v>2232</v>
      </c>
      <c r="Z13" s="314">
        <v>561</v>
      </c>
      <c r="AA13" s="314">
        <v>739</v>
      </c>
      <c r="AB13" s="314" t="s">
        <v>1225</v>
      </c>
      <c r="AC13" s="314" t="s">
        <v>1225</v>
      </c>
      <c r="AD13" s="315">
        <v>1300</v>
      </c>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row>
    <row r="14" spans="1:87" s="18" customFormat="1" ht="12" customHeight="1">
      <c r="A14" s="58"/>
      <c r="B14" s="937"/>
      <c r="C14" s="1033"/>
      <c r="D14" s="976"/>
      <c r="F14" s="976">
        <v>58939</v>
      </c>
      <c r="G14" s="976">
        <v>78820</v>
      </c>
      <c r="H14" s="976">
        <v>65035</v>
      </c>
      <c r="I14" s="976">
        <v>77576</v>
      </c>
      <c r="J14" s="977">
        <v>280370</v>
      </c>
      <c r="K14" s="976">
        <v>63659</v>
      </c>
      <c r="L14" s="976">
        <v>54846</v>
      </c>
      <c r="M14" s="976">
        <v>60118</v>
      </c>
      <c r="N14" s="976">
        <v>59450</v>
      </c>
      <c r="O14" s="977">
        <v>238073</v>
      </c>
      <c r="P14" s="976">
        <v>55608</v>
      </c>
      <c r="Q14" s="976">
        <v>54094</v>
      </c>
      <c r="R14" s="976">
        <v>54045</v>
      </c>
      <c r="S14" s="976">
        <v>52209</v>
      </c>
      <c r="T14" s="977">
        <v>215956</v>
      </c>
      <c r="U14" s="976">
        <v>53927</v>
      </c>
      <c r="V14" s="976">
        <v>53213</v>
      </c>
      <c r="W14" s="976">
        <v>55211</v>
      </c>
      <c r="X14" s="976">
        <v>53524</v>
      </c>
      <c r="Y14" s="977">
        <v>215875</v>
      </c>
      <c r="Z14" s="985">
        <v>58921</v>
      </c>
      <c r="AA14" s="985">
        <v>77386</v>
      </c>
      <c r="AB14" s="985" t="s">
        <v>1225</v>
      </c>
      <c r="AC14" s="985" t="s">
        <v>1225</v>
      </c>
      <c r="AD14" s="979">
        <v>136307</v>
      </c>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row>
    <row r="15" spans="1:87" s="18" customFormat="1" ht="12" customHeight="1">
      <c r="A15" s="58"/>
      <c r="B15" s="21"/>
      <c r="C15" s="21"/>
      <c r="D15" s="31"/>
      <c r="F15" s="31"/>
      <c r="G15" s="31"/>
      <c r="H15" s="31"/>
      <c r="I15" s="31"/>
      <c r="J15" s="30"/>
      <c r="K15" s="31"/>
      <c r="L15" s="31"/>
      <c r="M15" s="31"/>
      <c r="N15" s="31"/>
      <c r="O15" s="30"/>
      <c r="P15" s="31"/>
      <c r="Q15" s="31"/>
      <c r="R15" s="31"/>
      <c r="S15" s="31"/>
      <c r="T15" s="30"/>
      <c r="U15" s="31"/>
      <c r="V15" s="31"/>
      <c r="W15" s="31"/>
      <c r="X15" s="31"/>
      <c r="Y15" s="30"/>
      <c r="Z15" s="314"/>
      <c r="AA15" s="314"/>
      <c r="AB15" s="314"/>
      <c r="AC15" s="314"/>
      <c r="AD15" s="3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row>
    <row r="16" spans="1:87" s="18" customFormat="1" ht="12" customHeight="1">
      <c r="A16" s="58"/>
      <c r="B16" s="21" t="s">
        <v>185</v>
      </c>
      <c r="C16" s="21"/>
      <c r="D16" s="31"/>
      <c r="F16" s="31"/>
      <c r="G16" s="31"/>
      <c r="H16" s="31"/>
      <c r="I16" s="31"/>
      <c r="J16" s="30"/>
      <c r="K16" s="31"/>
      <c r="L16" s="31"/>
      <c r="M16" s="31"/>
      <c r="N16" s="31"/>
      <c r="O16" s="30"/>
      <c r="P16" s="31"/>
      <c r="Q16" s="31"/>
      <c r="R16" s="31"/>
      <c r="S16" s="31"/>
      <c r="T16" s="30"/>
      <c r="U16" s="31"/>
      <c r="V16" s="31"/>
      <c r="W16" s="31"/>
      <c r="X16" s="31"/>
      <c r="Y16" s="30"/>
      <c r="Z16" s="314"/>
      <c r="AA16" s="314"/>
      <c r="AB16" s="314"/>
      <c r="AC16" s="314"/>
      <c r="AD16" s="315"/>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row>
    <row r="17" spans="1:77" s="18" customFormat="1" ht="12" customHeight="1">
      <c r="A17" s="58"/>
      <c r="B17" s="21"/>
      <c r="C17" s="21" t="s">
        <v>34</v>
      </c>
      <c r="D17" s="31"/>
      <c r="F17" s="31">
        <v>1948</v>
      </c>
      <c r="G17" s="31">
        <v>1621</v>
      </c>
      <c r="H17" s="31">
        <v>2785</v>
      </c>
      <c r="I17" s="31">
        <v>-441</v>
      </c>
      <c r="J17" s="30">
        <v>5913</v>
      </c>
      <c r="K17" s="31">
        <v>536</v>
      </c>
      <c r="L17" s="31">
        <v>840</v>
      </c>
      <c r="M17" s="31">
        <v>367</v>
      </c>
      <c r="N17" s="31">
        <v>65</v>
      </c>
      <c r="O17" s="30">
        <v>1808</v>
      </c>
      <c r="P17" s="31">
        <v>270</v>
      </c>
      <c r="Q17" s="31">
        <v>371</v>
      </c>
      <c r="R17" s="31">
        <v>385</v>
      </c>
      <c r="S17" s="31">
        <v>559</v>
      </c>
      <c r="T17" s="30">
        <v>1585</v>
      </c>
      <c r="U17" s="31">
        <v>731</v>
      </c>
      <c r="V17" s="31">
        <v>337</v>
      </c>
      <c r="W17" s="31">
        <v>310</v>
      </c>
      <c r="X17" s="31">
        <v>454</v>
      </c>
      <c r="Y17" s="30">
        <v>1832</v>
      </c>
      <c r="Z17" s="314">
        <v>347</v>
      </c>
      <c r="AA17" s="314">
        <v>808</v>
      </c>
      <c r="AB17" s="314" t="s">
        <v>1225</v>
      </c>
      <c r="AC17" s="314" t="s">
        <v>1225</v>
      </c>
      <c r="AD17" s="315">
        <v>1155</v>
      </c>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row>
    <row r="18" spans="1:77" s="18" customFormat="1" ht="12" customHeight="1">
      <c r="A18" s="58"/>
      <c r="B18" s="21"/>
      <c r="C18" s="21" t="s">
        <v>35</v>
      </c>
      <c r="D18" s="31"/>
      <c r="F18" s="31">
        <v>7036</v>
      </c>
      <c r="G18" s="31">
        <v>8753</v>
      </c>
      <c r="H18" s="31">
        <v>7589</v>
      </c>
      <c r="I18" s="31">
        <v>6916</v>
      </c>
      <c r="J18" s="30">
        <v>30294</v>
      </c>
      <c r="K18" s="31">
        <v>6261</v>
      </c>
      <c r="L18" s="31">
        <v>5236</v>
      </c>
      <c r="M18" s="31">
        <v>5747</v>
      </c>
      <c r="N18" s="31">
        <v>6464</v>
      </c>
      <c r="O18" s="30">
        <v>23708</v>
      </c>
      <c r="P18" s="31">
        <v>5913</v>
      </c>
      <c r="Q18" s="31">
        <v>5982</v>
      </c>
      <c r="R18" s="31">
        <v>5860</v>
      </c>
      <c r="S18" s="31">
        <v>5482</v>
      </c>
      <c r="T18" s="30">
        <v>23237</v>
      </c>
      <c r="U18" s="31">
        <v>5818</v>
      </c>
      <c r="V18" s="31">
        <v>5818</v>
      </c>
      <c r="W18" s="31">
        <v>5908</v>
      </c>
      <c r="X18" s="31">
        <v>5332</v>
      </c>
      <c r="Y18" s="30">
        <v>22876</v>
      </c>
      <c r="Z18" s="314">
        <v>5600</v>
      </c>
      <c r="AA18" s="314">
        <v>7289</v>
      </c>
      <c r="AB18" s="314" t="s">
        <v>1225</v>
      </c>
      <c r="AC18" s="314" t="s">
        <v>1225</v>
      </c>
      <c r="AD18" s="315">
        <v>12889</v>
      </c>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row>
    <row r="19" spans="1:77" s="18" customFormat="1" ht="12" customHeight="1">
      <c r="A19" s="58"/>
      <c r="B19" s="21"/>
      <c r="C19" s="21" t="s">
        <v>36</v>
      </c>
      <c r="D19" s="31"/>
      <c r="F19" s="31">
        <v>692</v>
      </c>
      <c r="G19" s="31">
        <v>392</v>
      </c>
      <c r="H19" s="31">
        <v>-276</v>
      </c>
      <c r="I19" s="31">
        <v>610</v>
      </c>
      <c r="J19" s="30">
        <v>1418</v>
      </c>
      <c r="K19" s="31">
        <v>144</v>
      </c>
      <c r="L19" s="31">
        <v>-180</v>
      </c>
      <c r="M19" s="31">
        <v>508</v>
      </c>
      <c r="N19" s="31">
        <v>-105</v>
      </c>
      <c r="O19" s="30">
        <v>367</v>
      </c>
      <c r="P19" s="31">
        <v>293</v>
      </c>
      <c r="Q19" s="31">
        <v>25</v>
      </c>
      <c r="R19" s="31">
        <v>-138</v>
      </c>
      <c r="S19" s="31">
        <v>137</v>
      </c>
      <c r="T19" s="30">
        <v>317</v>
      </c>
      <c r="U19" s="31">
        <v>42</v>
      </c>
      <c r="V19" s="31">
        <v>-55</v>
      </c>
      <c r="W19" s="31">
        <v>70</v>
      </c>
      <c r="X19" s="31">
        <v>-14</v>
      </c>
      <c r="Y19" s="30">
        <v>43</v>
      </c>
      <c r="Z19" s="314">
        <v>475</v>
      </c>
      <c r="AA19" s="314">
        <v>-293</v>
      </c>
      <c r="AB19" s="314" t="s">
        <v>1225</v>
      </c>
      <c r="AC19" s="314" t="s">
        <v>1225</v>
      </c>
      <c r="AD19" s="315">
        <v>182</v>
      </c>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row>
    <row r="20" spans="1:77" s="18" customFormat="1" ht="12" customHeight="1">
      <c r="B20" s="21"/>
      <c r="C20" s="21" t="s">
        <v>38</v>
      </c>
      <c r="D20" s="31"/>
      <c r="F20" s="31">
        <v>5</v>
      </c>
      <c r="G20" s="31">
        <v>188</v>
      </c>
      <c r="H20" s="31">
        <v>-74</v>
      </c>
      <c r="I20" s="31">
        <v>1234</v>
      </c>
      <c r="J20" s="30">
        <v>1353</v>
      </c>
      <c r="K20" s="31">
        <v>536</v>
      </c>
      <c r="L20" s="31">
        <v>412</v>
      </c>
      <c r="M20" s="31">
        <v>227</v>
      </c>
      <c r="N20" s="31">
        <v>885</v>
      </c>
      <c r="O20" s="30">
        <v>2060</v>
      </c>
      <c r="P20" s="31">
        <v>252</v>
      </c>
      <c r="Q20" s="31">
        <v>417</v>
      </c>
      <c r="R20" s="31">
        <v>684</v>
      </c>
      <c r="S20" s="31">
        <v>279</v>
      </c>
      <c r="T20" s="30">
        <v>1632</v>
      </c>
      <c r="U20" s="31">
        <v>431</v>
      </c>
      <c r="V20" s="31">
        <v>486</v>
      </c>
      <c r="W20" s="31">
        <v>503</v>
      </c>
      <c r="X20" s="31">
        <v>369</v>
      </c>
      <c r="Y20" s="30">
        <v>1789</v>
      </c>
      <c r="Z20" s="314">
        <v>244</v>
      </c>
      <c r="AA20" s="314">
        <v>477</v>
      </c>
      <c r="AB20" s="314" t="s">
        <v>1225</v>
      </c>
      <c r="AC20" s="314" t="s">
        <v>1225</v>
      </c>
      <c r="AD20" s="315">
        <v>721</v>
      </c>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row>
    <row r="21" spans="1:77" s="18" customFormat="1" ht="12" customHeight="1">
      <c r="B21" s="937"/>
      <c r="C21" s="1033"/>
      <c r="D21" s="976"/>
      <c r="F21" s="976">
        <v>9681</v>
      </c>
      <c r="G21" s="976">
        <v>10954</v>
      </c>
      <c r="H21" s="976">
        <v>10024</v>
      </c>
      <c r="I21" s="976">
        <v>8319</v>
      </c>
      <c r="J21" s="977">
        <v>38978</v>
      </c>
      <c r="K21" s="976">
        <v>7477</v>
      </c>
      <c r="L21" s="976">
        <v>6308</v>
      </c>
      <c r="M21" s="976">
        <v>6849</v>
      </c>
      <c r="N21" s="976">
        <v>7309</v>
      </c>
      <c r="O21" s="977">
        <v>27943</v>
      </c>
      <c r="P21" s="976">
        <v>6728</v>
      </c>
      <c r="Q21" s="976">
        <v>6795</v>
      </c>
      <c r="R21" s="976">
        <v>6791</v>
      </c>
      <c r="S21" s="976">
        <v>6457</v>
      </c>
      <c r="T21" s="977">
        <v>26771</v>
      </c>
      <c r="U21" s="976">
        <v>7022</v>
      </c>
      <c r="V21" s="976">
        <v>6586</v>
      </c>
      <c r="W21" s="976">
        <v>6791</v>
      </c>
      <c r="X21" s="976">
        <v>6141</v>
      </c>
      <c r="Y21" s="977">
        <v>26540</v>
      </c>
      <c r="Z21" s="985">
        <v>6666</v>
      </c>
      <c r="AA21" s="985">
        <v>8281</v>
      </c>
      <c r="AB21" s="985" t="s">
        <v>1225</v>
      </c>
      <c r="AC21" s="985" t="s">
        <v>1225</v>
      </c>
      <c r="AD21" s="979">
        <v>14947</v>
      </c>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row>
    <row r="22" spans="1:77" s="18" customFormat="1" ht="12" customHeight="1">
      <c r="B22" s="21"/>
      <c r="C22" s="21"/>
      <c r="D22" s="31"/>
      <c r="F22" s="31"/>
      <c r="G22" s="31"/>
      <c r="H22" s="31"/>
      <c r="I22" s="31"/>
      <c r="J22" s="30"/>
      <c r="K22" s="31"/>
      <c r="L22" s="31"/>
      <c r="M22" s="31"/>
      <c r="N22" s="31"/>
      <c r="O22" s="30"/>
      <c r="P22" s="31"/>
      <c r="Q22" s="31"/>
      <c r="R22" s="31"/>
      <c r="S22" s="31"/>
      <c r="T22" s="30"/>
      <c r="U22" s="31"/>
      <c r="V22" s="31"/>
      <c r="W22" s="31"/>
      <c r="X22" s="31"/>
      <c r="Y22" s="30"/>
      <c r="Z22" s="314"/>
      <c r="AA22" s="314"/>
      <c r="AB22" s="314"/>
      <c r="AC22" s="314"/>
      <c r="AD22" s="315"/>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row>
    <row r="23" spans="1:77" s="18" customFormat="1" ht="12" customHeight="1">
      <c r="A23" s="58"/>
      <c r="B23" s="21" t="s">
        <v>186</v>
      </c>
      <c r="C23" s="21"/>
      <c r="D23" s="31"/>
      <c r="F23" s="31"/>
      <c r="G23" s="31"/>
      <c r="H23" s="31"/>
      <c r="I23" s="31"/>
      <c r="J23" s="30"/>
      <c r="K23" s="31"/>
      <c r="L23" s="31"/>
      <c r="M23" s="31"/>
      <c r="N23" s="31"/>
      <c r="O23" s="30"/>
      <c r="P23" s="31"/>
      <c r="Q23" s="31"/>
      <c r="R23" s="31"/>
      <c r="S23" s="31"/>
      <c r="T23" s="30"/>
      <c r="U23" s="31"/>
      <c r="V23" s="31"/>
      <c r="W23" s="31"/>
      <c r="X23" s="31"/>
      <c r="Y23" s="30"/>
      <c r="Z23" s="314"/>
      <c r="AA23" s="314"/>
      <c r="AB23" s="314"/>
      <c r="AC23" s="314"/>
      <c r="AD23" s="315"/>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row>
    <row r="24" spans="1:77" s="18" customFormat="1" ht="12" customHeight="1">
      <c r="A24" s="58"/>
      <c r="B24" s="21"/>
      <c r="C24" s="21" t="s">
        <v>34</v>
      </c>
      <c r="D24" s="31"/>
      <c r="F24" s="31">
        <v>6218</v>
      </c>
      <c r="G24" s="31">
        <v>11622</v>
      </c>
      <c r="H24" s="31">
        <v>5268</v>
      </c>
      <c r="I24" s="31">
        <v>27234</v>
      </c>
      <c r="J24" s="30">
        <v>50342</v>
      </c>
      <c r="K24" s="31">
        <v>17350</v>
      </c>
      <c r="L24" s="31">
        <v>9588</v>
      </c>
      <c r="M24" s="31">
        <v>9946</v>
      </c>
      <c r="N24" s="31">
        <v>11605</v>
      </c>
      <c r="O24" s="30">
        <v>48489</v>
      </c>
      <c r="P24" s="31">
        <v>8405</v>
      </c>
      <c r="Q24" s="31">
        <v>5438</v>
      </c>
      <c r="R24" s="31">
        <v>8141</v>
      </c>
      <c r="S24" s="31">
        <v>9059</v>
      </c>
      <c r="T24" s="30">
        <v>31043</v>
      </c>
      <c r="U24" s="31">
        <v>10047</v>
      </c>
      <c r="V24" s="31">
        <v>8835</v>
      </c>
      <c r="W24" s="31">
        <v>9345</v>
      </c>
      <c r="X24" s="31">
        <v>10274</v>
      </c>
      <c r="Y24" s="30">
        <v>38501</v>
      </c>
      <c r="Z24" s="314">
        <v>9100</v>
      </c>
      <c r="AA24" s="314">
        <v>10867</v>
      </c>
      <c r="AB24" s="314" t="s">
        <v>1225</v>
      </c>
      <c r="AC24" s="314" t="s">
        <v>1225</v>
      </c>
      <c r="AD24" s="315">
        <v>19967</v>
      </c>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row>
    <row r="25" spans="1:77" s="18" customFormat="1" ht="12" customHeight="1">
      <c r="A25" s="58"/>
      <c r="B25" s="21"/>
      <c r="C25" s="21" t="s">
        <v>35</v>
      </c>
      <c r="D25" s="31"/>
      <c r="F25" s="31">
        <v>1122</v>
      </c>
      <c r="G25" s="31">
        <v>751</v>
      </c>
      <c r="H25" s="31">
        <v>1010</v>
      </c>
      <c r="I25" s="31">
        <v>16</v>
      </c>
      <c r="J25" s="30">
        <v>2899</v>
      </c>
      <c r="K25" s="31">
        <v>-108</v>
      </c>
      <c r="L25" s="31">
        <v>541</v>
      </c>
      <c r="M25" s="31">
        <v>478</v>
      </c>
      <c r="N25" s="31">
        <v>285</v>
      </c>
      <c r="O25" s="30">
        <v>1196</v>
      </c>
      <c r="P25" s="31">
        <v>519</v>
      </c>
      <c r="Q25" s="31">
        <v>677</v>
      </c>
      <c r="R25" s="31">
        <v>608</v>
      </c>
      <c r="S25" s="31">
        <v>596</v>
      </c>
      <c r="T25" s="30">
        <v>2400</v>
      </c>
      <c r="U25" s="31">
        <v>684</v>
      </c>
      <c r="V25" s="31">
        <v>235</v>
      </c>
      <c r="W25" s="31">
        <v>324</v>
      </c>
      <c r="X25" s="31">
        <v>408</v>
      </c>
      <c r="Y25" s="30">
        <v>1651</v>
      </c>
      <c r="Z25" s="314">
        <v>352</v>
      </c>
      <c r="AA25" s="314">
        <v>524</v>
      </c>
      <c r="AB25" s="314" t="s">
        <v>1225</v>
      </c>
      <c r="AC25" s="314" t="s">
        <v>1225</v>
      </c>
      <c r="AD25" s="315">
        <v>876</v>
      </c>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row>
    <row r="26" spans="1:77" s="18" customFormat="1" ht="12" customHeight="1">
      <c r="A26" s="58"/>
      <c r="B26" s="21"/>
      <c r="C26" s="21" t="s">
        <v>36</v>
      </c>
      <c r="D26" s="31"/>
      <c r="F26" s="31">
        <v>41471</v>
      </c>
      <c r="G26" s="31">
        <v>55165</v>
      </c>
      <c r="H26" s="31">
        <v>48107</v>
      </c>
      <c r="I26" s="31">
        <v>42462</v>
      </c>
      <c r="J26" s="30">
        <v>187205</v>
      </c>
      <c r="K26" s="31">
        <v>38738</v>
      </c>
      <c r="L26" s="31">
        <v>38231</v>
      </c>
      <c r="M26" s="31">
        <v>42400</v>
      </c>
      <c r="N26" s="31">
        <v>40479</v>
      </c>
      <c r="O26" s="30">
        <v>159848</v>
      </c>
      <c r="P26" s="31">
        <v>39602</v>
      </c>
      <c r="Q26" s="31">
        <v>41075</v>
      </c>
      <c r="R26" s="31">
        <v>38575</v>
      </c>
      <c r="S26" s="31">
        <v>35832</v>
      </c>
      <c r="T26" s="30">
        <v>155084</v>
      </c>
      <c r="U26" s="31">
        <v>36121</v>
      </c>
      <c r="V26" s="31">
        <v>37504</v>
      </c>
      <c r="W26" s="31">
        <v>38627</v>
      </c>
      <c r="X26" s="31">
        <v>36488</v>
      </c>
      <c r="Y26" s="30">
        <v>148740</v>
      </c>
      <c r="Z26" s="314">
        <v>42486</v>
      </c>
      <c r="AA26" s="314">
        <v>57452</v>
      </c>
      <c r="AB26" s="314" t="s">
        <v>1225</v>
      </c>
      <c r="AC26" s="314" t="s">
        <v>1225</v>
      </c>
      <c r="AD26" s="315">
        <v>99938</v>
      </c>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row>
    <row r="27" spans="1:77" s="18" customFormat="1" ht="12" customHeight="1">
      <c r="B27" s="21"/>
      <c r="C27" s="21" t="s">
        <v>38</v>
      </c>
      <c r="D27" s="31"/>
      <c r="F27" s="31">
        <v>447</v>
      </c>
      <c r="G27" s="31">
        <v>328</v>
      </c>
      <c r="H27" s="31">
        <v>626</v>
      </c>
      <c r="I27" s="31">
        <v>-455</v>
      </c>
      <c r="J27" s="30">
        <v>946</v>
      </c>
      <c r="K27" s="31">
        <v>202</v>
      </c>
      <c r="L27" s="31">
        <v>178</v>
      </c>
      <c r="M27" s="31">
        <v>445</v>
      </c>
      <c r="N27" s="31">
        <v>-228</v>
      </c>
      <c r="O27" s="30">
        <v>597</v>
      </c>
      <c r="P27" s="31">
        <v>354</v>
      </c>
      <c r="Q27" s="31">
        <v>109</v>
      </c>
      <c r="R27" s="31">
        <v>-70</v>
      </c>
      <c r="S27" s="31">
        <v>265</v>
      </c>
      <c r="T27" s="30">
        <v>658</v>
      </c>
      <c r="U27" s="31">
        <v>53</v>
      </c>
      <c r="V27" s="31">
        <v>53</v>
      </c>
      <c r="W27" s="31">
        <v>124</v>
      </c>
      <c r="X27" s="31">
        <v>213</v>
      </c>
      <c r="Y27" s="30">
        <v>443</v>
      </c>
      <c r="Z27" s="314">
        <v>317</v>
      </c>
      <c r="AA27" s="314">
        <v>262</v>
      </c>
      <c r="AB27" s="314" t="s">
        <v>1225</v>
      </c>
      <c r="AC27" s="314" t="s">
        <v>1225</v>
      </c>
      <c r="AD27" s="315">
        <v>579</v>
      </c>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row>
    <row r="28" spans="1:77" s="18" customFormat="1" ht="12" customHeight="1" thickBot="1">
      <c r="B28" s="75" t="s">
        <v>187</v>
      </c>
      <c r="C28" s="75"/>
      <c r="D28" s="97"/>
      <c r="F28" s="97">
        <v>49258</v>
      </c>
      <c r="G28" s="97">
        <v>67866</v>
      </c>
      <c r="H28" s="97">
        <v>55011</v>
      </c>
      <c r="I28" s="97">
        <v>69257</v>
      </c>
      <c r="J28" s="128">
        <v>241392</v>
      </c>
      <c r="K28" s="97">
        <v>56182</v>
      </c>
      <c r="L28" s="97">
        <v>48538</v>
      </c>
      <c r="M28" s="97">
        <v>53269</v>
      </c>
      <c r="N28" s="97">
        <v>52141</v>
      </c>
      <c r="O28" s="128">
        <v>210130</v>
      </c>
      <c r="P28" s="97">
        <v>48880</v>
      </c>
      <c r="Q28" s="97">
        <v>47299</v>
      </c>
      <c r="R28" s="97">
        <v>47254</v>
      </c>
      <c r="S28" s="97">
        <v>45752</v>
      </c>
      <c r="T28" s="128">
        <v>189185</v>
      </c>
      <c r="U28" s="97">
        <v>46905</v>
      </c>
      <c r="V28" s="97">
        <v>46627</v>
      </c>
      <c r="W28" s="97">
        <v>48420</v>
      </c>
      <c r="X28" s="97">
        <v>47383</v>
      </c>
      <c r="Y28" s="128">
        <v>189335</v>
      </c>
      <c r="Z28" s="97">
        <v>52255</v>
      </c>
      <c r="AA28" s="97">
        <v>69105</v>
      </c>
      <c r="AB28" s="97" t="s">
        <v>1225</v>
      </c>
      <c r="AC28" s="97" t="s">
        <v>1225</v>
      </c>
      <c r="AD28" s="128">
        <v>121360</v>
      </c>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row>
    <row r="29" spans="1:77" ht="11.25" customHeight="1">
      <c r="D29" s="278"/>
      <c r="F29" s="278"/>
      <c r="G29" s="278"/>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row>
    <row r="30" spans="1:77" ht="11.25" customHeight="1">
      <c r="B30" s="21" t="s">
        <v>188</v>
      </c>
      <c r="C30" s="21"/>
      <c r="D30" s="31"/>
      <c r="E30" s="18"/>
      <c r="F30" s="31"/>
      <c r="G30" s="31"/>
      <c r="H30" s="31"/>
      <c r="I30" s="31"/>
      <c r="J30" s="30"/>
      <c r="K30" s="31"/>
      <c r="L30" s="31"/>
      <c r="M30" s="31"/>
      <c r="N30" s="31"/>
      <c r="O30" s="30"/>
      <c r="P30" s="31"/>
      <c r="Q30" s="31"/>
      <c r="R30" s="31"/>
      <c r="S30" s="31"/>
      <c r="T30" s="30"/>
      <c r="U30" s="31"/>
      <c r="V30" s="31"/>
      <c r="W30" s="31"/>
      <c r="X30" s="31"/>
      <c r="Y30" s="30"/>
      <c r="Z30" s="30"/>
      <c r="AA30" s="30"/>
      <c r="AB30" s="30"/>
      <c r="AC30" s="30"/>
      <c r="AD30" s="30"/>
    </row>
    <row r="31" spans="1:77" ht="11.25" customHeight="1">
      <c r="B31" s="18" t="s">
        <v>189</v>
      </c>
      <c r="C31" s="21"/>
      <c r="D31" s="31"/>
      <c r="E31" s="18"/>
      <c r="F31" s="31"/>
      <c r="G31" s="31"/>
      <c r="H31" s="31"/>
      <c r="I31" s="31"/>
      <c r="J31" s="30"/>
      <c r="K31" s="31"/>
      <c r="L31" s="31"/>
      <c r="M31" s="31"/>
      <c r="N31" s="31"/>
      <c r="O31" s="30"/>
      <c r="P31" s="31"/>
      <c r="Q31" s="31"/>
      <c r="R31" s="31"/>
      <c r="S31" s="31"/>
      <c r="T31" s="30"/>
      <c r="U31" s="31"/>
      <c r="V31" s="31"/>
      <c r="W31" s="31"/>
      <c r="X31" s="31"/>
      <c r="Y31" s="30"/>
      <c r="Z31" s="30"/>
      <c r="AA31" s="30"/>
      <c r="AB31" s="30"/>
      <c r="AC31" s="30"/>
      <c r="AD31" s="30"/>
    </row>
    <row r="32" spans="1:77" ht="11.25" customHeight="1">
      <c r="B32" s="21"/>
      <c r="C32" s="21" t="s">
        <v>190</v>
      </c>
      <c r="D32" s="31"/>
      <c r="E32" s="18"/>
      <c r="F32" s="31">
        <v>2144</v>
      </c>
      <c r="G32" s="31">
        <v>2034</v>
      </c>
      <c r="H32" s="31">
        <v>1322</v>
      </c>
      <c r="I32" s="31">
        <v>809</v>
      </c>
      <c r="J32" s="30">
        <v>6309</v>
      </c>
      <c r="K32" s="31">
        <v>637</v>
      </c>
      <c r="L32" s="31">
        <v>520</v>
      </c>
      <c r="M32" s="31">
        <v>496</v>
      </c>
      <c r="N32" s="31">
        <v>760</v>
      </c>
      <c r="O32" s="30">
        <v>2413</v>
      </c>
      <c r="P32" s="31">
        <v>548</v>
      </c>
      <c r="Q32" s="31">
        <v>538</v>
      </c>
      <c r="R32" s="31">
        <v>618</v>
      </c>
      <c r="S32" s="31">
        <v>515</v>
      </c>
      <c r="T32" s="30">
        <v>2219</v>
      </c>
      <c r="U32" s="31">
        <v>415</v>
      </c>
      <c r="V32" s="31">
        <v>421</v>
      </c>
      <c r="W32" s="31">
        <v>635</v>
      </c>
      <c r="X32" s="31">
        <v>592</v>
      </c>
      <c r="Y32" s="30">
        <v>2063</v>
      </c>
      <c r="Z32" s="314">
        <v>333</v>
      </c>
      <c r="AA32" s="314">
        <v>402</v>
      </c>
      <c r="AB32" s="314" t="s">
        <v>1225</v>
      </c>
      <c r="AC32" s="314" t="s">
        <v>1225</v>
      </c>
      <c r="AD32" s="315">
        <v>735</v>
      </c>
    </row>
    <row r="33" spans="2:30" ht="11.25" customHeight="1">
      <c r="B33" s="21"/>
      <c r="C33" s="21" t="s">
        <v>191</v>
      </c>
      <c r="D33" s="31"/>
      <c r="E33" s="18"/>
      <c r="F33" s="31">
        <v>31751</v>
      </c>
      <c r="G33" s="31">
        <v>43267</v>
      </c>
      <c r="H33" s="31">
        <v>40036</v>
      </c>
      <c r="I33" s="31">
        <v>34800</v>
      </c>
      <c r="J33" s="30">
        <v>149854</v>
      </c>
      <c r="K33" s="31">
        <v>30141</v>
      </c>
      <c r="L33" s="31">
        <v>31218</v>
      </c>
      <c r="M33" s="31">
        <v>35486</v>
      </c>
      <c r="N33" s="31">
        <v>32124</v>
      </c>
      <c r="O33" s="30">
        <v>128969</v>
      </c>
      <c r="P33" s="31">
        <v>29840</v>
      </c>
      <c r="Q33" s="31">
        <v>32548</v>
      </c>
      <c r="R33" s="31">
        <v>30997</v>
      </c>
      <c r="S33" s="31">
        <v>27634</v>
      </c>
      <c r="T33" s="30">
        <v>121019</v>
      </c>
      <c r="U33" s="31">
        <v>27162</v>
      </c>
      <c r="V33" s="31">
        <v>28572</v>
      </c>
      <c r="W33" s="31">
        <v>30274</v>
      </c>
      <c r="X33" s="31">
        <v>28199</v>
      </c>
      <c r="Y33" s="30">
        <v>114207</v>
      </c>
      <c r="Z33" s="314">
        <v>29851</v>
      </c>
      <c r="AA33" s="314">
        <v>43549</v>
      </c>
      <c r="AB33" s="314" t="s">
        <v>1225</v>
      </c>
      <c r="AC33" s="314" t="s">
        <v>1225</v>
      </c>
      <c r="AD33" s="315">
        <v>73400</v>
      </c>
    </row>
    <row r="34" spans="2:30" ht="11.25" customHeight="1">
      <c r="B34" s="21"/>
      <c r="C34" s="21" t="s">
        <v>192</v>
      </c>
      <c r="D34" s="877" t="str">
        <f>Footnotes!B27</f>
        <v>a</v>
      </c>
      <c r="E34" s="18"/>
      <c r="F34" s="31">
        <v>10680</v>
      </c>
      <c r="G34" s="31">
        <v>8944</v>
      </c>
      <c r="H34" s="31">
        <v>11106</v>
      </c>
      <c r="I34" s="31">
        <v>11040</v>
      </c>
      <c r="J34" s="30">
        <v>41770</v>
      </c>
      <c r="K34" s="31">
        <v>9644</v>
      </c>
      <c r="L34" s="31">
        <v>5841</v>
      </c>
      <c r="M34" s="31">
        <v>6396</v>
      </c>
      <c r="N34" s="31">
        <v>7660</v>
      </c>
      <c r="O34" s="30">
        <v>29541</v>
      </c>
      <c r="P34" s="31">
        <v>5751</v>
      </c>
      <c r="Q34" s="31">
        <v>4987</v>
      </c>
      <c r="R34" s="31">
        <v>6458</v>
      </c>
      <c r="S34" s="31">
        <v>7268</v>
      </c>
      <c r="T34" s="30">
        <v>24464</v>
      </c>
      <c r="U34" s="31">
        <v>7263</v>
      </c>
      <c r="V34" s="31">
        <v>6049</v>
      </c>
      <c r="W34" s="31">
        <v>7192</v>
      </c>
      <c r="X34" s="31">
        <v>6973</v>
      </c>
      <c r="Y34" s="30">
        <v>27477</v>
      </c>
      <c r="Z34" s="314">
        <v>6637</v>
      </c>
      <c r="AA34" s="314">
        <v>8523</v>
      </c>
      <c r="AB34" s="314" t="s">
        <v>1225</v>
      </c>
      <c r="AC34" s="314" t="s">
        <v>1225</v>
      </c>
      <c r="AD34" s="315">
        <v>15160</v>
      </c>
    </row>
    <row r="35" spans="2:30" ht="11.25" customHeight="1">
      <c r="B35" s="21"/>
      <c r="C35" s="21" t="s">
        <v>193</v>
      </c>
      <c r="D35" s="877" t="str">
        <f>Footnotes!B27</f>
        <v>a</v>
      </c>
      <c r="E35" s="18"/>
      <c r="F35" s="31">
        <v>2345</v>
      </c>
      <c r="G35" s="31">
        <v>1825</v>
      </c>
      <c r="H35" s="31">
        <v>2267</v>
      </c>
      <c r="I35" s="31">
        <v>1459</v>
      </c>
      <c r="J35" s="30">
        <v>7896</v>
      </c>
      <c r="K35" s="31">
        <v>1872</v>
      </c>
      <c r="L35" s="31">
        <v>2750</v>
      </c>
      <c r="M35" s="31">
        <v>2765</v>
      </c>
      <c r="N35" s="31">
        <v>2911</v>
      </c>
      <c r="O35" s="30">
        <v>10298</v>
      </c>
      <c r="P35" s="31">
        <v>2928</v>
      </c>
      <c r="Q35" s="31">
        <v>3108</v>
      </c>
      <c r="R35" s="31">
        <v>3213</v>
      </c>
      <c r="S35" s="31">
        <v>4113</v>
      </c>
      <c r="T35" s="30">
        <v>13362</v>
      </c>
      <c r="U35" s="31">
        <v>3633</v>
      </c>
      <c r="V35" s="31">
        <v>3697</v>
      </c>
      <c r="W35" s="31">
        <v>3528</v>
      </c>
      <c r="X35" s="31">
        <v>4274</v>
      </c>
      <c r="Y35" s="30">
        <v>15132</v>
      </c>
      <c r="Z35" s="314">
        <v>3695</v>
      </c>
      <c r="AA35" s="314">
        <v>3721</v>
      </c>
      <c r="AB35" s="314" t="s">
        <v>1225</v>
      </c>
      <c r="AC35" s="314" t="s">
        <v>1225</v>
      </c>
      <c r="AD35" s="315">
        <v>7416</v>
      </c>
    </row>
    <row r="36" spans="2:30" ht="11.25" customHeight="1">
      <c r="B36" s="942" t="s">
        <v>194</v>
      </c>
      <c r="C36" s="942"/>
      <c r="D36" s="787"/>
      <c r="E36" s="18"/>
      <c r="F36" s="787">
        <v>46920</v>
      </c>
      <c r="G36" s="787">
        <v>56070</v>
      </c>
      <c r="H36" s="787">
        <v>54731</v>
      </c>
      <c r="I36" s="787">
        <v>48108</v>
      </c>
      <c r="J36" s="788">
        <v>205829</v>
      </c>
      <c r="K36" s="787">
        <v>42294</v>
      </c>
      <c r="L36" s="787">
        <v>40329</v>
      </c>
      <c r="M36" s="787">
        <v>45143</v>
      </c>
      <c r="N36" s="787">
        <v>43455</v>
      </c>
      <c r="O36" s="788">
        <v>171221</v>
      </c>
      <c r="P36" s="787">
        <v>39067</v>
      </c>
      <c r="Q36" s="787">
        <v>41181</v>
      </c>
      <c r="R36" s="787">
        <v>41286</v>
      </c>
      <c r="S36" s="787">
        <v>39530</v>
      </c>
      <c r="T36" s="788">
        <v>161064</v>
      </c>
      <c r="U36" s="787">
        <v>38473</v>
      </c>
      <c r="V36" s="787">
        <v>38739</v>
      </c>
      <c r="W36" s="787">
        <v>41629</v>
      </c>
      <c r="X36" s="787">
        <v>40038</v>
      </c>
      <c r="Y36" s="788">
        <v>158879</v>
      </c>
      <c r="Z36" s="985">
        <v>40516</v>
      </c>
      <c r="AA36" s="985">
        <v>56195</v>
      </c>
      <c r="AB36" s="985" t="s">
        <v>1225</v>
      </c>
      <c r="AC36" s="985" t="s">
        <v>1225</v>
      </c>
      <c r="AD36" s="979">
        <v>96711</v>
      </c>
    </row>
    <row r="37" spans="2:30" ht="11.25" customHeight="1">
      <c r="B37" s="18" t="s">
        <v>195</v>
      </c>
      <c r="C37" s="21"/>
      <c r="D37" s="877" t="str">
        <f>Footnotes!B28</f>
        <v>b</v>
      </c>
      <c r="F37" s="31">
        <v>2338</v>
      </c>
      <c r="G37" s="31">
        <v>11796</v>
      </c>
      <c r="H37" s="31">
        <v>280</v>
      </c>
      <c r="I37" s="31">
        <v>21149</v>
      </c>
      <c r="J37" s="30">
        <v>35563</v>
      </c>
      <c r="K37" s="31">
        <v>13888</v>
      </c>
      <c r="L37" s="31">
        <v>8209</v>
      </c>
      <c r="M37" s="31">
        <v>8126</v>
      </c>
      <c r="N37" s="31">
        <v>8686</v>
      </c>
      <c r="O37" s="30">
        <v>38909</v>
      </c>
      <c r="P37" s="31">
        <v>9813</v>
      </c>
      <c r="Q37" s="31">
        <v>6118</v>
      </c>
      <c r="R37" s="31">
        <v>5968</v>
      </c>
      <c r="S37" s="31">
        <v>6222</v>
      </c>
      <c r="T37" s="30">
        <v>28121</v>
      </c>
      <c r="U37" s="31">
        <v>8432</v>
      </c>
      <c r="V37" s="31">
        <v>7888</v>
      </c>
      <c r="W37" s="31">
        <v>6791</v>
      </c>
      <c r="X37" s="31">
        <v>7345</v>
      </c>
      <c r="Y37" s="30">
        <v>30456</v>
      </c>
      <c r="Z37" s="314">
        <v>11739</v>
      </c>
      <c r="AA37" s="314">
        <v>12910</v>
      </c>
      <c r="AB37" s="314" t="s">
        <v>1225</v>
      </c>
      <c r="AC37" s="314" t="s">
        <v>1225</v>
      </c>
      <c r="AD37" s="979">
        <v>24649</v>
      </c>
    </row>
    <row r="38" spans="2:30" ht="11.25" customHeight="1">
      <c r="B38" s="942" t="s">
        <v>187</v>
      </c>
      <c r="C38" s="942"/>
      <c r="D38" s="787"/>
      <c r="F38" s="787">
        <v>49258</v>
      </c>
      <c r="G38" s="787">
        <v>67866</v>
      </c>
      <c r="H38" s="787">
        <v>55011</v>
      </c>
      <c r="I38" s="787">
        <v>69257</v>
      </c>
      <c r="J38" s="788">
        <v>241392</v>
      </c>
      <c r="K38" s="787">
        <v>56182</v>
      </c>
      <c r="L38" s="787">
        <v>48538</v>
      </c>
      <c r="M38" s="787">
        <v>53269</v>
      </c>
      <c r="N38" s="787">
        <v>52141</v>
      </c>
      <c r="O38" s="788">
        <v>210130</v>
      </c>
      <c r="P38" s="787">
        <v>48880</v>
      </c>
      <c r="Q38" s="787">
        <v>47299</v>
      </c>
      <c r="R38" s="787">
        <v>47254</v>
      </c>
      <c r="S38" s="787">
        <v>45752</v>
      </c>
      <c r="T38" s="788">
        <v>189185</v>
      </c>
      <c r="U38" s="787">
        <v>46905</v>
      </c>
      <c r="V38" s="787">
        <v>46627</v>
      </c>
      <c r="W38" s="787">
        <v>48420</v>
      </c>
      <c r="X38" s="787">
        <v>47383</v>
      </c>
      <c r="Y38" s="788">
        <v>189335</v>
      </c>
      <c r="Z38" s="985">
        <v>52255</v>
      </c>
      <c r="AA38" s="985">
        <v>69105</v>
      </c>
      <c r="AB38" s="985" t="s">
        <v>1225</v>
      </c>
      <c r="AC38" s="985" t="s">
        <v>1225</v>
      </c>
      <c r="AD38" s="979">
        <v>121360</v>
      </c>
    </row>
    <row r="39" spans="2:30" ht="11.25" customHeight="1">
      <c r="B39" s="1021" t="s">
        <v>152</v>
      </c>
      <c r="C39" s="1014"/>
      <c r="D39" s="1023"/>
      <c r="E39" s="83"/>
      <c r="F39" s="1023"/>
      <c r="G39" s="1023"/>
      <c r="H39" s="1023"/>
      <c r="I39" s="1023"/>
      <c r="J39" s="1023"/>
      <c r="K39" s="1023"/>
      <c r="L39" s="1023"/>
      <c r="M39" s="1023"/>
      <c r="N39" s="1023"/>
      <c r="O39" s="1023"/>
      <c r="P39" s="1023"/>
      <c r="Q39" s="1023"/>
      <c r="R39" s="1023"/>
      <c r="S39" s="1023"/>
      <c r="T39" s="1023"/>
      <c r="U39" s="1023"/>
      <c r="V39" s="1023"/>
      <c r="W39" s="1023"/>
      <c r="X39" s="1023"/>
      <c r="Y39" s="1023"/>
      <c r="Z39" s="1023"/>
      <c r="AA39" s="1023"/>
      <c r="AB39" s="1023"/>
      <c r="AC39" s="1023"/>
      <c r="AD39" s="1023"/>
    </row>
    <row r="40" spans="2:30" ht="11.25" customHeight="1">
      <c r="B40" s="83"/>
      <c r="C40" s="757" t="s">
        <v>149</v>
      </c>
      <c r="D40" s="83"/>
      <c r="E40" s="83"/>
      <c r="F40" s="31">
        <v>19152</v>
      </c>
      <c r="G40" s="31">
        <v>27331</v>
      </c>
      <c r="H40" s="31">
        <v>22451</v>
      </c>
      <c r="I40" s="31">
        <v>18563</v>
      </c>
      <c r="J40" s="30">
        <v>87497</v>
      </c>
      <c r="K40" s="31">
        <v>19160</v>
      </c>
      <c r="L40" s="31">
        <v>20065</v>
      </c>
      <c r="M40" s="31">
        <v>22032</v>
      </c>
      <c r="N40" s="31">
        <v>20920</v>
      </c>
      <c r="O40" s="30">
        <v>82177</v>
      </c>
      <c r="P40" s="31">
        <v>19858</v>
      </c>
      <c r="Q40" s="31">
        <v>20340</v>
      </c>
      <c r="R40" s="31">
        <v>19388</v>
      </c>
      <c r="S40" s="31">
        <v>18212</v>
      </c>
      <c r="T40" s="30">
        <v>77798</v>
      </c>
      <c r="U40" s="31">
        <v>19089</v>
      </c>
      <c r="V40" s="31">
        <v>18890</v>
      </c>
      <c r="W40" s="31">
        <v>18968</v>
      </c>
      <c r="X40" s="31">
        <v>17652</v>
      </c>
      <c r="Y40" s="30">
        <v>74599</v>
      </c>
      <c r="Z40" s="314">
        <v>19476</v>
      </c>
      <c r="AA40" s="314">
        <v>25125</v>
      </c>
      <c r="AB40" s="314" t="s">
        <v>1225</v>
      </c>
      <c r="AC40" s="314" t="s">
        <v>1225</v>
      </c>
      <c r="AD40" s="315">
        <v>44601</v>
      </c>
    </row>
    <row r="41" spans="2:30" ht="11.25" customHeight="1">
      <c r="B41" s="658"/>
      <c r="C41" s="669" t="s">
        <v>150</v>
      </c>
      <c r="D41" s="658"/>
      <c r="E41" s="83"/>
      <c r="F41" s="31">
        <v>42797</v>
      </c>
      <c r="G41" s="31">
        <v>54331</v>
      </c>
      <c r="H41" s="31">
        <v>45111</v>
      </c>
      <c r="I41" s="31">
        <v>61593</v>
      </c>
      <c r="J41" s="30">
        <v>203832</v>
      </c>
      <c r="K41" s="31">
        <v>46350</v>
      </c>
      <c r="L41" s="31">
        <v>38492</v>
      </c>
      <c r="M41" s="31">
        <v>43382</v>
      </c>
      <c r="N41" s="31">
        <v>40808</v>
      </c>
      <c r="O41" s="30">
        <v>169032</v>
      </c>
      <c r="P41" s="31">
        <v>39208</v>
      </c>
      <c r="Q41" s="31">
        <v>36832</v>
      </c>
      <c r="R41" s="31">
        <v>36712</v>
      </c>
      <c r="S41" s="31">
        <v>35265</v>
      </c>
      <c r="T41" s="30">
        <v>148017</v>
      </c>
      <c r="U41" s="31">
        <v>35701</v>
      </c>
      <c r="V41" s="31">
        <v>36233</v>
      </c>
      <c r="W41" s="31">
        <v>37877</v>
      </c>
      <c r="X41" s="31">
        <v>37686</v>
      </c>
      <c r="Y41" s="30">
        <v>147497</v>
      </c>
      <c r="Z41" s="305">
        <v>42577</v>
      </c>
      <c r="AA41" s="305">
        <v>57019</v>
      </c>
      <c r="AB41" s="305" t="s">
        <v>1225</v>
      </c>
      <c r="AC41" s="305" t="s">
        <v>1225</v>
      </c>
      <c r="AD41" s="306">
        <v>99596</v>
      </c>
    </row>
    <row r="42" spans="2:30" ht="11.25" customHeight="1">
      <c r="B42" s="83"/>
      <c r="C42" s="83"/>
      <c r="D42" s="83"/>
      <c r="E42" s="83"/>
      <c r="F42" s="121">
        <v>61949</v>
      </c>
      <c r="G42" s="121">
        <v>81662</v>
      </c>
      <c r="H42" s="121">
        <v>67562</v>
      </c>
      <c r="I42" s="121">
        <v>80156</v>
      </c>
      <c r="J42" s="708">
        <v>291329</v>
      </c>
      <c r="K42" s="121">
        <v>65510</v>
      </c>
      <c r="L42" s="121">
        <v>58557</v>
      </c>
      <c r="M42" s="121">
        <v>65414</v>
      </c>
      <c r="N42" s="121">
        <v>61728</v>
      </c>
      <c r="O42" s="708">
        <v>251209</v>
      </c>
      <c r="P42" s="121">
        <v>59066</v>
      </c>
      <c r="Q42" s="121">
        <v>57172</v>
      </c>
      <c r="R42" s="121">
        <v>56100</v>
      </c>
      <c r="S42" s="121">
        <v>53477</v>
      </c>
      <c r="T42" s="708">
        <v>225815</v>
      </c>
      <c r="U42" s="121">
        <v>54790</v>
      </c>
      <c r="V42" s="121">
        <v>55123</v>
      </c>
      <c r="W42" s="121">
        <v>56845</v>
      </c>
      <c r="X42" s="121">
        <v>55338</v>
      </c>
      <c r="Y42" s="708">
        <v>222096</v>
      </c>
      <c r="Z42" s="307">
        <v>62053</v>
      </c>
      <c r="AA42" s="307">
        <v>82144</v>
      </c>
      <c r="AB42" s="307" t="s">
        <v>1225</v>
      </c>
      <c r="AC42" s="307" t="s">
        <v>1225</v>
      </c>
      <c r="AD42" s="308">
        <v>144197</v>
      </c>
    </row>
    <row r="43" spans="2:30" ht="11.25" customHeight="1">
      <c r="B43" s="21" t="s">
        <v>196</v>
      </c>
      <c r="C43" s="83"/>
      <c r="D43" s="83"/>
      <c r="E43" s="83"/>
      <c r="F43" s="31">
        <v>12691</v>
      </c>
      <c r="G43" s="31">
        <v>13796</v>
      </c>
      <c r="H43" s="31">
        <v>12551</v>
      </c>
      <c r="I43" s="31">
        <v>10899</v>
      </c>
      <c r="J43" s="30">
        <v>49937</v>
      </c>
      <c r="K43" s="31">
        <v>9328</v>
      </c>
      <c r="L43" s="31">
        <v>10019</v>
      </c>
      <c r="M43" s="31">
        <v>12145</v>
      </c>
      <c r="N43" s="31">
        <v>9587</v>
      </c>
      <c r="O43" s="30">
        <v>41079</v>
      </c>
      <c r="P43" s="31">
        <v>10186</v>
      </c>
      <c r="Q43" s="31">
        <v>9873</v>
      </c>
      <c r="R43" s="31">
        <v>8846</v>
      </c>
      <c r="S43" s="31">
        <v>7725</v>
      </c>
      <c r="T43" s="30">
        <v>36630</v>
      </c>
      <c r="U43" s="31">
        <v>7885</v>
      </c>
      <c r="V43" s="31">
        <v>8496</v>
      </c>
      <c r="W43" s="31">
        <v>8425</v>
      </c>
      <c r="X43" s="31">
        <v>7955</v>
      </c>
      <c r="Y43" s="30">
        <v>32761</v>
      </c>
      <c r="Z43" s="307">
        <v>9798</v>
      </c>
      <c r="AA43" s="307">
        <v>13039</v>
      </c>
      <c r="AB43" s="307" t="s">
        <v>1225</v>
      </c>
      <c r="AC43" s="307" t="s">
        <v>1225</v>
      </c>
      <c r="AD43" s="308">
        <v>22837</v>
      </c>
    </row>
    <row r="44" spans="2:30" ht="11.25" customHeight="1" thickBot="1">
      <c r="B44" s="942" t="s">
        <v>187</v>
      </c>
      <c r="C44" s="85"/>
      <c r="D44" s="97"/>
      <c r="E44" s="31"/>
      <c r="F44" s="97">
        <v>49258</v>
      </c>
      <c r="G44" s="97">
        <v>67866</v>
      </c>
      <c r="H44" s="97">
        <v>55011</v>
      </c>
      <c r="I44" s="97">
        <v>69257</v>
      </c>
      <c r="J44" s="128">
        <v>241392</v>
      </c>
      <c r="K44" s="97">
        <v>56182</v>
      </c>
      <c r="L44" s="97">
        <v>48538</v>
      </c>
      <c r="M44" s="97">
        <v>53269</v>
      </c>
      <c r="N44" s="97">
        <v>52141</v>
      </c>
      <c r="O44" s="128">
        <v>210130</v>
      </c>
      <c r="P44" s="97">
        <v>48880</v>
      </c>
      <c r="Q44" s="97">
        <v>47299</v>
      </c>
      <c r="R44" s="97">
        <v>47254</v>
      </c>
      <c r="S44" s="97">
        <v>45752</v>
      </c>
      <c r="T44" s="128">
        <v>189185</v>
      </c>
      <c r="U44" s="97">
        <v>46905</v>
      </c>
      <c r="V44" s="97">
        <v>46627</v>
      </c>
      <c r="W44" s="97">
        <v>48420</v>
      </c>
      <c r="X44" s="97">
        <v>47383</v>
      </c>
      <c r="Y44" s="128">
        <v>189335</v>
      </c>
      <c r="Z44" s="97">
        <v>52255</v>
      </c>
      <c r="AA44" s="97">
        <v>69105</v>
      </c>
      <c r="AB44" s="97" t="s">
        <v>1225</v>
      </c>
      <c r="AC44" s="97" t="s">
        <v>1225</v>
      </c>
      <c r="AD44" s="128">
        <v>121360</v>
      </c>
    </row>
    <row r="45" spans="2:30" ht="27" customHeight="1">
      <c r="B45" s="214"/>
      <c r="C45" s="1265"/>
      <c r="D45" s="1265"/>
      <c r="E45" s="1265"/>
      <c r="F45" s="1266"/>
      <c r="G45" s="1266"/>
      <c r="H45" s="1266"/>
      <c r="I45" s="1266"/>
      <c r="J45" s="1266"/>
      <c r="K45" s="1266"/>
      <c r="L45" s="1267"/>
      <c r="M45" s="1267"/>
      <c r="N45" s="1267"/>
      <c r="O45" s="1267"/>
    </row>
    <row r="46" spans="2:30" ht="11.25" customHeight="1">
      <c r="F46" s="100"/>
      <c r="G46" s="100"/>
      <c r="H46" s="100"/>
      <c r="I46" s="100"/>
      <c r="J46" s="100"/>
      <c r="K46" s="100"/>
    </row>
    <row r="47" spans="2:30" ht="11.25" customHeight="1">
      <c r="F47" s="100"/>
      <c r="G47" s="100"/>
      <c r="H47" s="100"/>
      <c r="I47" s="100"/>
      <c r="J47" s="100"/>
      <c r="K47" s="100"/>
      <c r="N47" s="100"/>
    </row>
    <row r="48" spans="2:30" ht="11.25" customHeight="1">
      <c r="F48" s="100"/>
      <c r="G48" s="100"/>
      <c r="H48" s="100"/>
      <c r="I48" s="100"/>
      <c r="J48" s="100"/>
      <c r="K48" s="100"/>
      <c r="L48" s="100"/>
      <c r="M48" s="100"/>
      <c r="N48" s="100"/>
    </row>
    <row r="49" spans="6:11" ht="11.25" customHeight="1">
      <c r="F49" s="100"/>
      <c r="G49" s="100"/>
      <c r="H49" s="100"/>
      <c r="I49" s="100"/>
      <c r="J49" s="100"/>
      <c r="K49" s="100"/>
    </row>
    <row r="50" spans="6:11" ht="11.25" customHeight="1">
      <c r="F50" s="100"/>
      <c r="G50" s="100"/>
      <c r="H50" s="100"/>
      <c r="I50" s="100"/>
      <c r="J50" s="100"/>
      <c r="K50" s="100"/>
    </row>
    <row r="51" spans="6:11" ht="11.25" customHeight="1">
      <c r="F51" s="100"/>
      <c r="G51" s="100"/>
      <c r="H51" s="100"/>
      <c r="I51" s="100"/>
      <c r="J51" s="100"/>
      <c r="K51" s="100"/>
    </row>
    <row r="52" spans="6:11" ht="11.25" customHeight="1">
      <c r="F52" s="100"/>
      <c r="G52" s="100"/>
      <c r="H52" s="100"/>
      <c r="I52" s="100"/>
      <c r="J52" s="100"/>
      <c r="K52" s="100"/>
    </row>
    <row r="53" spans="6:11" ht="11.25" customHeight="1">
      <c r="F53" s="100"/>
      <c r="G53" s="100"/>
      <c r="H53" s="100"/>
      <c r="I53" s="100"/>
      <c r="J53" s="100"/>
      <c r="K53" s="100"/>
    </row>
    <row r="54" spans="6:11" ht="11.25" customHeight="1">
      <c r="F54" s="100"/>
      <c r="G54" s="100"/>
      <c r="H54" s="100"/>
      <c r="I54" s="100"/>
      <c r="J54" s="100"/>
      <c r="K54" s="100"/>
    </row>
    <row r="55" spans="6:11" ht="11.25" customHeight="1">
      <c r="F55" s="100"/>
      <c r="G55" s="100"/>
      <c r="H55" s="100"/>
      <c r="I55" s="100"/>
      <c r="J55" s="100"/>
      <c r="K55" s="100"/>
    </row>
    <row r="56" spans="6:11" ht="11.25" customHeight="1">
      <c r="F56" s="100"/>
      <c r="G56" s="100"/>
      <c r="H56" s="100"/>
      <c r="I56" s="100"/>
      <c r="J56" s="100"/>
      <c r="K56" s="100"/>
    </row>
    <row r="57" spans="6:11" ht="11.25" customHeight="1">
      <c r="F57" s="100"/>
      <c r="G57" s="100"/>
      <c r="H57" s="100"/>
      <c r="I57" s="100"/>
      <c r="J57" s="100"/>
      <c r="K57" s="100"/>
    </row>
    <row r="58" spans="6:11" ht="11.25" customHeight="1">
      <c r="F58" s="100"/>
      <c r="G58" s="100"/>
      <c r="H58" s="100"/>
      <c r="I58" s="100"/>
      <c r="J58" s="100"/>
      <c r="K58" s="100"/>
    </row>
    <row r="59" spans="6:11" ht="11.25" customHeight="1">
      <c r="F59" s="100"/>
      <c r="G59" s="100"/>
      <c r="H59" s="100"/>
      <c r="I59" s="100"/>
      <c r="J59" s="100"/>
      <c r="K59" s="100"/>
    </row>
    <row r="60" spans="6:11" ht="11.25" customHeight="1">
      <c r="F60" s="100"/>
      <c r="G60" s="100"/>
      <c r="H60" s="100"/>
      <c r="I60" s="100"/>
      <c r="J60" s="100"/>
      <c r="K60" s="100"/>
    </row>
    <row r="61" spans="6:11">
      <c r="F61" s="100"/>
      <c r="G61" s="100"/>
      <c r="H61" s="100"/>
      <c r="I61" s="100"/>
      <c r="J61" s="100"/>
      <c r="K61" s="100"/>
    </row>
    <row r="62" spans="6:11">
      <c r="F62" s="100"/>
      <c r="G62" s="100"/>
      <c r="H62" s="100"/>
      <c r="I62" s="100"/>
      <c r="J62" s="100"/>
      <c r="K62" s="100"/>
    </row>
    <row r="63" spans="6:11">
      <c r="F63" s="100"/>
      <c r="G63" s="100"/>
      <c r="H63" s="100"/>
      <c r="I63" s="100"/>
      <c r="J63" s="100"/>
      <c r="K63" s="100"/>
    </row>
    <row r="64" spans="6:11">
      <c r="F64" s="100"/>
      <c r="G64" s="100"/>
      <c r="H64" s="100"/>
      <c r="I64" s="100"/>
      <c r="J64" s="100"/>
      <c r="K64" s="100"/>
    </row>
    <row r="65" spans="6:11">
      <c r="F65" s="100"/>
      <c r="G65" s="100"/>
      <c r="H65" s="100"/>
      <c r="I65" s="100"/>
      <c r="J65" s="100"/>
      <c r="K65" s="100"/>
    </row>
  </sheetData>
  <mergeCells count="1">
    <mergeCell ref="C45:O45"/>
  </mergeCells>
  <phoneticPr fontId="2" type="noConversion"/>
  <hyperlinks>
    <hyperlink ref="Z3" location="Contents!B20" display="Contents" xr:uid="{00000000-0004-0000-0B00-000000000000}"/>
    <hyperlink ref="D9" location="Footnotes!A1" display="Footnotes" xr:uid="{5747E980-13D9-4ECB-9A81-65CE6474EECC}"/>
    <hyperlink ref="D34" location="Footnotes!B27" display="Footnotes!B27" xr:uid="{E26D38DA-8428-4503-81BE-6C7FD640FDFF}"/>
    <hyperlink ref="D37" location="Footnotes!B28" display="Footnotes!B28" xr:uid="{F04C206B-DE3B-4915-9B4B-F23ACF9FF2DF}"/>
    <hyperlink ref="D35" location="Footnotes!B27" display="Footnotes!B27" xr:uid="{DDF62C41-749F-4229-AA0D-C6C3DBCE8B30}"/>
  </hyperlinks>
  <pageMargins left="0" right="0" top="0" bottom="0.39370078740157483" header="0" footer="0.19685039370078741"/>
  <pageSetup paperSize="8" scale="88" fitToHeight="2" orientation="landscape"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3">
    <tabColor rgb="FF008080"/>
    <pageSetUpPr fitToPage="1"/>
  </sheetPr>
  <dimension ref="A1:AI49"/>
  <sheetViews>
    <sheetView showGridLines="0" zoomScaleNormal="100" zoomScaleSheetLayoutView="100" workbookViewId="0">
      <pane xSplit="5" ySplit="8" topLeftCell="F9" activePane="bottomRight" state="frozen"/>
      <selection pane="topRight" activeCell="B1" sqref="B1"/>
      <selection pane="bottomLeft" activeCell="B1" sqref="B1"/>
      <selection pane="bottomRight" activeCell="M30" sqref="M30"/>
    </sheetView>
  </sheetViews>
  <sheetFormatPr defaultColWidth="11.41015625" defaultRowHeight="11.4"/>
  <cols>
    <col min="1" max="2" width="2.703125" customWidth="1"/>
    <col min="3" max="3" width="50.703125" customWidth="1"/>
    <col min="4" max="4" width="14.1171875" customWidth="1"/>
    <col min="5" max="5" width="2.703125" customWidth="1"/>
    <col min="6" max="10" width="7.703125" style="101" customWidth="1"/>
    <col min="11" max="14" width="7.703125" style="73" customWidth="1"/>
    <col min="15" max="25" width="8.1171875" customWidth="1"/>
    <col min="26" max="30" width="7.703125" customWidth="1"/>
  </cols>
  <sheetData>
    <row r="1" spans="1:30" ht="12.75" customHeight="1">
      <c r="A1" s="5"/>
      <c r="B1" s="57" t="str">
        <f>Summary!$B$1</f>
        <v>Financial and Operating Information 2022 - 2026</v>
      </c>
      <c r="C1" s="72"/>
      <c r="D1" s="72"/>
    </row>
    <row r="2" spans="1:30" ht="12.75" customHeight="1">
      <c r="A2" s="5"/>
      <c r="B2" s="29" t="s">
        <v>8</v>
      </c>
      <c r="C2" s="72"/>
      <c r="D2" s="72"/>
    </row>
    <row r="3" spans="1:30" ht="12.75" customHeight="1">
      <c r="A3" s="5"/>
      <c r="B3" s="5"/>
      <c r="C3" s="72"/>
      <c r="D3" s="72"/>
      <c r="Z3" s="102" t="s">
        <v>6</v>
      </c>
    </row>
    <row r="4" spans="1:30" ht="12.75" customHeight="1">
      <c r="A4" s="5"/>
      <c r="B4" s="5"/>
      <c r="C4" s="72"/>
      <c r="D4" s="72"/>
    </row>
    <row r="5" spans="1:30" ht="20.25" customHeight="1">
      <c r="B5" s="24" t="s">
        <v>18</v>
      </c>
    </row>
    <row r="6" spans="1:30" s="18" customFormat="1" ht="12" customHeight="1" thickBot="1">
      <c r="B6" s="56"/>
      <c r="F6" s="127"/>
      <c r="G6" s="127"/>
      <c r="H6" s="127"/>
      <c r="I6" s="127"/>
      <c r="J6" s="127"/>
      <c r="K6" s="70"/>
      <c r="L6" s="70"/>
      <c r="M6" s="70"/>
      <c r="N6" s="70"/>
    </row>
    <row r="7" spans="1:30">
      <c r="B7" s="60"/>
      <c r="C7" s="60"/>
      <c r="D7" s="60"/>
      <c r="E7" s="18"/>
      <c r="F7" s="71"/>
      <c r="G7" s="106"/>
      <c r="H7" s="106"/>
      <c r="I7" s="106"/>
      <c r="J7" s="106"/>
      <c r="K7" s="71"/>
      <c r="L7" s="106"/>
      <c r="M7" s="106"/>
      <c r="N7" s="106"/>
      <c r="O7" s="106"/>
      <c r="P7" s="106"/>
      <c r="Q7" s="106"/>
      <c r="R7" s="106"/>
      <c r="S7" s="106"/>
      <c r="T7" s="106"/>
      <c r="U7" s="106"/>
      <c r="V7" s="106"/>
      <c r="W7" s="106"/>
      <c r="X7" s="106"/>
      <c r="Y7" s="106"/>
      <c r="Z7" s="71"/>
      <c r="AA7" s="106"/>
      <c r="AB7" s="106"/>
      <c r="AC7" s="106"/>
      <c r="AD7" s="752" t="s">
        <v>111</v>
      </c>
    </row>
    <row r="8" spans="1:30">
      <c r="B8" s="997"/>
      <c r="C8" s="997"/>
      <c r="D8" s="986" t="s">
        <v>54</v>
      </c>
      <c r="E8" s="18"/>
      <c r="F8" s="997" t="s">
        <v>1</v>
      </c>
      <c r="G8" s="997" t="s">
        <v>2</v>
      </c>
      <c r="H8" s="997" t="s">
        <v>3</v>
      </c>
      <c r="I8" s="997" t="s">
        <v>4</v>
      </c>
      <c r="J8" s="938">
        <v>2022</v>
      </c>
      <c r="K8" s="997" t="s">
        <v>1</v>
      </c>
      <c r="L8" s="997" t="s">
        <v>2</v>
      </c>
      <c r="M8" s="997" t="s">
        <v>3</v>
      </c>
      <c r="N8" s="997" t="s">
        <v>4</v>
      </c>
      <c r="O8" s="938">
        <v>2023</v>
      </c>
      <c r="P8" s="997" t="s">
        <v>1</v>
      </c>
      <c r="Q8" s="997" t="s">
        <v>2</v>
      </c>
      <c r="R8" s="997" t="s">
        <v>3</v>
      </c>
      <c r="S8" s="997" t="s">
        <v>4</v>
      </c>
      <c r="T8" s="938">
        <v>2024</v>
      </c>
      <c r="U8" s="997" t="s">
        <v>1</v>
      </c>
      <c r="V8" s="997" t="s">
        <v>2</v>
      </c>
      <c r="W8" s="997" t="s">
        <v>3</v>
      </c>
      <c r="X8" s="997" t="s">
        <v>4</v>
      </c>
      <c r="Y8" s="938">
        <v>2025</v>
      </c>
      <c r="Z8" s="997" t="s">
        <v>1</v>
      </c>
      <c r="AA8" s="997" t="s">
        <v>2</v>
      </c>
      <c r="AB8" s="997" t="s">
        <v>3</v>
      </c>
      <c r="AC8" s="997" t="s">
        <v>4</v>
      </c>
      <c r="AD8" s="938">
        <v>2026</v>
      </c>
    </row>
    <row r="9" spans="1:30">
      <c r="B9" s="21" t="s">
        <v>34</v>
      </c>
      <c r="C9" s="272"/>
      <c r="D9" s="272"/>
      <c r="E9" s="18"/>
      <c r="F9" s="142"/>
      <c r="G9" s="142"/>
      <c r="H9" s="142"/>
      <c r="I9" s="21"/>
      <c r="J9" s="77"/>
      <c r="K9" s="142"/>
      <c r="L9" s="142"/>
      <c r="M9" s="142"/>
      <c r="N9" s="21"/>
      <c r="O9" s="77"/>
      <c r="P9" s="142"/>
      <c r="Q9" s="142"/>
      <c r="R9" s="142"/>
      <c r="S9" s="21"/>
      <c r="T9" s="77"/>
      <c r="U9" s="142"/>
      <c r="V9" s="142"/>
      <c r="W9" s="142"/>
      <c r="X9" s="21"/>
      <c r="Y9" s="77"/>
      <c r="Z9" s="200"/>
      <c r="AA9" s="200"/>
      <c r="AB9" s="200"/>
      <c r="AC9" s="195"/>
      <c r="AD9" s="217"/>
    </row>
    <row r="10" spans="1:30">
      <c r="B10" s="21"/>
      <c r="C10" s="21" t="s">
        <v>149</v>
      </c>
      <c r="D10" s="21"/>
      <c r="E10" s="18"/>
      <c r="F10" s="31">
        <v>18</v>
      </c>
      <c r="G10" s="31">
        <v>18</v>
      </c>
      <c r="H10" s="31">
        <v>19</v>
      </c>
      <c r="I10" s="31">
        <v>20</v>
      </c>
      <c r="J10" s="30">
        <v>75</v>
      </c>
      <c r="K10" s="31">
        <v>21</v>
      </c>
      <c r="L10" s="31">
        <v>21</v>
      </c>
      <c r="M10" s="31">
        <v>24</v>
      </c>
      <c r="N10" s="31">
        <v>30</v>
      </c>
      <c r="O10" s="30">
        <v>96</v>
      </c>
      <c r="P10" s="31">
        <v>18</v>
      </c>
      <c r="Q10" s="31">
        <v>31</v>
      </c>
      <c r="R10" s="31">
        <v>24</v>
      </c>
      <c r="S10" s="31">
        <v>22</v>
      </c>
      <c r="T10" s="30">
        <v>95</v>
      </c>
      <c r="U10" s="31">
        <v>53</v>
      </c>
      <c r="V10" s="31">
        <v>61</v>
      </c>
      <c r="W10" s="31">
        <v>62</v>
      </c>
      <c r="X10" s="31">
        <v>59</v>
      </c>
      <c r="Y10" s="30">
        <v>235</v>
      </c>
      <c r="Z10" s="314">
        <v>49</v>
      </c>
      <c r="AA10" s="314">
        <v>43</v>
      </c>
      <c r="AB10" s="314" t="s">
        <v>1225</v>
      </c>
      <c r="AC10" s="314" t="s">
        <v>1225</v>
      </c>
      <c r="AD10" s="315">
        <v>92</v>
      </c>
    </row>
    <row r="11" spans="1:30">
      <c r="B11" s="21"/>
      <c r="C11" s="21" t="s">
        <v>150</v>
      </c>
      <c r="D11" s="21"/>
      <c r="E11" s="18"/>
      <c r="F11" s="31">
        <v>1237</v>
      </c>
      <c r="G11" s="31">
        <v>1185</v>
      </c>
      <c r="H11" s="31">
        <v>1158</v>
      </c>
      <c r="I11" s="31">
        <v>1353</v>
      </c>
      <c r="J11" s="30">
        <v>4933</v>
      </c>
      <c r="K11" s="31">
        <v>1419</v>
      </c>
      <c r="L11" s="31">
        <v>1386</v>
      </c>
      <c r="M11" s="31">
        <v>1519</v>
      </c>
      <c r="N11" s="31">
        <v>1260</v>
      </c>
      <c r="O11" s="30">
        <v>5584</v>
      </c>
      <c r="P11" s="31">
        <v>1275</v>
      </c>
      <c r="Q11" s="31">
        <v>1178</v>
      </c>
      <c r="R11" s="31">
        <v>1156</v>
      </c>
      <c r="S11" s="31">
        <v>1131</v>
      </c>
      <c r="T11" s="30">
        <v>4740</v>
      </c>
      <c r="U11" s="31">
        <v>1113</v>
      </c>
      <c r="V11" s="31">
        <v>1346</v>
      </c>
      <c r="W11" s="31">
        <v>1161</v>
      </c>
      <c r="X11" s="31">
        <v>1114</v>
      </c>
      <c r="Y11" s="30">
        <v>4734</v>
      </c>
      <c r="Z11" s="314">
        <v>1137</v>
      </c>
      <c r="AA11" s="314">
        <v>1096</v>
      </c>
      <c r="AB11" s="314" t="s">
        <v>1225</v>
      </c>
      <c r="AC11" s="314" t="s">
        <v>1225</v>
      </c>
      <c r="AD11" s="315">
        <v>2233</v>
      </c>
    </row>
    <row r="12" spans="1:30">
      <c r="B12" s="937"/>
      <c r="C12" s="937"/>
      <c r="D12" s="937"/>
      <c r="E12" s="18"/>
      <c r="F12" s="976">
        <v>1255</v>
      </c>
      <c r="G12" s="976">
        <v>1203</v>
      </c>
      <c r="H12" s="976">
        <v>1177</v>
      </c>
      <c r="I12" s="976">
        <v>1373</v>
      </c>
      <c r="J12" s="977">
        <v>5008</v>
      </c>
      <c r="K12" s="976">
        <v>1440</v>
      </c>
      <c r="L12" s="976">
        <v>1407</v>
      </c>
      <c r="M12" s="976">
        <v>1543</v>
      </c>
      <c r="N12" s="976">
        <v>1290</v>
      </c>
      <c r="O12" s="977">
        <v>5680</v>
      </c>
      <c r="P12" s="976">
        <v>1293</v>
      </c>
      <c r="Q12" s="976">
        <v>1209</v>
      </c>
      <c r="R12" s="976">
        <v>1180</v>
      </c>
      <c r="S12" s="976">
        <v>1153</v>
      </c>
      <c r="T12" s="977">
        <v>4835</v>
      </c>
      <c r="U12" s="976">
        <v>1166</v>
      </c>
      <c r="V12" s="976">
        <v>1407</v>
      </c>
      <c r="W12" s="976">
        <v>1223</v>
      </c>
      <c r="X12" s="976">
        <v>1173</v>
      </c>
      <c r="Y12" s="977">
        <v>4969</v>
      </c>
      <c r="Z12" s="1034">
        <v>1186</v>
      </c>
      <c r="AA12" s="1034">
        <v>1139</v>
      </c>
      <c r="AB12" s="1034" t="s">
        <v>1225</v>
      </c>
      <c r="AC12" s="1034" t="s">
        <v>1225</v>
      </c>
      <c r="AD12" s="1035">
        <v>2325</v>
      </c>
    </row>
    <row r="13" spans="1:30">
      <c r="B13" s="356" t="s">
        <v>197</v>
      </c>
      <c r="C13" s="21"/>
      <c r="D13" s="21"/>
      <c r="E13" s="18"/>
      <c r="F13" s="357">
        <v>1247</v>
      </c>
      <c r="G13" s="357">
        <v>1195</v>
      </c>
      <c r="H13" s="357">
        <v>1168</v>
      </c>
      <c r="I13" s="357">
        <v>1364</v>
      </c>
      <c r="J13" s="358">
        <v>4974</v>
      </c>
      <c r="K13" s="357">
        <v>1429</v>
      </c>
      <c r="L13" s="357">
        <v>1395</v>
      </c>
      <c r="M13" s="357">
        <v>1531</v>
      </c>
      <c r="N13" s="357">
        <v>1276</v>
      </c>
      <c r="O13" s="358">
        <v>5631</v>
      </c>
      <c r="P13" s="357">
        <v>1280</v>
      </c>
      <c r="Q13" s="357">
        <v>1195</v>
      </c>
      <c r="R13" s="357">
        <v>1168</v>
      </c>
      <c r="S13" s="357">
        <v>1133</v>
      </c>
      <c r="T13" s="358">
        <v>4776</v>
      </c>
      <c r="U13" s="357">
        <v>1161</v>
      </c>
      <c r="V13" s="357">
        <v>1401</v>
      </c>
      <c r="W13" s="357">
        <v>1218</v>
      </c>
      <c r="X13" s="357">
        <v>1167</v>
      </c>
      <c r="Y13" s="358">
        <v>4947</v>
      </c>
      <c r="Z13" s="628">
        <v>1181</v>
      </c>
      <c r="AA13" s="628">
        <v>1135</v>
      </c>
      <c r="AB13" s="628" t="s">
        <v>1225</v>
      </c>
      <c r="AC13" s="359" t="s">
        <v>1225</v>
      </c>
      <c r="AD13" s="360">
        <v>2316</v>
      </c>
    </row>
    <row r="14" spans="1:30">
      <c r="B14" s="356" t="s">
        <v>198</v>
      </c>
      <c r="C14" s="21"/>
      <c r="D14" s="21"/>
      <c r="E14" s="18"/>
      <c r="F14" s="357">
        <v>8</v>
      </c>
      <c r="G14" s="357">
        <v>8</v>
      </c>
      <c r="H14" s="357">
        <v>9</v>
      </c>
      <c r="I14" s="357">
        <v>9</v>
      </c>
      <c r="J14" s="358">
        <v>34</v>
      </c>
      <c r="K14" s="357">
        <v>11</v>
      </c>
      <c r="L14" s="357">
        <v>12</v>
      </c>
      <c r="M14" s="357">
        <v>12</v>
      </c>
      <c r="N14" s="357">
        <v>14</v>
      </c>
      <c r="O14" s="358">
        <v>49</v>
      </c>
      <c r="P14" s="357">
        <v>13</v>
      </c>
      <c r="Q14" s="357">
        <v>14</v>
      </c>
      <c r="R14" s="357">
        <v>12</v>
      </c>
      <c r="S14" s="357">
        <v>20</v>
      </c>
      <c r="T14" s="358">
        <v>59</v>
      </c>
      <c r="U14" s="357">
        <v>5</v>
      </c>
      <c r="V14" s="357">
        <v>6</v>
      </c>
      <c r="W14" s="357">
        <v>5</v>
      </c>
      <c r="X14" s="357">
        <v>6</v>
      </c>
      <c r="Y14" s="358">
        <v>22</v>
      </c>
      <c r="Z14" s="628">
        <v>5</v>
      </c>
      <c r="AA14" s="628">
        <v>4</v>
      </c>
      <c r="AB14" s="628" t="s">
        <v>1225</v>
      </c>
      <c r="AC14" s="359" t="s">
        <v>1225</v>
      </c>
      <c r="AD14" s="360">
        <v>9</v>
      </c>
    </row>
    <row r="15" spans="1:30">
      <c r="B15" s="937"/>
      <c r="C15" s="937"/>
      <c r="D15" s="937"/>
      <c r="E15" s="18"/>
      <c r="F15" s="1036">
        <v>1255</v>
      </c>
      <c r="G15" s="1036">
        <v>1203</v>
      </c>
      <c r="H15" s="1036">
        <v>1177</v>
      </c>
      <c r="I15" s="1036">
        <v>1373</v>
      </c>
      <c r="J15" s="1037">
        <v>5008</v>
      </c>
      <c r="K15" s="1036">
        <v>1440</v>
      </c>
      <c r="L15" s="1036">
        <v>1407</v>
      </c>
      <c r="M15" s="1036">
        <v>1543</v>
      </c>
      <c r="N15" s="1036">
        <v>1290</v>
      </c>
      <c r="O15" s="1037">
        <v>5680</v>
      </c>
      <c r="P15" s="1036">
        <v>1293</v>
      </c>
      <c r="Q15" s="1036">
        <v>1209</v>
      </c>
      <c r="R15" s="1036">
        <v>1180</v>
      </c>
      <c r="S15" s="1036">
        <v>1153</v>
      </c>
      <c r="T15" s="1037">
        <v>4835</v>
      </c>
      <c r="U15" s="1036">
        <v>1166</v>
      </c>
      <c r="V15" s="1036">
        <v>1407</v>
      </c>
      <c r="W15" s="1036">
        <v>1223</v>
      </c>
      <c r="X15" s="1036">
        <v>1173</v>
      </c>
      <c r="Y15" s="1037">
        <v>4969</v>
      </c>
      <c r="Z15" s="1038">
        <v>1186</v>
      </c>
      <c r="AA15" s="1038">
        <v>1139</v>
      </c>
      <c r="AB15" s="1038" t="s">
        <v>1225</v>
      </c>
      <c r="AC15" s="1038" t="s">
        <v>1225</v>
      </c>
      <c r="AD15" s="1039">
        <v>2325</v>
      </c>
    </row>
    <row r="16" spans="1:30">
      <c r="B16" s="27" t="s">
        <v>35</v>
      </c>
      <c r="C16" s="63"/>
      <c r="D16" s="63"/>
      <c r="E16" s="18"/>
      <c r="F16" s="35"/>
      <c r="G16" s="35"/>
      <c r="H16" s="35"/>
      <c r="I16" s="35"/>
      <c r="J16" s="36"/>
      <c r="K16" s="35"/>
      <c r="L16" s="35"/>
      <c r="M16" s="35"/>
      <c r="N16" s="35"/>
      <c r="O16" s="36"/>
      <c r="P16" s="35"/>
      <c r="Q16" s="35"/>
      <c r="R16" s="35"/>
      <c r="S16" s="35"/>
      <c r="T16" s="36"/>
      <c r="U16" s="35"/>
      <c r="V16" s="35"/>
      <c r="W16" s="35"/>
      <c r="X16" s="35"/>
      <c r="Y16" s="36"/>
      <c r="Z16" s="98"/>
      <c r="AA16" s="98"/>
      <c r="AB16" s="98"/>
      <c r="AC16" s="98"/>
      <c r="AD16" s="143"/>
    </row>
    <row r="17" spans="2:35">
      <c r="B17" s="21"/>
      <c r="C17" s="21" t="s">
        <v>149</v>
      </c>
      <c r="D17" s="21"/>
      <c r="E17" s="18"/>
      <c r="F17" s="31">
        <v>724</v>
      </c>
      <c r="G17" s="31">
        <v>787</v>
      </c>
      <c r="H17" s="31">
        <v>815</v>
      </c>
      <c r="I17" s="31">
        <v>815</v>
      </c>
      <c r="J17" s="30">
        <v>3141</v>
      </c>
      <c r="K17" s="31">
        <v>811</v>
      </c>
      <c r="L17" s="31">
        <v>830</v>
      </c>
      <c r="M17" s="31">
        <v>942</v>
      </c>
      <c r="N17" s="31">
        <v>971</v>
      </c>
      <c r="O17" s="30">
        <v>3554</v>
      </c>
      <c r="P17" s="31">
        <v>992</v>
      </c>
      <c r="Q17" s="31">
        <v>1127</v>
      </c>
      <c r="R17" s="31">
        <v>1156</v>
      </c>
      <c r="S17" s="31">
        <v>1146</v>
      </c>
      <c r="T17" s="30">
        <v>4421</v>
      </c>
      <c r="U17" s="31">
        <v>1162</v>
      </c>
      <c r="V17" s="31">
        <v>1321</v>
      </c>
      <c r="W17" s="31">
        <v>1314</v>
      </c>
      <c r="X17" s="31">
        <v>1195</v>
      </c>
      <c r="Y17" s="30">
        <v>4992</v>
      </c>
      <c r="Z17" s="314">
        <v>1324</v>
      </c>
      <c r="AA17" s="314">
        <v>1174</v>
      </c>
      <c r="AB17" s="314" t="s">
        <v>1225</v>
      </c>
      <c r="AC17" s="314" t="s">
        <v>1225</v>
      </c>
      <c r="AD17" s="315">
        <v>2498</v>
      </c>
    </row>
    <row r="18" spans="2:35">
      <c r="B18" s="21"/>
      <c r="C18" s="21" t="s">
        <v>150</v>
      </c>
      <c r="D18" s="21"/>
      <c r="E18" s="18"/>
      <c r="F18" s="31">
        <v>705</v>
      </c>
      <c r="G18" s="31">
        <v>584</v>
      </c>
      <c r="H18" s="31">
        <v>566</v>
      </c>
      <c r="I18" s="31">
        <v>568</v>
      </c>
      <c r="J18" s="30">
        <v>2423</v>
      </c>
      <c r="K18" s="31">
        <v>516</v>
      </c>
      <c r="L18" s="31">
        <v>540</v>
      </c>
      <c r="M18" s="31">
        <v>490</v>
      </c>
      <c r="N18" s="31">
        <v>592</v>
      </c>
      <c r="O18" s="30">
        <v>2138</v>
      </c>
      <c r="P18" s="31">
        <v>665</v>
      </c>
      <c r="Q18" s="31">
        <v>571</v>
      </c>
      <c r="R18" s="31">
        <v>552</v>
      </c>
      <c r="S18" s="31">
        <v>588</v>
      </c>
      <c r="T18" s="30">
        <v>2376</v>
      </c>
      <c r="U18" s="31">
        <v>625</v>
      </c>
      <c r="V18" s="31">
        <v>612</v>
      </c>
      <c r="W18" s="31">
        <v>647</v>
      </c>
      <c r="X18" s="31">
        <v>843</v>
      </c>
      <c r="Y18" s="30">
        <v>2727</v>
      </c>
      <c r="Z18" s="314">
        <v>685</v>
      </c>
      <c r="AA18" s="314">
        <v>580</v>
      </c>
      <c r="AB18" s="314" t="s">
        <v>1225</v>
      </c>
      <c r="AC18" s="314" t="s">
        <v>1225</v>
      </c>
      <c r="AD18" s="315">
        <v>1265</v>
      </c>
    </row>
    <row r="19" spans="2:35">
      <c r="B19" s="937"/>
      <c r="C19" s="937"/>
      <c r="D19" s="937"/>
      <c r="E19" s="18"/>
      <c r="F19" s="976">
        <v>1429</v>
      </c>
      <c r="G19" s="976">
        <v>1371</v>
      </c>
      <c r="H19" s="976">
        <v>1381</v>
      </c>
      <c r="I19" s="976">
        <v>1383</v>
      </c>
      <c r="J19" s="977">
        <v>5564</v>
      </c>
      <c r="K19" s="976">
        <v>1327</v>
      </c>
      <c r="L19" s="976">
        <v>1370</v>
      </c>
      <c r="M19" s="976">
        <v>1432</v>
      </c>
      <c r="N19" s="976">
        <v>1563</v>
      </c>
      <c r="O19" s="977">
        <v>5692</v>
      </c>
      <c r="P19" s="976">
        <v>1657</v>
      </c>
      <c r="Q19" s="976">
        <v>1698</v>
      </c>
      <c r="R19" s="976">
        <v>1708</v>
      </c>
      <c r="S19" s="976">
        <v>1734</v>
      </c>
      <c r="T19" s="977">
        <v>6797</v>
      </c>
      <c r="U19" s="976">
        <v>1787</v>
      </c>
      <c r="V19" s="976">
        <v>1933</v>
      </c>
      <c r="W19" s="976">
        <v>1961</v>
      </c>
      <c r="X19" s="976">
        <v>2038</v>
      </c>
      <c r="Y19" s="977">
        <v>7719</v>
      </c>
      <c r="Z19" s="1034">
        <v>2009</v>
      </c>
      <c r="AA19" s="1034">
        <v>1754</v>
      </c>
      <c r="AB19" s="1034" t="s">
        <v>1225</v>
      </c>
      <c r="AC19" s="985" t="s">
        <v>1225</v>
      </c>
      <c r="AD19" s="979">
        <v>3763</v>
      </c>
    </row>
    <row r="20" spans="2:35">
      <c r="B20" s="27" t="s">
        <v>36</v>
      </c>
      <c r="C20" s="63"/>
      <c r="D20" s="63"/>
      <c r="E20" s="18"/>
      <c r="F20" s="35"/>
      <c r="G20" s="35"/>
      <c r="H20" s="35"/>
      <c r="I20" s="35"/>
      <c r="J20" s="36"/>
      <c r="K20" s="35"/>
      <c r="L20" s="35"/>
      <c r="M20" s="35"/>
      <c r="N20" s="35"/>
      <c r="O20" s="36"/>
      <c r="P20" s="35"/>
      <c r="Q20" s="35"/>
      <c r="R20" s="35"/>
      <c r="S20" s="35"/>
      <c r="T20" s="36"/>
      <c r="U20" s="35"/>
      <c r="V20" s="35"/>
      <c r="W20" s="35"/>
      <c r="X20" s="35"/>
      <c r="Y20" s="36"/>
      <c r="Z20" s="98"/>
      <c r="AA20" s="98"/>
      <c r="AB20" s="98"/>
      <c r="AC20" s="98"/>
      <c r="AD20" s="143"/>
    </row>
    <row r="21" spans="2:35">
      <c r="B21" s="21"/>
      <c r="C21" s="21" t="s">
        <v>149</v>
      </c>
      <c r="D21" s="21"/>
      <c r="E21" s="18"/>
      <c r="F21" s="31">
        <v>322</v>
      </c>
      <c r="G21" s="31">
        <v>334</v>
      </c>
      <c r="H21" s="31">
        <v>327</v>
      </c>
      <c r="I21" s="31">
        <v>345</v>
      </c>
      <c r="J21" s="30">
        <v>1328</v>
      </c>
      <c r="K21" s="31">
        <v>402</v>
      </c>
      <c r="L21" s="31">
        <v>466</v>
      </c>
      <c r="M21" s="31">
        <v>490</v>
      </c>
      <c r="N21" s="31">
        <v>525</v>
      </c>
      <c r="O21" s="30">
        <v>1883</v>
      </c>
      <c r="P21" s="31">
        <v>539</v>
      </c>
      <c r="Q21" s="31">
        <v>524</v>
      </c>
      <c r="R21" s="31">
        <v>533</v>
      </c>
      <c r="S21" s="31">
        <v>546</v>
      </c>
      <c r="T21" s="30">
        <v>2142</v>
      </c>
      <c r="U21" s="31">
        <v>499</v>
      </c>
      <c r="V21" s="31">
        <v>493</v>
      </c>
      <c r="W21" s="31">
        <v>501</v>
      </c>
      <c r="X21" s="31">
        <v>502</v>
      </c>
      <c r="Y21" s="30">
        <v>1995</v>
      </c>
      <c r="Z21" s="291">
        <v>485</v>
      </c>
      <c r="AA21" s="291">
        <v>482</v>
      </c>
      <c r="AB21" s="291" t="s">
        <v>1225</v>
      </c>
      <c r="AC21" s="314" t="s">
        <v>1225</v>
      </c>
      <c r="AD21" s="315">
        <v>967</v>
      </c>
      <c r="AH21" s="145"/>
      <c r="AI21" s="145"/>
    </row>
    <row r="22" spans="2:35">
      <c r="B22" s="21"/>
      <c r="C22" s="21" t="s">
        <v>150</v>
      </c>
      <c r="D22" s="21"/>
      <c r="E22" s="18"/>
      <c r="F22" s="31">
        <v>395</v>
      </c>
      <c r="G22" s="31">
        <v>381</v>
      </c>
      <c r="H22" s="31">
        <v>370</v>
      </c>
      <c r="I22" s="31">
        <v>396</v>
      </c>
      <c r="J22" s="30">
        <v>1542</v>
      </c>
      <c r="K22" s="31">
        <v>395</v>
      </c>
      <c r="L22" s="31">
        <v>428</v>
      </c>
      <c r="M22" s="31">
        <v>425</v>
      </c>
      <c r="N22" s="31">
        <v>417</v>
      </c>
      <c r="O22" s="30">
        <v>1665</v>
      </c>
      <c r="P22" s="31">
        <v>405</v>
      </c>
      <c r="Q22" s="31">
        <v>415</v>
      </c>
      <c r="R22" s="31">
        <v>430</v>
      </c>
      <c r="S22" s="31">
        <v>565</v>
      </c>
      <c r="T22" s="30">
        <v>1815</v>
      </c>
      <c r="U22" s="31">
        <v>486</v>
      </c>
      <c r="V22" s="31">
        <v>567</v>
      </c>
      <c r="W22" s="31">
        <v>544</v>
      </c>
      <c r="X22" s="31">
        <v>553</v>
      </c>
      <c r="Y22" s="30">
        <v>2150</v>
      </c>
      <c r="Z22" s="291">
        <v>479</v>
      </c>
      <c r="AA22" s="291">
        <v>520</v>
      </c>
      <c r="AB22" s="291" t="s">
        <v>1225</v>
      </c>
      <c r="AC22" s="314" t="s">
        <v>1225</v>
      </c>
      <c r="AD22" s="315">
        <v>999</v>
      </c>
    </row>
    <row r="23" spans="2:35">
      <c r="B23" s="937"/>
      <c r="C23" s="937"/>
      <c r="D23" s="937"/>
      <c r="E23" s="18"/>
      <c r="F23" s="976">
        <v>717</v>
      </c>
      <c r="G23" s="976">
        <v>715</v>
      </c>
      <c r="H23" s="976">
        <v>697</v>
      </c>
      <c r="I23" s="976">
        <v>741</v>
      </c>
      <c r="J23" s="977">
        <v>2870</v>
      </c>
      <c r="K23" s="976">
        <v>797</v>
      </c>
      <c r="L23" s="976">
        <v>894</v>
      </c>
      <c r="M23" s="976">
        <v>915</v>
      </c>
      <c r="N23" s="976">
        <v>942</v>
      </c>
      <c r="O23" s="977">
        <v>3548</v>
      </c>
      <c r="P23" s="976">
        <v>944</v>
      </c>
      <c r="Q23" s="976">
        <v>939</v>
      </c>
      <c r="R23" s="976">
        <v>963</v>
      </c>
      <c r="S23" s="976">
        <v>1111</v>
      </c>
      <c r="T23" s="977">
        <v>3957</v>
      </c>
      <c r="U23" s="976">
        <v>985</v>
      </c>
      <c r="V23" s="976">
        <v>1060</v>
      </c>
      <c r="W23" s="976">
        <v>1045</v>
      </c>
      <c r="X23" s="976">
        <v>1055</v>
      </c>
      <c r="Y23" s="977">
        <v>4145</v>
      </c>
      <c r="Z23" s="1034">
        <v>964</v>
      </c>
      <c r="AA23" s="1034">
        <v>1002</v>
      </c>
      <c r="AB23" s="1034" t="s">
        <v>1225</v>
      </c>
      <c r="AC23" s="985" t="s">
        <v>1225</v>
      </c>
      <c r="AD23" s="979">
        <v>1966</v>
      </c>
    </row>
    <row r="24" spans="2:35">
      <c r="B24" s="27" t="s">
        <v>38</v>
      </c>
      <c r="C24" s="63"/>
      <c r="D24" s="63"/>
      <c r="E24" s="18"/>
      <c r="F24" s="35"/>
      <c r="G24" s="35"/>
      <c r="H24" s="35"/>
      <c r="I24" s="35"/>
      <c r="J24" s="36"/>
      <c r="K24" s="35"/>
      <c r="L24" s="35"/>
      <c r="M24" s="35"/>
      <c r="N24" s="35"/>
      <c r="O24" s="36"/>
      <c r="P24" s="35"/>
      <c r="Q24" s="35"/>
      <c r="R24" s="35"/>
      <c r="S24" s="35"/>
      <c r="T24" s="36"/>
      <c r="U24" s="35"/>
      <c r="V24" s="35"/>
      <c r="W24" s="35"/>
      <c r="X24" s="35"/>
      <c r="Y24" s="36"/>
      <c r="Z24" s="98"/>
      <c r="AA24" s="98"/>
      <c r="AB24" s="98"/>
      <c r="AC24" s="98"/>
      <c r="AD24" s="143"/>
    </row>
    <row r="25" spans="2:35">
      <c r="B25" s="21"/>
      <c r="C25" s="21" t="s">
        <v>149</v>
      </c>
      <c r="D25" s="21"/>
      <c r="E25" s="18"/>
      <c r="F25" s="31">
        <v>19</v>
      </c>
      <c r="G25" s="31">
        <v>20</v>
      </c>
      <c r="H25" s="31">
        <v>19</v>
      </c>
      <c r="I25" s="31">
        <v>22</v>
      </c>
      <c r="J25" s="30">
        <v>80</v>
      </c>
      <c r="K25" s="31">
        <v>20</v>
      </c>
      <c r="L25" s="31">
        <v>21</v>
      </c>
      <c r="M25" s="31">
        <v>23</v>
      </c>
      <c r="N25" s="31">
        <v>21</v>
      </c>
      <c r="O25" s="30">
        <v>85</v>
      </c>
      <c r="P25" s="31">
        <v>21</v>
      </c>
      <c r="Q25" s="31">
        <v>21</v>
      </c>
      <c r="R25" s="31">
        <v>22</v>
      </c>
      <c r="S25" s="31">
        <v>25</v>
      </c>
      <c r="T25" s="30">
        <v>89</v>
      </c>
      <c r="U25" s="31">
        <v>22</v>
      </c>
      <c r="V25" s="31">
        <v>22</v>
      </c>
      <c r="W25" s="31">
        <v>21</v>
      </c>
      <c r="X25" s="31">
        <v>24</v>
      </c>
      <c r="Y25" s="30">
        <v>89</v>
      </c>
      <c r="Z25" s="314">
        <v>21</v>
      </c>
      <c r="AA25" s="314">
        <v>22</v>
      </c>
      <c r="AB25" s="314" t="s">
        <v>1225</v>
      </c>
      <c r="AC25" s="314" t="s">
        <v>1225</v>
      </c>
      <c r="AD25" s="315">
        <v>43</v>
      </c>
    </row>
    <row r="26" spans="2:35">
      <c r="B26" s="21"/>
      <c r="C26" s="21" t="s">
        <v>150</v>
      </c>
      <c r="D26" s="21"/>
      <c r="E26" s="18"/>
      <c r="F26" s="31">
        <v>205</v>
      </c>
      <c r="G26" s="31">
        <v>203</v>
      </c>
      <c r="H26" s="31">
        <v>193</v>
      </c>
      <c r="I26" s="31">
        <v>195</v>
      </c>
      <c r="J26" s="30">
        <v>796</v>
      </c>
      <c r="K26" s="31">
        <v>216</v>
      </c>
      <c r="L26" s="31">
        <v>231</v>
      </c>
      <c r="M26" s="31">
        <v>232</v>
      </c>
      <c r="N26" s="31">
        <v>244</v>
      </c>
      <c r="O26" s="30">
        <v>923</v>
      </c>
      <c r="P26" s="31">
        <v>235</v>
      </c>
      <c r="Q26" s="31">
        <v>231</v>
      </c>
      <c r="R26" s="31">
        <v>244</v>
      </c>
      <c r="S26" s="31">
        <v>234</v>
      </c>
      <c r="T26" s="30">
        <v>944</v>
      </c>
      <c r="U26" s="31">
        <v>223</v>
      </c>
      <c r="V26" s="31">
        <v>219</v>
      </c>
      <c r="W26" s="31">
        <v>222</v>
      </c>
      <c r="X26" s="31">
        <v>236</v>
      </c>
      <c r="Y26" s="30">
        <v>900</v>
      </c>
      <c r="Z26" s="314">
        <v>230</v>
      </c>
      <c r="AA26" s="314">
        <v>232</v>
      </c>
      <c r="AB26" s="314" t="s">
        <v>1225</v>
      </c>
      <c r="AC26" s="314" t="s">
        <v>1225</v>
      </c>
      <c r="AD26" s="315">
        <v>462</v>
      </c>
    </row>
    <row r="27" spans="2:35">
      <c r="B27" s="937"/>
      <c r="C27" s="937"/>
      <c r="D27" s="937"/>
      <c r="E27" s="18"/>
      <c r="F27" s="976">
        <v>224</v>
      </c>
      <c r="G27" s="976">
        <v>223</v>
      </c>
      <c r="H27" s="976">
        <v>212</v>
      </c>
      <c r="I27" s="976">
        <v>217</v>
      </c>
      <c r="J27" s="977">
        <v>876</v>
      </c>
      <c r="K27" s="976">
        <v>236</v>
      </c>
      <c r="L27" s="976">
        <v>252</v>
      </c>
      <c r="M27" s="976">
        <v>255</v>
      </c>
      <c r="N27" s="976">
        <v>265</v>
      </c>
      <c r="O27" s="977">
        <v>1008</v>
      </c>
      <c r="P27" s="976">
        <v>256</v>
      </c>
      <c r="Q27" s="976">
        <v>252</v>
      </c>
      <c r="R27" s="976">
        <v>266</v>
      </c>
      <c r="S27" s="976">
        <v>259</v>
      </c>
      <c r="T27" s="977">
        <v>1033</v>
      </c>
      <c r="U27" s="976">
        <v>245</v>
      </c>
      <c r="V27" s="976">
        <v>241</v>
      </c>
      <c r="W27" s="976">
        <v>243</v>
      </c>
      <c r="X27" s="976">
        <v>260</v>
      </c>
      <c r="Y27" s="977">
        <v>989</v>
      </c>
      <c r="Z27" s="1034">
        <v>251</v>
      </c>
      <c r="AA27" s="1034">
        <v>254</v>
      </c>
      <c r="AB27" s="1034" t="s">
        <v>1225</v>
      </c>
      <c r="AC27" s="985" t="s">
        <v>1225</v>
      </c>
      <c r="AD27" s="979">
        <v>505</v>
      </c>
    </row>
    <row r="28" spans="2:35" ht="11.7" thickBot="1">
      <c r="B28" s="75" t="s">
        <v>199</v>
      </c>
      <c r="C28" s="75"/>
      <c r="D28" s="75"/>
      <c r="E28" s="18"/>
      <c r="F28" s="243">
        <v>3625</v>
      </c>
      <c r="G28" s="243">
        <v>3512</v>
      </c>
      <c r="H28" s="243">
        <v>3467</v>
      </c>
      <c r="I28" s="243">
        <v>3714</v>
      </c>
      <c r="J28" s="244">
        <v>14318</v>
      </c>
      <c r="K28" s="243">
        <v>3800</v>
      </c>
      <c r="L28" s="243">
        <v>3923</v>
      </c>
      <c r="M28" s="243">
        <v>4145</v>
      </c>
      <c r="N28" s="243">
        <v>4060</v>
      </c>
      <c r="O28" s="244">
        <v>15928</v>
      </c>
      <c r="P28" s="243">
        <v>4150</v>
      </c>
      <c r="Q28" s="243">
        <v>4098</v>
      </c>
      <c r="R28" s="243">
        <v>4117</v>
      </c>
      <c r="S28" s="243">
        <v>4257</v>
      </c>
      <c r="T28" s="244">
        <v>16622</v>
      </c>
      <c r="U28" s="243">
        <v>4183</v>
      </c>
      <c r="V28" s="243">
        <v>4641</v>
      </c>
      <c r="W28" s="243">
        <v>4472</v>
      </c>
      <c r="X28" s="243">
        <v>4526</v>
      </c>
      <c r="Y28" s="244">
        <v>17822</v>
      </c>
      <c r="Z28" s="621">
        <v>4410</v>
      </c>
      <c r="AA28" s="621">
        <v>4149</v>
      </c>
      <c r="AB28" s="621" t="s">
        <v>1225</v>
      </c>
      <c r="AC28" s="97" t="s">
        <v>1225</v>
      </c>
      <c r="AD28" s="128">
        <v>8559</v>
      </c>
    </row>
    <row r="29" spans="2:35">
      <c r="F29" s="100"/>
      <c r="G29" s="100"/>
      <c r="H29" s="100"/>
      <c r="I29" s="100"/>
      <c r="J29" s="100"/>
      <c r="K29" s="100"/>
    </row>
    <row r="30" spans="2:35">
      <c r="F30"/>
      <c r="G30"/>
      <c r="H30"/>
      <c r="I30"/>
      <c r="J30"/>
      <c r="K30"/>
      <c r="L30"/>
      <c r="M30"/>
      <c r="N30" s="278"/>
      <c r="O30" s="278"/>
      <c r="P30" s="278"/>
      <c r="Q30" s="278"/>
      <c r="R30" s="278"/>
      <c r="S30" s="278"/>
      <c r="T30" s="278"/>
      <c r="U30" s="278"/>
      <c r="V30" s="278"/>
      <c r="W30" s="278"/>
      <c r="X30" s="278"/>
      <c r="Y30" s="278"/>
    </row>
    <row r="31" spans="2:35">
      <c r="F31"/>
      <c r="G31"/>
      <c r="H31"/>
      <c r="I31"/>
      <c r="J31"/>
      <c r="K31"/>
      <c r="L31"/>
      <c r="M31"/>
      <c r="N31" s="278"/>
      <c r="O31" s="278"/>
      <c r="P31" s="278"/>
      <c r="Q31" s="278"/>
      <c r="R31" s="278"/>
      <c r="S31" s="278"/>
      <c r="T31" s="278"/>
      <c r="U31" s="278"/>
      <c r="V31" s="278"/>
      <c r="W31" s="278"/>
      <c r="X31" s="278"/>
      <c r="Y31" s="278"/>
    </row>
    <row r="32" spans="2:35">
      <c r="F32"/>
      <c r="G32"/>
      <c r="H32"/>
      <c r="I32"/>
      <c r="J32"/>
      <c r="K32"/>
      <c r="L32"/>
      <c r="M32"/>
    </row>
    <row r="33" spans="6:13">
      <c r="F33"/>
      <c r="G33"/>
      <c r="H33"/>
      <c r="I33"/>
      <c r="J33"/>
      <c r="K33"/>
      <c r="L33"/>
      <c r="M33"/>
    </row>
    <row r="34" spans="6:13">
      <c r="F34" s="100"/>
      <c r="G34" s="100"/>
      <c r="H34" s="100"/>
      <c r="I34" s="100"/>
      <c r="J34" s="100"/>
      <c r="K34" s="100"/>
    </row>
    <row r="35" spans="6:13">
      <c r="F35" s="100"/>
      <c r="G35" s="100"/>
      <c r="H35" s="100"/>
      <c r="I35" s="100"/>
      <c r="J35" s="100"/>
      <c r="K35" s="100"/>
    </row>
    <row r="36" spans="6:13">
      <c r="F36" s="100"/>
      <c r="G36" s="100"/>
      <c r="H36" s="100"/>
      <c r="I36" s="100"/>
      <c r="J36" s="100"/>
      <c r="K36" s="100"/>
    </row>
    <row r="37" spans="6:13">
      <c r="F37" s="100"/>
      <c r="G37" s="100"/>
      <c r="H37" s="100"/>
      <c r="I37" s="100"/>
      <c r="J37" s="100"/>
      <c r="K37" s="100"/>
    </row>
    <row r="38" spans="6:13">
      <c r="F38" s="100"/>
      <c r="G38" s="100"/>
      <c r="H38" s="100"/>
      <c r="I38" s="100"/>
      <c r="J38" s="100"/>
      <c r="K38" s="100"/>
    </row>
    <row r="39" spans="6:13">
      <c r="F39" s="100"/>
      <c r="G39" s="100"/>
      <c r="H39" s="100"/>
      <c r="I39" s="100"/>
      <c r="J39" s="100"/>
      <c r="K39" s="100"/>
    </row>
    <row r="40" spans="6:13">
      <c r="F40" s="100"/>
      <c r="G40" s="100"/>
      <c r="H40" s="100"/>
      <c r="I40" s="100"/>
      <c r="J40" s="100"/>
      <c r="K40" s="100"/>
    </row>
    <row r="41" spans="6:13">
      <c r="F41" s="100"/>
      <c r="G41" s="100"/>
      <c r="H41" s="100"/>
      <c r="I41" s="100"/>
      <c r="J41" s="100"/>
      <c r="K41" s="100"/>
    </row>
    <row r="42" spans="6:13">
      <c r="F42" s="100"/>
      <c r="G42" s="100"/>
      <c r="H42" s="100"/>
      <c r="I42" s="100"/>
      <c r="J42" s="100"/>
      <c r="K42" s="100"/>
    </row>
    <row r="43" spans="6:13">
      <c r="F43" s="100"/>
      <c r="G43" s="100"/>
      <c r="H43" s="100"/>
      <c r="I43" s="100"/>
      <c r="J43" s="100"/>
      <c r="K43" s="100"/>
    </row>
    <row r="44" spans="6:13">
      <c r="F44" s="100"/>
      <c r="G44" s="100"/>
      <c r="H44" s="100"/>
      <c r="I44" s="100"/>
      <c r="J44" s="100"/>
      <c r="K44" s="100"/>
    </row>
    <row r="45" spans="6:13">
      <c r="F45" s="100"/>
      <c r="G45" s="100"/>
      <c r="H45" s="100"/>
      <c r="I45" s="100"/>
      <c r="J45" s="100"/>
      <c r="K45" s="100"/>
    </row>
    <row r="46" spans="6:13">
      <c r="F46" s="100"/>
      <c r="G46" s="100"/>
      <c r="H46" s="100"/>
      <c r="I46" s="100"/>
      <c r="J46" s="100"/>
      <c r="K46" s="100"/>
    </row>
    <row r="47" spans="6:13">
      <c r="F47" s="100"/>
      <c r="G47" s="100"/>
      <c r="H47" s="100"/>
      <c r="I47" s="100"/>
      <c r="J47" s="100"/>
      <c r="K47" s="100"/>
    </row>
    <row r="48" spans="6:13">
      <c r="F48" s="100"/>
      <c r="G48" s="100"/>
      <c r="H48" s="100"/>
      <c r="I48" s="100"/>
      <c r="J48" s="100"/>
      <c r="K48" s="100"/>
    </row>
    <row r="49" spans="6:11">
      <c r="F49" s="100"/>
      <c r="G49" s="100"/>
      <c r="H49" s="100"/>
      <c r="I49" s="100"/>
      <c r="J49" s="100"/>
      <c r="K49" s="100"/>
    </row>
  </sheetData>
  <hyperlinks>
    <hyperlink ref="Z3" location="Contents!B20" display="Contents" xr:uid="{00000000-0004-0000-0C00-000000000000}"/>
    <hyperlink ref="D8" location="Footnotes!A1" display="Footnotes" xr:uid="{2B072187-A06D-44B1-85EA-4AD3D25206C8}"/>
  </hyperlinks>
  <pageMargins left="0" right="0" top="0" bottom="0.39370078740157483" header="0" footer="0.19685039370078741"/>
  <pageSetup paperSize="8" scale="87" orientation="landscape"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008080"/>
    <pageSetUpPr fitToPage="1"/>
  </sheetPr>
  <dimension ref="A1:AE139"/>
  <sheetViews>
    <sheetView showGridLines="0" zoomScaleNormal="100" zoomScaleSheetLayoutView="100" workbookViewId="0"/>
  </sheetViews>
  <sheetFormatPr defaultColWidth="9.1171875" defaultRowHeight="11.4"/>
  <cols>
    <col min="1" max="1" width="1.703125" customWidth="1"/>
    <col min="2" max="3" width="1.703125" style="70" customWidth="1"/>
    <col min="4" max="4" width="63.1171875" style="70" bestFit="1" customWidth="1"/>
    <col min="5" max="5" width="17.41015625" style="70" customWidth="1"/>
    <col min="6" max="6" width="2.703125" style="150" customWidth="1"/>
    <col min="7" max="15" width="7.703125" customWidth="1"/>
    <col min="16" max="26" width="9.1171875" customWidth="1"/>
  </cols>
  <sheetData>
    <row r="1" spans="1:31">
      <c r="A1" s="5"/>
      <c r="B1" s="57" t="str">
        <f>Summary!$B$1</f>
        <v>Financial and Operating Information 2022 - 2026</v>
      </c>
      <c r="F1" s="146"/>
    </row>
    <row r="2" spans="1:31">
      <c r="A2" s="5"/>
      <c r="B2" s="29" t="s">
        <v>8</v>
      </c>
      <c r="F2" s="146"/>
    </row>
    <row r="3" spans="1:31">
      <c r="A3" s="5"/>
      <c r="F3" s="146"/>
      <c r="P3" s="102" t="s">
        <v>6</v>
      </c>
      <c r="Q3" s="102"/>
      <c r="R3" s="102"/>
      <c r="S3" s="102"/>
      <c r="T3" s="102"/>
      <c r="U3" s="102"/>
      <c r="V3" s="102"/>
      <c r="W3" s="102"/>
      <c r="X3" s="102"/>
      <c r="Y3" s="102"/>
      <c r="Z3" s="102"/>
    </row>
    <row r="4" spans="1:31">
      <c r="A4" s="5"/>
      <c r="F4" s="146"/>
    </row>
    <row r="5" spans="1:31" ht="18.600000000000001">
      <c r="B5" s="24" t="s">
        <v>200</v>
      </c>
      <c r="C5" s="24"/>
      <c r="D5" s="24"/>
      <c r="E5" s="24"/>
      <c r="F5"/>
    </row>
    <row r="6" spans="1:31" s="18" customFormat="1" ht="10.5" thickBot="1">
      <c r="B6" s="70"/>
      <c r="C6" s="70"/>
      <c r="D6" s="70"/>
      <c r="E6" s="70"/>
    </row>
    <row r="7" spans="1:31" s="18" customFormat="1" ht="10.199999999999999">
      <c r="B7" s="71"/>
      <c r="C7" s="71"/>
      <c r="D7" s="71"/>
      <c r="E7" s="71"/>
      <c r="G7" s="61"/>
      <c r="H7" s="147"/>
      <c r="I7" s="61"/>
      <c r="J7" s="61"/>
      <c r="K7" s="107"/>
      <c r="L7" s="61"/>
      <c r="M7" s="147"/>
      <c r="N7" s="61"/>
      <c r="O7" s="61"/>
      <c r="P7" s="107"/>
      <c r="Q7" s="107"/>
      <c r="R7" s="107"/>
      <c r="S7" s="107"/>
      <c r="T7" s="107"/>
      <c r="U7" s="107"/>
      <c r="V7" s="107"/>
      <c r="W7" s="107"/>
      <c r="X7" s="107"/>
      <c r="Y7" s="107"/>
      <c r="Z7" s="107"/>
      <c r="AA7" s="61"/>
      <c r="AB7" s="147"/>
      <c r="AC7" s="61"/>
      <c r="AD7" s="61"/>
      <c r="AE7" s="107" t="s">
        <v>53</v>
      </c>
    </row>
    <row r="8" spans="1:31" s="18" customFormat="1">
      <c r="B8" s="997"/>
      <c r="C8" s="997"/>
      <c r="D8" s="997"/>
      <c r="E8" s="986" t="s">
        <v>54</v>
      </c>
      <c r="G8" s="974" t="s">
        <v>1</v>
      </c>
      <c r="H8" s="974" t="s">
        <v>2</v>
      </c>
      <c r="I8" s="974" t="s">
        <v>3</v>
      </c>
      <c r="J8" s="974" t="s">
        <v>4</v>
      </c>
      <c r="K8" s="938">
        <v>2022</v>
      </c>
      <c r="L8" s="974" t="s">
        <v>1</v>
      </c>
      <c r="M8" s="974" t="s">
        <v>2</v>
      </c>
      <c r="N8" s="974" t="s">
        <v>3</v>
      </c>
      <c r="O8" s="974" t="s">
        <v>4</v>
      </c>
      <c r="P8" s="938">
        <v>2023</v>
      </c>
      <c r="Q8" s="974" t="s">
        <v>1</v>
      </c>
      <c r="R8" s="974" t="s">
        <v>2</v>
      </c>
      <c r="S8" s="974" t="s">
        <v>3</v>
      </c>
      <c r="T8" s="974" t="s">
        <v>4</v>
      </c>
      <c r="U8" s="938">
        <v>2024</v>
      </c>
      <c r="V8" s="974" t="s">
        <v>1</v>
      </c>
      <c r="W8" s="974" t="s">
        <v>2</v>
      </c>
      <c r="X8" s="974" t="s">
        <v>3</v>
      </c>
      <c r="Y8" s="974" t="s">
        <v>4</v>
      </c>
      <c r="Z8" s="938">
        <v>2025</v>
      </c>
      <c r="AA8" s="974" t="s">
        <v>1</v>
      </c>
      <c r="AB8" s="974" t="s">
        <v>2</v>
      </c>
      <c r="AC8" s="974" t="s">
        <v>3</v>
      </c>
      <c r="AD8" s="974" t="s">
        <v>4</v>
      </c>
      <c r="AE8" s="938">
        <v>2026</v>
      </c>
    </row>
    <row r="9" spans="1:31" s="18" customFormat="1" ht="10.199999999999999">
      <c r="B9" s="21" t="s">
        <v>201</v>
      </c>
      <c r="C9" s="21"/>
      <c r="D9" s="21"/>
      <c r="E9" s="21"/>
      <c r="G9" s="148"/>
      <c r="H9" s="148"/>
      <c r="I9" s="148"/>
      <c r="J9" s="148"/>
      <c r="K9" s="148"/>
      <c r="L9" s="148"/>
      <c r="M9" s="148"/>
      <c r="N9" s="148"/>
      <c r="O9" s="148"/>
      <c r="P9" s="148"/>
      <c r="Q9" s="148"/>
      <c r="R9" s="148"/>
      <c r="S9" s="148"/>
      <c r="T9" s="148"/>
      <c r="U9" s="148"/>
      <c r="V9" s="148"/>
      <c r="W9" s="148"/>
      <c r="X9" s="148"/>
      <c r="Y9" s="148"/>
      <c r="Z9" s="148"/>
      <c r="AA9" s="201"/>
      <c r="AB9" s="201"/>
      <c r="AC9" s="201"/>
      <c r="AD9" s="201"/>
      <c r="AE9" s="201"/>
    </row>
    <row r="10" spans="1:31" s="18" customFormat="1" ht="10.5">
      <c r="B10" s="21" t="s">
        <v>98</v>
      </c>
      <c r="C10" s="21"/>
      <c r="D10" s="21"/>
      <c r="E10" s="21"/>
      <c r="G10" s="31">
        <v>-17540</v>
      </c>
      <c r="H10" s="31">
        <v>14063</v>
      </c>
      <c r="I10" s="31">
        <v>1980</v>
      </c>
      <c r="J10" s="31">
        <v>16902</v>
      </c>
      <c r="K10" s="30">
        <v>15405</v>
      </c>
      <c r="L10" s="31">
        <v>11847</v>
      </c>
      <c r="M10" s="31">
        <v>3494</v>
      </c>
      <c r="N10" s="31">
        <v>7309</v>
      </c>
      <c r="O10" s="31">
        <v>1099</v>
      </c>
      <c r="P10" s="30">
        <v>23749</v>
      </c>
      <c r="Q10" s="31">
        <v>4633</v>
      </c>
      <c r="R10" s="31">
        <v>1254</v>
      </c>
      <c r="S10" s="31">
        <v>1398</v>
      </c>
      <c r="T10" s="31">
        <v>-503</v>
      </c>
      <c r="U10" s="30">
        <v>6782</v>
      </c>
      <c r="V10" s="31">
        <v>3130</v>
      </c>
      <c r="W10" s="31">
        <v>2883</v>
      </c>
      <c r="X10" s="31">
        <v>3236</v>
      </c>
      <c r="Y10" s="31">
        <v>-1503</v>
      </c>
      <c r="Z10" s="30">
        <v>7746</v>
      </c>
      <c r="AA10" s="314">
        <v>7365</v>
      </c>
      <c r="AB10" s="314">
        <v>7821</v>
      </c>
      <c r="AC10" s="314" t="s">
        <v>1225</v>
      </c>
      <c r="AD10" s="314" t="s">
        <v>1225</v>
      </c>
      <c r="AE10" s="315">
        <v>15186</v>
      </c>
    </row>
    <row r="11" spans="1:31" s="18" customFormat="1" ht="10.5">
      <c r="B11" s="21" t="s">
        <v>202</v>
      </c>
      <c r="C11" s="70"/>
      <c r="D11" s="21"/>
      <c r="E11" s="21"/>
      <c r="G11" s="31"/>
      <c r="H11" s="31"/>
      <c r="I11" s="31"/>
      <c r="J11" s="31"/>
      <c r="K11" s="30"/>
      <c r="L11" s="31"/>
      <c r="M11" s="31"/>
      <c r="N11" s="31"/>
      <c r="O11" s="31"/>
      <c r="P11" s="30"/>
      <c r="Q11" s="31"/>
      <c r="R11" s="31"/>
      <c r="S11" s="31"/>
      <c r="T11" s="31"/>
      <c r="U11" s="30"/>
      <c r="V11" s="31"/>
      <c r="W11" s="31"/>
      <c r="X11" s="31"/>
      <c r="Y11" s="31"/>
      <c r="Z11" s="30"/>
      <c r="AA11" s="314"/>
      <c r="AB11" s="314"/>
      <c r="AC11" s="314"/>
      <c r="AD11" s="314"/>
      <c r="AE11" s="315"/>
    </row>
    <row r="12" spans="1:31" s="18" customFormat="1" ht="10.5">
      <c r="B12" s="70"/>
      <c r="C12" s="70"/>
      <c r="D12" s="21" t="s">
        <v>203</v>
      </c>
      <c r="E12" s="21"/>
      <c r="G12" s="31">
        <v>3674</v>
      </c>
      <c r="H12" s="31">
        <v>3591</v>
      </c>
      <c r="I12" s="31">
        <v>3657</v>
      </c>
      <c r="J12" s="31">
        <v>3781</v>
      </c>
      <c r="K12" s="30">
        <v>14703</v>
      </c>
      <c r="L12" s="31">
        <v>3850</v>
      </c>
      <c r="M12" s="31">
        <v>4164</v>
      </c>
      <c r="N12" s="31">
        <v>4219</v>
      </c>
      <c r="O12" s="31">
        <v>4441</v>
      </c>
      <c r="P12" s="30">
        <v>16674</v>
      </c>
      <c r="Q12" s="31">
        <v>4356</v>
      </c>
      <c r="R12" s="31">
        <v>4225</v>
      </c>
      <c r="S12" s="31">
        <v>4427</v>
      </c>
      <c r="T12" s="31">
        <v>4381</v>
      </c>
      <c r="U12" s="30">
        <v>17389</v>
      </c>
      <c r="V12" s="31">
        <v>4236</v>
      </c>
      <c r="W12" s="31">
        <v>4723</v>
      </c>
      <c r="X12" s="31">
        <v>4655</v>
      </c>
      <c r="Y12" s="31">
        <v>4551</v>
      </c>
      <c r="Z12" s="30">
        <v>18165</v>
      </c>
      <c r="AA12" s="314">
        <v>4412</v>
      </c>
      <c r="AB12" s="314">
        <v>4675</v>
      </c>
      <c r="AC12" s="314" t="s">
        <v>1225</v>
      </c>
      <c r="AD12" s="314" t="s">
        <v>1225</v>
      </c>
      <c r="AE12" s="315">
        <v>9087</v>
      </c>
    </row>
    <row r="13" spans="1:31" s="18" customFormat="1" ht="10.5">
      <c r="B13" s="70"/>
      <c r="C13" s="70"/>
      <c r="D13" s="21" t="s">
        <v>204</v>
      </c>
      <c r="E13" s="21"/>
      <c r="G13" s="31">
        <v>25513</v>
      </c>
      <c r="H13" s="31">
        <v>-864</v>
      </c>
      <c r="I13" s="31">
        <v>-1449</v>
      </c>
      <c r="J13" s="31">
        <v>3456</v>
      </c>
      <c r="K13" s="30">
        <v>26656</v>
      </c>
      <c r="L13" s="31">
        <v>-65</v>
      </c>
      <c r="M13" s="31">
        <v>1297</v>
      </c>
      <c r="N13" s="31">
        <v>278</v>
      </c>
      <c r="O13" s="31">
        <v>3978</v>
      </c>
      <c r="P13" s="30">
        <v>5488</v>
      </c>
      <c r="Q13" s="31">
        <v>513</v>
      </c>
      <c r="R13" s="31">
        <v>1288</v>
      </c>
      <c r="S13" s="31">
        <v>1890</v>
      </c>
      <c r="T13" s="31">
        <v>2626</v>
      </c>
      <c r="U13" s="30">
        <v>6317</v>
      </c>
      <c r="V13" s="31">
        <v>489</v>
      </c>
      <c r="W13" s="31">
        <v>878</v>
      </c>
      <c r="X13" s="31">
        <v>771</v>
      </c>
      <c r="Y13" s="31">
        <v>2912</v>
      </c>
      <c r="Z13" s="30">
        <v>5050</v>
      </c>
      <c r="AA13" s="314">
        <v>487</v>
      </c>
      <c r="AB13" s="314">
        <v>1085</v>
      </c>
      <c r="AC13" s="314" t="s">
        <v>1225</v>
      </c>
      <c r="AD13" s="314" t="s">
        <v>1225</v>
      </c>
      <c r="AE13" s="315">
        <v>1572</v>
      </c>
    </row>
    <row r="14" spans="1:31" s="18" customFormat="1" ht="10.5">
      <c r="B14" s="70"/>
      <c r="C14" s="70"/>
      <c r="D14" s="21" t="s">
        <v>205</v>
      </c>
      <c r="E14" s="21"/>
      <c r="G14" s="31">
        <v>-1093</v>
      </c>
      <c r="H14" s="31">
        <v>72</v>
      </c>
      <c r="I14" s="31">
        <v>-391</v>
      </c>
      <c r="J14" s="31">
        <v>582</v>
      </c>
      <c r="K14" s="30">
        <v>-830</v>
      </c>
      <c r="L14" s="31">
        <v>1</v>
      </c>
      <c r="M14" s="31">
        <v>-31</v>
      </c>
      <c r="N14" s="31">
        <v>421</v>
      </c>
      <c r="O14" s="31">
        <v>803</v>
      </c>
      <c r="P14" s="30">
        <v>1194</v>
      </c>
      <c r="Q14" s="31">
        <v>-96</v>
      </c>
      <c r="R14" s="31">
        <v>19</v>
      </c>
      <c r="S14" s="31">
        <v>-196</v>
      </c>
      <c r="T14" s="31">
        <v>303</v>
      </c>
      <c r="U14" s="30">
        <v>30</v>
      </c>
      <c r="V14" s="31">
        <v>-200</v>
      </c>
      <c r="W14" s="31">
        <v>40</v>
      </c>
      <c r="X14" s="31">
        <v>192</v>
      </c>
      <c r="Y14" s="31">
        <v>1461</v>
      </c>
      <c r="Z14" s="30">
        <v>1493</v>
      </c>
      <c r="AA14" s="314">
        <v>-367</v>
      </c>
      <c r="AB14" s="314">
        <v>51</v>
      </c>
      <c r="AC14" s="314" t="s">
        <v>1225</v>
      </c>
      <c r="AD14" s="314" t="s">
        <v>1225</v>
      </c>
      <c r="AE14" s="315">
        <v>-316</v>
      </c>
    </row>
    <row r="15" spans="1:31" s="18" customFormat="1" ht="10.5">
      <c r="B15" s="70"/>
      <c r="C15" s="70"/>
      <c r="D15" s="21" t="s">
        <v>206</v>
      </c>
      <c r="E15" s="21"/>
      <c r="G15" s="31">
        <v>0</v>
      </c>
      <c r="H15" s="31">
        <v>0</v>
      </c>
      <c r="I15" s="31">
        <v>0</v>
      </c>
      <c r="J15" s="31">
        <v>0</v>
      </c>
      <c r="K15" s="30">
        <v>0</v>
      </c>
      <c r="L15" s="31">
        <v>0</v>
      </c>
      <c r="M15" s="31">
        <v>0</v>
      </c>
      <c r="N15" s="31">
        <v>0</v>
      </c>
      <c r="O15" s="31">
        <v>0</v>
      </c>
      <c r="P15" s="30">
        <v>0</v>
      </c>
      <c r="Q15" s="31">
        <v>0</v>
      </c>
      <c r="R15" s="31">
        <v>0</v>
      </c>
      <c r="S15" s="31">
        <v>0</v>
      </c>
      <c r="T15" s="31">
        <v>-917</v>
      </c>
      <c r="U15" s="30">
        <v>-917</v>
      </c>
      <c r="V15" s="31">
        <v>0</v>
      </c>
      <c r="W15" s="31">
        <v>0</v>
      </c>
      <c r="X15" s="31">
        <v>0</v>
      </c>
      <c r="Y15" s="31">
        <v>0</v>
      </c>
      <c r="Z15" s="30">
        <v>0</v>
      </c>
      <c r="AA15" s="314">
        <v>0</v>
      </c>
      <c r="AB15" s="314">
        <v>0</v>
      </c>
      <c r="AC15" s="314" t="s">
        <v>1225</v>
      </c>
      <c r="AD15" s="314" t="s">
        <v>1225</v>
      </c>
      <c r="AE15" s="315">
        <v>0</v>
      </c>
    </row>
    <row r="16" spans="1:31" s="18" customFormat="1" ht="10.5">
      <c r="B16" s="70"/>
      <c r="C16" s="70"/>
      <c r="D16" s="21" t="s">
        <v>207</v>
      </c>
      <c r="E16" s="21"/>
      <c r="G16" s="31">
        <v>184</v>
      </c>
      <c r="H16" s="31">
        <v>-46</v>
      </c>
      <c r="I16" s="31">
        <v>72</v>
      </c>
      <c r="J16" s="31">
        <v>186</v>
      </c>
      <c r="K16" s="30">
        <v>396</v>
      </c>
      <c r="L16" s="31">
        <v>63</v>
      </c>
      <c r="M16" s="31">
        <v>102</v>
      </c>
      <c r="N16" s="31">
        <v>136</v>
      </c>
      <c r="O16" s="31">
        <v>202</v>
      </c>
      <c r="P16" s="30">
        <v>503</v>
      </c>
      <c r="Q16" s="31">
        <v>192</v>
      </c>
      <c r="R16" s="31">
        <v>524</v>
      </c>
      <c r="S16" s="31">
        <v>324</v>
      </c>
      <c r="T16" s="31">
        <v>602</v>
      </c>
      <c r="U16" s="30">
        <v>1642</v>
      </c>
      <c r="V16" s="31">
        <v>147</v>
      </c>
      <c r="W16" s="31">
        <v>126</v>
      </c>
      <c r="X16" s="31">
        <v>470</v>
      </c>
      <c r="Y16" s="31">
        <v>486</v>
      </c>
      <c r="Z16" s="30">
        <v>1229</v>
      </c>
      <c r="AA16" s="314">
        <v>35</v>
      </c>
      <c r="AB16" s="314">
        <v>151</v>
      </c>
      <c r="AC16" s="314" t="s">
        <v>1225</v>
      </c>
      <c r="AD16" s="314" t="s">
        <v>1225</v>
      </c>
      <c r="AE16" s="315">
        <v>186</v>
      </c>
    </row>
    <row r="17" spans="2:31" s="18" customFormat="1" ht="10.5">
      <c r="B17" s="70"/>
      <c r="C17" s="70"/>
      <c r="D17" s="21" t="s">
        <v>208</v>
      </c>
      <c r="E17" s="21"/>
      <c r="G17" s="31">
        <v>170</v>
      </c>
      <c r="H17" s="31">
        <v>208</v>
      </c>
      <c r="I17" s="31">
        <v>251</v>
      </c>
      <c r="J17" s="31">
        <v>166</v>
      </c>
      <c r="K17" s="30">
        <v>795</v>
      </c>
      <c r="L17" s="31">
        <v>-22</v>
      </c>
      <c r="M17" s="31">
        <v>243</v>
      </c>
      <c r="N17" s="31">
        <v>298</v>
      </c>
      <c r="O17" s="31">
        <v>97</v>
      </c>
      <c r="P17" s="30">
        <v>616</v>
      </c>
      <c r="Q17" s="31">
        <v>161</v>
      </c>
      <c r="R17" s="31">
        <v>507</v>
      </c>
      <c r="S17" s="31">
        <v>278</v>
      </c>
      <c r="T17" s="31">
        <v>228</v>
      </c>
      <c r="U17" s="30">
        <v>1174</v>
      </c>
      <c r="V17" s="31">
        <v>401</v>
      </c>
      <c r="W17" s="31">
        <v>215</v>
      </c>
      <c r="X17" s="31">
        <v>264</v>
      </c>
      <c r="Y17" s="31">
        <v>197</v>
      </c>
      <c r="Z17" s="30">
        <v>1077</v>
      </c>
      <c r="AA17" s="314">
        <v>318</v>
      </c>
      <c r="AB17" s="314">
        <v>201</v>
      </c>
      <c r="AC17" s="314" t="s">
        <v>1225</v>
      </c>
      <c r="AD17" s="314" t="s">
        <v>1225</v>
      </c>
      <c r="AE17" s="315">
        <v>519</v>
      </c>
    </row>
    <row r="18" spans="2:31" s="18" customFormat="1" ht="10.5">
      <c r="B18" s="70"/>
      <c r="C18" s="70"/>
      <c r="D18" s="21" t="s">
        <v>209</v>
      </c>
      <c r="E18" s="21"/>
      <c r="G18" s="31"/>
      <c r="H18" s="31"/>
      <c r="I18" s="31"/>
      <c r="J18" s="31"/>
      <c r="K18" s="30"/>
      <c r="L18" s="31"/>
      <c r="M18" s="31"/>
      <c r="N18" s="31"/>
      <c r="O18" s="31"/>
      <c r="P18" s="30"/>
      <c r="Q18" s="31"/>
      <c r="R18" s="31"/>
      <c r="S18" s="31"/>
      <c r="T18" s="31"/>
      <c r="U18" s="30"/>
      <c r="V18" s="31"/>
      <c r="W18" s="31"/>
      <c r="X18" s="31"/>
      <c r="Y18" s="31"/>
      <c r="Z18" s="30"/>
      <c r="AA18" s="314"/>
      <c r="AB18" s="314"/>
      <c r="AC18" s="314"/>
      <c r="AD18" s="314"/>
      <c r="AE18" s="315"/>
    </row>
    <row r="19" spans="2:31" s="18" customFormat="1" ht="10.5">
      <c r="B19" s="70"/>
      <c r="C19" s="70"/>
      <c r="D19" s="21" t="s">
        <v>210</v>
      </c>
      <c r="E19" s="21"/>
      <c r="G19" s="31">
        <v>-146</v>
      </c>
      <c r="H19" s="31">
        <v>-36</v>
      </c>
      <c r="I19" s="31">
        <v>-15</v>
      </c>
      <c r="J19" s="31">
        <v>-60</v>
      </c>
      <c r="K19" s="30">
        <v>-257</v>
      </c>
      <c r="L19" s="31">
        <v>-43</v>
      </c>
      <c r="M19" s="31">
        <v>-47</v>
      </c>
      <c r="N19" s="31">
        <v>-40</v>
      </c>
      <c r="O19" s="31">
        <v>-63</v>
      </c>
      <c r="P19" s="30">
        <v>-193</v>
      </c>
      <c r="Q19" s="31">
        <v>-32</v>
      </c>
      <c r="R19" s="31">
        <v>-34</v>
      </c>
      <c r="S19" s="31">
        <v>-52</v>
      </c>
      <c r="T19" s="31">
        <v>-64</v>
      </c>
      <c r="U19" s="30">
        <v>-182</v>
      </c>
      <c r="V19" s="31">
        <v>-11</v>
      </c>
      <c r="W19" s="31">
        <v>-36</v>
      </c>
      <c r="X19" s="31">
        <v>-96</v>
      </c>
      <c r="Y19" s="31">
        <v>-9</v>
      </c>
      <c r="Z19" s="30">
        <v>-152</v>
      </c>
      <c r="AA19" s="314">
        <v>-29</v>
      </c>
      <c r="AB19" s="314">
        <v>-18</v>
      </c>
      <c r="AC19" s="314" t="s">
        <v>1225</v>
      </c>
      <c r="AD19" s="314" t="s">
        <v>1225</v>
      </c>
      <c r="AE19" s="315">
        <v>-47</v>
      </c>
    </row>
    <row r="20" spans="2:31" s="18" customFormat="1" ht="10.5">
      <c r="B20" s="70"/>
      <c r="C20" s="70"/>
      <c r="D20" s="21" t="s">
        <v>211</v>
      </c>
      <c r="E20" s="21"/>
      <c r="G20" s="31">
        <v>484</v>
      </c>
      <c r="H20" s="31">
        <v>796</v>
      </c>
      <c r="I20" s="31">
        <v>173</v>
      </c>
      <c r="J20" s="31">
        <v>-1013</v>
      </c>
      <c r="K20" s="30">
        <v>440</v>
      </c>
      <c r="L20" s="31">
        <v>-1099</v>
      </c>
      <c r="M20" s="31">
        <v>-221</v>
      </c>
      <c r="N20" s="31">
        <v>-342</v>
      </c>
      <c r="O20" s="31">
        <v>-819</v>
      </c>
      <c r="P20" s="30">
        <v>-2481</v>
      </c>
      <c r="Q20" s="31">
        <v>-683</v>
      </c>
      <c r="R20" s="31">
        <v>764</v>
      </c>
      <c r="S20" s="31">
        <v>-48</v>
      </c>
      <c r="T20" s="31">
        <v>-185</v>
      </c>
      <c r="U20" s="30">
        <v>-152</v>
      </c>
      <c r="V20" s="31">
        <v>1104</v>
      </c>
      <c r="W20" s="31">
        <v>666</v>
      </c>
      <c r="X20" s="31">
        <v>-60</v>
      </c>
      <c r="Y20" s="31">
        <v>-416</v>
      </c>
      <c r="Z20" s="30">
        <v>1294</v>
      </c>
      <c r="AA20" s="314">
        <v>2357</v>
      </c>
      <c r="AB20" s="314">
        <v>948</v>
      </c>
      <c r="AC20" s="314" t="s">
        <v>1225</v>
      </c>
      <c r="AD20" s="314" t="s">
        <v>1225</v>
      </c>
      <c r="AE20" s="315">
        <v>3305</v>
      </c>
    </row>
    <row r="21" spans="2:31" s="18" customFormat="1" ht="10.5">
      <c r="B21" s="70"/>
      <c r="C21" s="70"/>
      <c r="D21" s="21" t="s">
        <v>212</v>
      </c>
      <c r="E21" s="21"/>
      <c r="G21" s="31">
        <v>-1771</v>
      </c>
      <c r="H21" s="31">
        <v>-4416</v>
      </c>
      <c r="I21" s="31">
        <v>6764</v>
      </c>
      <c r="J21" s="31">
        <v>-6847</v>
      </c>
      <c r="K21" s="30">
        <v>-6270</v>
      </c>
      <c r="L21" s="31">
        <v>-3755</v>
      </c>
      <c r="M21" s="31">
        <v>-742</v>
      </c>
      <c r="N21" s="31">
        <v>-783</v>
      </c>
      <c r="O21" s="31">
        <v>1942</v>
      </c>
      <c r="P21" s="30">
        <v>-3338</v>
      </c>
      <c r="Q21" s="31">
        <v>-2131</v>
      </c>
      <c r="R21" s="31">
        <v>1556</v>
      </c>
      <c r="S21" s="31">
        <v>1798</v>
      </c>
      <c r="T21" s="31">
        <v>2752</v>
      </c>
      <c r="U21" s="30">
        <v>3975</v>
      </c>
      <c r="V21" s="31">
        <v>-5069</v>
      </c>
      <c r="W21" s="31">
        <v>-2030</v>
      </c>
      <c r="X21" s="31">
        <v>494</v>
      </c>
      <c r="Y21" s="31">
        <v>1785</v>
      </c>
      <c r="Z21" s="30">
        <v>-4820</v>
      </c>
      <c r="AA21" s="314">
        <v>-10542</v>
      </c>
      <c r="AB21" s="314">
        <v>-2675</v>
      </c>
      <c r="AC21" s="314" t="s">
        <v>1225</v>
      </c>
      <c r="AD21" s="314" t="s">
        <v>1225</v>
      </c>
      <c r="AE21" s="315">
        <v>-13217</v>
      </c>
    </row>
    <row r="22" spans="2:31" s="18" customFormat="1" ht="10.5">
      <c r="B22" s="884"/>
      <c r="C22" s="884"/>
      <c r="D22" s="884" t="s">
        <v>213</v>
      </c>
      <c r="E22" s="884"/>
      <c r="G22" s="939">
        <v>-1265</v>
      </c>
      <c r="H22" s="939">
        <v>-2505</v>
      </c>
      <c r="I22" s="939">
        <v>-2754</v>
      </c>
      <c r="J22" s="939">
        <v>-3582</v>
      </c>
      <c r="K22" s="940">
        <v>-10106</v>
      </c>
      <c r="L22" s="939">
        <v>-3155</v>
      </c>
      <c r="M22" s="939">
        <v>-1966</v>
      </c>
      <c r="N22" s="939">
        <v>-2749</v>
      </c>
      <c r="O22" s="939">
        <v>-2303</v>
      </c>
      <c r="P22" s="940">
        <v>-10173</v>
      </c>
      <c r="Q22" s="939">
        <v>-1904</v>
      </c>
      <c r="R22" s="939">
        <v>-2003</v>
      </c>
      <c r="S22" s="939">
        <v>-3058</v>
      </c>
      <c r="T22" s="939">
        <v>-1796</v>
      </c>
      <c r="U22" s="940">
        <v>-8761</v>
      </c>
      <c r="V22" s="939">
        <v>-1393</v>
      </c>
      <c r="W22" s="939">
        <v>-1194</v>
      </c>
      <c r="X22" s="939">
        <v>-2140</v>
      </c>
      <c r="Y22" s="939">
        <v>-1862</v>
      </c>
      <c r="Z22" s="940">
        <v>-6589</v>
      </c>
      <c r="AA22" s="1040">
        <v>-1176</v>
      </c>
      <c r="AB22" s="1040">
        <v>-1381</v>
      </c>
      <c r="AC22" s="1040" t="s">
        <v>1225</v>
      </c>
      <c r="AD22" s="1040" t="s">
        <v>1225</v>
      </c>
      <c r="AE22" s="1041">
        <v>-2557</v>
      </c>
    </row>
    <row r="23" spans="2:31" s="18" customFormat="1" ht="10.5">
      <c r="B23" s="991" t="s">
        <v>214</v>
      </c>
      <c r="C23" s="991"/>
      <c r="D23" s="991"/>
      <c r="E23" s="991"/>
      <c r="G23" s="98">
        <v>8210</v>
      </c>
      <c r="H23" s="98">
        <v>10863</v>
      </c>
      <c r="I23" s="98">
        <v>8288</v>
      </c>
      <c r="J23" s="98">
        <v>13571</v>
      </c>
      <c r="K23" s="143">
        <v>40932</v>
      </c>
      <c r="L23" s="98">
        <v>7622</v>
      </c>
      <c r="M23" s="98">
        <v>6293</v>
      </c>
      <c r="N23" s="98">
        <v>8747</v>
      </c>
      <c r="O23" s="98">
        <v>9377</v>
      </c>
      <c r="P23" s="143">
        <v>32039</v>
      </c>
      <c r="Q23" s="98">
        <v>5009</v>
      </c>
      <c r="R23" s="98">
        <v>8100</v>
      </c>
      <c r="S23" s="98">
        <v>6761</v>
      </c>
      <c r="T23" s="98">
        <v>7427</v>
      </c>
      <c r="U23" s="143">
        <v>27297</v>
      </c>
      <c r="V23" s="98">
        <v>2834</v>
      </c>
      <c r="W23" s="98">
        <v>6271</v>
      </c>
      <c r="X23" s="98">
        <v>7786</v>
      </c>
      <c r="Y23" s="98">
        <v>7602</v>
      </c>
      <c r="Z23" s="143">
        <v>24493</v>
      </c>
      <c r="AA23" s="98">
        <v>2860</v>
      </c>
      <c r="AB23" s="98">
        <v>10858</v>
      </c>
      <c r="AC23" s="98" t="s">
        <v>1225</v>
      </c>
      <c r="AD23" s="98" t="s">
        <v>1225</v>
      </c>
      <c r="AE23" s="143">
        <v>13718</v>
      </c>
    </row>
    <row r="24" spans="2:31" s="18" customFormat="1" ht="10.5">
      <c r="B24" s="27" t="s">
        <v>215</v>
      </c>
      <c r="C24" s="27"/>
      <c r="D24" s="27"/>
      <c r="E24" s="27"/>
      <c r="G24" s="35"/>
      <c r="H24" s="35"/>
      <c r="I24" s="35"/>
      <c r="J24" s="35"/>
      <c r="K24" s="36"/>
      <c r="L24" s="35"/>
      <c r="M24" s="35"/>
      <c r="N24" s="35"/>
      <c r="O24" s="35"/>
      <c r="P24" s="36"/>
      <c r="Q24" s="35"/>
      <c r="R24" s="35"/>
      <c r="S24" s="35"/>
      <c r="T24" s="35"/>
      <c r="U24" s="36"/>
      <c r="V24" s="35"/>
      <c r="W24" s="35"/>
      <c r="X24" s="35"/>
      <c r="Y24" s="35"/>
      <c r="Z24" s="36"/>
      <c r="AA24" s="98"/>
      <c r="AB24" s="98"/>
      <c r="AC24" s="98"/>
      <c r="AD24" s="98"/>
      <c r="AE24" s="143"/>
    </row>
    <row r="25" spans="2:31" s="18" customFormat="1" ht="10.5">
      <c r="B25" s="70"/>
      <c r="C25" s="21" t="s">
        <v>216</v>
      </c>
      <c r="D25" s="21"/>
      <c r="E25" s="21"/>
      <c r="G25" s="31">
        <v>-2602</v>
      </c>
      <c r="H25" s="31">
        <v>-2666</v>
      </c>
      <c r="I25" s="31">
        <v>-3105</v>
      </c>
      <c r="J25" s="31">
        <v>-3696</v>
      </c>
      <c r="K25" s="30">
        <v>-12069</v>
      </c>
      <c r="L25" s="31">
        <v>-3129</v>
      </c>
      <c r="M25" s="31">
        <v>-3453</v>
      </c>
      <c r="N25" s="31">
        <v>-3456</v>
      </c>
      <c r="O25" s="31">
        <v>-4247</v>
      </c>
      <c r="P25" s="30">
        <v>-14285</v>
      </c>
      <c r="Q25" s="31">
        <v>-3718</v>
      </c>
      <c r="R25" s="31">
        <v>-3463</v>
      </c>
      <c r="S25" s="31">
        <v>-4223</v>
      </c>
      <c r="T25" s="31">
        <v>-3893</v>
      </c>
      <c r="U25" s="30">
        <v>-15297</v>
      </c>
      <c r="V25" s="31">
        <v>-3351</v>
      </c>
      <c r="W25" s="31">
        <v>-3236</v>
      </c>
      <c r="X25" s="31">
        <v>-3171</v>
      </c>
      <c r="Y25" s="31">
        <v>-3463</v>
      </c>
      <c r="Z25" s="30">
        <v>-13221</v>
      </c>
      <c r="AA25" s="314">
        <v>-3242</v>
      </c>
      <c r="AB25" s="314">
        <v>-3087</v>
      </c>
      <c r="AC25" s="314" t="s">
        <v>1225</v>
      </c>
      <c r="AD25" s="314" t="s">
        <v>1225</v>
      </c>
      <c r="AE25" s="315">
        <v>-6329</v>
      </c>
    </row>
    <row r="26" spans="2:31" s="18" customFormat="1" ht="10.5">
      <c r="B26" s="70"/>
      <c r="C26" s="21" t="s">
        <v>217</v>
      </c>
      <c r="D26" s="21"/>
      <c r="E26" s="21"/>
      <c r="G26" s="31">
        <v>-8</v>
      </c>
      <c r="H26" s="31">
        <v>3</v>
      </c>
      <c r="I26" s="31">
        <v>-3</v>
      </c>
      <c r="J26" s="31">
        <v>-3522</v>
      </c>
      <c r="K26" s="30">
        <v>-3530</v>
      </c>
      <c r="L26" s="31">
        <v>52</v>
      </c>
      <c r="M26" s="31">
        <v>-804</v>
      </c>
      <c r="N26" s="31">
        <v>-9</v>
      </c>
      <c r="O26" s="31">
        <v>-38</v>
      </c>
      <c r="P26" s="30">
        <v>-799</v>
      </c>
      <c r="Q26" s="31">
        <v>-106</v>
      </c>
      <c r="R26" s="31">
        <v>-116</v>
      </c>
      <c r="S26" s="31">
        <v>-218</v>
      </c>
      <c r="T26" s="31">
        <v>493</v>
      </c>
      <c r="U26" s="30">
        <v>53</v>
      </c>
      <c r="V26" s="31">
        <v>-202</v>
      </c>
      <c r="W26" s="31">
        <v>-39</v>
      </c>
      <c r="X26" s="31">
        <v>-52</v>
      </c>
      <c r="Y26" s="31">
        <v>-642</v>
      </c>
      <c r="Z26" s="30">
        <v>-935</v>
      </c>
      <c r="AA26" s="314">
        <v>-14</v>
      </c>
      <c r="AB26" s="314">
        <v>9</v>
      </c>
      <c r="AC26" s="314" t="s">
        <v>1225</v>
      </c>
      <c r="AD26" s="314" t="s">
        <v>1225</v>
      </c>
      <c r="AE26" s="315">
        <v>-5</v>
      </c>
    </row>
    <row r="27" spans="2:31" s="18" customFormat="1" ht="10.5">
      <c r="B27" s="70"/>
      <c r="C27" s="21" t="s">
        <v>218</v>
      </c>
      <c r="D27" s="21"/>
      <c r="E27" s="21"/>
      <c r="G27" s="31">
        <v>-294</v>
      </c>
      <c r="H27" s="31">
        <v>-159</v>
      </c>
      <c r="I27" s="31">
        <v>-40</v>
      </c>
      <c r="J27" s="31">
        <v>-107</v>
      </c>
      <c r="K27" s="30">
        <v>-600</v>
      </c>
      <c r="L27" s="31">
        <v>-540</v>
      </c>
      <c r="M27" s="31">
        <v>-50</v>
      </c>
      <c r="N27" s="31">
        <v>-102</v>
      </c>
      <c r="O27" s="31">
        <v>-347</v>
      </c>
      <c r="P27" s="30">
        <v>-1039</v>
      </c>
      <c r="Q27" s="31">
        <v>-353</v>
      </c>
      <c r="R27" s="31">
        <v>-95</v>
      </c>
      <c r="S27" s="31">
        <v>-76</v>
      </c>
      <c r="T27" s="31">
        <v>-326</v>
      </c>
      <c r="U27" s="30">
        <v>-850</v>
      </c>
      <c r="V27" s="31">
        <v>-58</v>
      </c>
      <c r="W27" s="31">
        <v>-59</v>
      </c>
      <c r="X27" s="31">
        <v>-128</v>
      </c>
      <c r="Y27" s="31">
        <v>-22</v>
      </c>
      <c r="Z27" s="30">
        <v>-267</v>
      </c>
      <c r="AA27" s="314">
        <v>-22</v>
      </c>
      <c r="AB27" s="314">
        <v>-8</v>
      </c>
      <c r="AC27" s="314" t="s">
        <v>1225</v>
      </c>
      <c r="AD27" s="314" t="s">
        <v>1225</v>
      </c>
      <c r="AE27" s="315">
        <v>-30</v>
      </c>
    </row>
    <row r="28" spans="2:31" s="18" customFormat="1" ht="10.5">
      <c r="B28" s="70"/>
      <c r="C28" s="21" t="s">
        <v>219</v>
      </c>
      <c r="D28" s="21"/>
      <c r="E28" s="21"/>
      <c r="G28" s="31">
        <v>-25</v>
      </c>
      <c r="H28" s="31">
        <v>-16</v>
      </c>
      <c r="I28" s="31">
        <v>-46</v>
      </c>
      <c r="J28" s="31">
        <v>-44</v>
      </c>
      <c r="K28" s="30">
        <v>-131</v>
      </c>
      <c r="L28" s="31">
        <v>-8</v>
      </c>
      <c r="M28" s="31">
        <v>-7</v>
      </c>
      <c r="N28" s="31">
        <v>-36</v>
      </c>
      <c r="O28" s="31">
        <v>-79</v>
      </c>
      <c r="P28" s="30">
        <v>-130</v>
      </c>
      <c r="Q28" s="31">
        <v>-101</v>
      </c>
      <c r="R28" s="31">
        <v>-17</v>
      </c>
      <c r="S28" s="31">
        <v>-25</v>
      </c>
      <c r="T28" s="31">
        <v>0</v>
      </c>
      <c r="U28" s="30">
        <v>-143</v>
      </c>
      <c r="V28" s="31">
        <v>-12</v>
      </c>
      <c r="W28" s="31">
        <v>-27</v>
      </c>
      <c r="X28" s="31">
        <v>-30</v>
      </c>
      <c r="Y28" s="31">
        <v>-41</v>
      </c>
      <c r="Z28" s="30">
        <v>-110</v>
      </c>
      <c r="AA28" s="314">
        <v>-12</v>
      </c>
      <c r="AB28" s="314">
        <v>0</v>
      </c>
      <c r="AC28" s="314" t="s">
        <v>1225</v>
      </c>
      <c r="AD28" s="314" t="s">
        <v>1225</v>
      </c>
      <c r="AE28" s="315">
        <v>-12</v>
      </c>
    </row>
    <row r="29" spans="2:31" s="18" customFormat="1" ht="10.5">
      <c r="B29" s="170" t="s">
        <v>220</v>
      </c>
      <c r="C29" s="170"/>
      <c r="D29" s="170"/>
      <c r="E29" s="170"/>
      <c r="G29" s="98">
        <v>-2929</v>
      </c>
      <c r="H29" s="98">
        <v>-2838</v>
      </c>
      <c r="I29" s="98">
        <v>-3194</v>
      </c>
      <c r="J29" s="98">
        <v>-7369</v>
      </c>
      <c r="K29" s="143">
        <v>-16330</v>
      </c>
      <c r="L29" s="98">
        <v>-3625</v>
      </c>
      <c r="M29" s="98">
        <v>-4314</v>
      </c>
      <c r="N29" s="98">
        <v>-3603</v>
      </c>
      <c r="O29" s="98">
        <v>-4711</v>
      </c>
      <c r="P29" s="143">
        <v>-16253</v>
      </c>
      <c r="Q29" s="98">
        <v>-4278</v>
      </c>
      <c r="R29" s="98">
        <v>-3691</v>
      </c>
      <c r="S29" s="98">
        <v>-4542</v>
      </c>
      <c r="T29" s="98">
        <v>-3726</v>
      </c>
      <c r="U29" s="143">
        <v>-16237</v>
      </c>
      <c r="V29" s="98">
        <v>-3623</v>
      </c>
      <c r="W29" s="98">
        <v>-3361</v>
      </c>
      <c r="X29" s="98">
        <v>-3381</v>
      </c>
      <c r="Y29" s="98">
        <v>-4168</v>
      </c>
      <c r="Z29" s="143">
        <v>-14533</v>
      </c>
      <c r="AA29" s="98">
        <v>-3290</v>
      </c>
      <c r="AB29" s="98">
        <v>-3086</v>
      </c>
      <c r="AC29" s="98" t="s">
        <v>1225</v>
      </c>
      <c r="AD29" s="98" t="s">
        <v>1225</v>
      </c>
      <c r="AE29" s="143">
        <v>-6376</v>
      </c>
    </row>
    <row r="30" spans="2:31" s="18" customFormat="1" ht="10.5">
      <c r="B30" s="70"/>
      <c r="C30" s="21" t="s">
        <v>221</v>
      </c>
      <c r="D30" s="21"/>
      <c r="E30" s="21"/>
      <c r="G30" s="31">
        <v>468</v>
      </c>
      <c r="H30" s="31">
        <v>202</v>
      </c>
      <c r="I30" s="31">
        <v>12</v>
      </c>
      <c r="J30" s="31">
        <v>27</v>
      </c>
      <c r="K30" s="30">
        <v>709</v>
      </c>
      <c r="L30" s="31">
        <v>15</v>
      </c>
      <c r="M30" s="31">
        <v>28</v>
      </c>
      <c r="N30" s="31">
        <v>59</v>
      </c>
      <c r="O30" s="31">
        <v>31</v>
      </c>
      <c r="P30" s="30">
        <v>133</v>
      </c>
      <c r="Q30" s="31">
        <v>66</v>
      </c>
      <c r="R30" s="31">
        <v>35</v>
      </c>
      <c r="S30" s="31">
        <v>16</v>
      </c>
      <c r="T30" s="31">
        <v>211</v>
      </c>
      <c r="U30" s="30">
        <v>328</v>
      </c>
      <c r="V30" s="31">
        <v>292</v>
      </c>
      <c r="W30" s="31">
        <v>322</v>
      </c>
      <c r="X30" s="31">
        <v>30</v>
      </c>
      <c r="Y30" s="31">
        <v>498</v>
      </c>
      <c r="Z30" s="30">
        <v>1142</v>
      </c>
      <c r="AA30" s="314">
        <v>159</v>
      </c>
      <c r="AB30" s="314">
        <v>425</v>
      </c>
      <c r="AC30" s="314" t="s">
        <v>1225</v>
      </c>
      <c r="AD30" s="314" t="s">
        <v>1225</v>
      </c>
      <c r="AE30" s="315">
        <v>584</v>
      </c>
    </row>
    <row r="31" spans="2:31" s="18" customFormat="1" ht="10.5">
      <c r="B31" s="70"/>
      <c r="C31" s="21" t="s">
        <v>222</v>
      </c>
      <c r="D31" s="21"/>
      <c r="E31" s="21"/>
      <c r="G31" s="31">
        <v>549</v>
      </c>
      <c r="H31" s="31">
        <v>111</v>
      </c>
      <c r="I31" s="31">
        <v>594</v>
      </c>
      <c r="J31" s="31">
        <v>587</v>
      </c>
      <c r="K31" s="30">
        <v>1841</v>
      </c>
      <c r="L31" s="31">
        <v>785</v>
      </c>
      <c r="M31" s="31">
        <v>60</v>
      </c>
      <c r="N31" s="31">
        <v>79</v>
      </c>
      <c r="O31" s="31">
        <v>269</v>
      </c>
      <c r="P31" s="30">
        <v>1193</v>
      </c>
      <c r="Q31" s="31">
        <v>347</v>
      </c>
      <c r="R31" s="31">
        <v>219</v>
      </c>
      <c r="S31" s="31">
        <v>274</v>
      </c>
      <c r="T31" s="31">
        <v>1738</v>
      </c>
      <c r="U31" s="30">
        <v>2578</v>
      </c>
      <c r="V31" s="31">
        <v>36</v>
      </c>
      <c r="W31" s="31">
        <v>76</v>
      </c>
      <c r="X31" s="31">
        <v>-2</v>
      </c>
      <c r="Y31" s="31">
        <v>1604</v>
      </c>
      <c r="Z31" s="30">
        <v>1714</v>
      </c>
      <c r="AA31" s="314">
        <v>102</v>
      </c>
      <c r="AB31" s="314">
        <v>184</v>
      </c>
      <c r="AC31" s="314" t="s">
        <v>1225</v>
      </c>
      <c r="AD31" s="314" t="s">
        <v>1225</v>
      </c>
      <c r="AE31" s="315">
        <v>286</v>
      </c>
    </row>
    <row r="32" spans="2:31" s="18" customFormat="1" ht="10.5">
      <c r="B32" s="70"/>
      <c r="C32" s="21" t="s">
        <v>223</v>
      </c>
      <c r="D32" s="21"/>
      <c r="E32" s="21"/>
      <c r="G32" s="31">
        <v>29</v>
      </c>
      <c r="H32" s="31">
        <v>16</v>
      </c>
      <c r="I32" s="31">
        <v>15</v>
      </c>
      <c r="J32" s="31">
        <v>7</v>
      </c>
      <c r="K32" s="30">
        <v>67</v>
      </c>
      <c r="L32" s="31">
        <v>6</v>
      </c>
      <c r="M32" s="31">
        <v>21</v>
      </c>
      <c r="N32" s="31">
        <v>12</v>
      </c>
      <c r="O32" s="31">
        <v>16</v>
      </c>
      <c r="P32" s="30">
        <v>55</v>
      </c>
      <c r="Q32" s="31">
        <v>16</v>
      </c>
      <c r="R32" s="31">
        <v>24</v>
      </c>
      <c r="S32" s="31">
        <v>19</v>
      </c>
      <c r="T32" s="31">
        <v>22</v>
      </c>
      <c r="U32" s="30">
        <v>81</v>
      </c>
      <c r="V32" s="31">
        <v>31</v>
      </c>
      <c r="W32" s="31">
        <v>31</v>
      </c>
      <c r="X32" s="31">
        <v>48</v>
      </c>
      <c r="Y32" s="31">
        <v>63</v>
      </c>
      <c r="Z32" s="30">
        <v>173</v>
      </c>
      <c r="AA32" s="314">
        <v>32</v>
      </c>
      <c r="AB32" s="314">
        <v>31</v>
      </c>
      <c r="AC32" s="314" t="s">
        <v>1225</v>
      </c>
      <c r="AD32" s="314" t="s">
        <v>1225</v>
      </c>
      <c r="AE32" s="315">
        <v>63</v>
      </c>
    </row>
    <row r="33" spans="2:31" s="18" customFormat="1" ht="10.5">
      <c r="B33" s="991" t="s">
        <v>224</v>
      </c>
      <c r="C33" s="991"/>
      <c r="D33" s="991"/>
      <c r="E33" s="991"/>
      <c r="G33" s="98">
        <v>-1883</v>
      </c>
      <c r="H33" s="98">
        <v>-2509</v>
      </c>
      <c r="I33" s="98">
        <v>-2573</v>
      </c>
      <c r="J33" s="98">
        <v>-6748</v>
      </c>
      <c r="K33" s="143">
        <v>-13713</v>
      </c>
      <c r="L33" s="98">
        <v>-2819</v>
      </c>
      <c r="M33" s="98">
        <v>-4205</v>
      </c>
      <c r="N33" s="98">
        <v>-3453</v>
      </c>
      <c r="O33" s="98">
        <v>-4395</v>
      </c>
      <c r="P33" s="143">
        <v>-14872</v>
      </c>
      <c r="Q33" s="98">
        <v>-3849</v>
      </c>
      <c r="R33" s="98">
        <v>-3413</v>
      </c>
      <c r="S33" s="98">
        <v>-4233</v>
      </c>
      <c r="T33" s="98">
        <v>-1755</v>
      </c>
      <c r="U33" s="143">
        <v>-13250</v>
      </c>
      <c r="V33" s="98">
        <v>-3264</v>
      </c>
      <c r="W33" s="98">
        <v>-2932</v>
      </c>
      <c r="X33" s="98">
        <v>-3305</v>
      </c>
      <c r="Y33" s="98">
        <v>-2003</v>
      </c>
      <c r="Z33" s="143">
        <v>-11504</v>
      </c>
      <c r="AA33" s="98">
        <v>-2997</v>
      </c>
      <c r="AB33" s="98">
        <v>-2446</v>
      </c>
      <c r="AC33" s="98" t="s">
        <v>1225</v>
      </c>
      <c r="AD33" s="98" t="s">
        <v>1225</v>
      </c>
      <c r="AE33" s="143">
        <v>-5443</v>
      </c>
    </row>
    <row r="34" spans="2:31" s="18" customFormat="1" ht="10.5">
      <c r="B34" s="27" t="s">
        <v>225</v>
      </c>
      <c r="C34" s="27"/>
      <c r="D34" s="27"/>
      <c r="E34" s="27"/>
      <c r="G34" s="35"/>
      <c r="H34" s="35"/>
      <c r="I34" s="35"/>
      <c r="J34" s="35"/>
      <c r="K34" s="36"/>
      <c r="L34" s="35"/>
      <c r="M34" s="35"/>
      <c r="N34" s="35"/>
      <c r="O34" s="35"/>
      <c r="P34" s="36"/>
      <c r="Q34" s="35"/>
      <c r="R34" s="35"/>
      <c r="S34" s="35"/>
      <c r="T34" s="35"/>
      <c r="U34" s="36"/>
      <c r="V34" s="35"/>
      <c r="W34" s="35"/>
      <c r="X34" s="35"/>
      <c r="Y34" s="35"/>
      <c r="Z34" s="36"/>
      <c r="AA34" s="98"/>
      <c r="AB34" s="98"/>
      <c r="AC34" s="98"/>
      <c r="AD34" s="98"/>
      <c r="AE34" s="143"/>
    </row>
    <row r="35" spans="2:31" s="18" customFormat="1" ht="10.5">
      <c r="B35" s="70"/>
      <c r="C35" s="21" t="s">
        <v>67</v>
      </c>
      <c r="D35" s="21"/>
      <c r="E35" s="21"/>
      <c r="G35" s="31">
        <v>-1592</v>
      </c>
      <c r="H35" s="31">
        <v>-2288</v>
      </c>
      <c r="I35" s="31">
        <v>-2876</v>
      </c>
      <c r="J35" s="31">
        <v>-3240</v>
      </c>
      <c r="K35" s="30">
        <v>-9996</v>
      </c>
      <c r="L35" s="31">
        <v>-2448</v>
      </c>
      <c r="M35" s="31">
        <v>-2073</v>
      </c>
      <c r="N35" s="31">
        <v>-2047</v>
      </c>
      <c r="O35" s="31">
        <v>-1350</v>
      </c>
      <c r="P35" s="30">
        <v>-7918</v>
      </c>
      <c r="Q35" s="31">
        <v>-1750</v>
      </c>
      <c r="R35" s="31">
        <v>-1751</v>
      </c>
      <c r="S35" s="31">
        <v>-2001</v>
      </c>
      <c r="T35" s="31">
        <v>-1625</v>
      </c>
      <c r="U35" s="30">
        <v>-7127</v>
      </c>
      <c r="V35" s="31">
        <v>-1847</v>
      </c>
      <c r="W35" s="31">
        <v>-1063</v>
      </c>
      <c r="X35" s="31">
        <v>-750</v>
      </c>
      <c r="Y35" s="31">
        <v>-826</v>
      </c>
      <c r="Z35" s="30">
        <v>-4486</v>
      </c>
      <c r="AA35" s="314">
        <v>-562</v>
      </c>
      <c r="AB35" s="314">
        <v>0</v>
      </c>
      <c r="AC35" s="314" t="s">
        <v>1225</v>
      </c>
      <c r="AD35" s="314" t="s">
        <v>1225</v>
      </c>
      <c r="AE35" s="315">
        <v>-562</v>
      </c>
    </row>
    <row r="36" spans="2:31" s="18" customFormat="1" ht="10.5">
      <c r="B36" s="70"/>
      <c r="C36" s="21" t="s">
        <v>226</v>
      </c>
      <c r="D36" s="21"/>
      <c r="E36" s="21"/>
      <c r="G36" s="31">
        <v>-498</v>
      </c>
      <c r="H36" s="31">
        <v>-472</v>
      </c>
      <c r="I36" s="31">
        <v>-478</v>
      </c>
      <c r="J36" s="31">
        <v>-513</v>
      </c>
      <c r="K36" s="30">
        <v>-1961</v>
      </c>
      <c r="L36" s="31">
        <v>-555</v>
      </c>
      <c r="M36" s="31">
        <v>-620</v>
      </c>
      <c r="N36" s="31">
        <v>-663</v>
      </c>
      <c r="O36" s="31">
        <v>-722</v>
      </c>
      <c r="P36" s="30">
        <v>-2560</v>
      </c>
      <c r="Q36" s="31">
        <v>-694</v>
      </c>
      <c r="R36" s="31">
        <v>-679</v>
      </c>
      <c r="S36" s="31">
        <v>-703</v>
      </c>
      <c r="T36" s="31">
        <v>-757</v>
      </c>
      <c r="U36" s="30">
        <v>-2833</v>
      </c>
      <c r="V36" s="31">
        <v>-727</v>
      </c>
      <c r="W36" s="31">
        <v>-784</v>
      </c>
      <c r="X36" s="31">
        <v>-816</v>
      </c>
      <c r="Y36" s="31">
        <v>-764</v>
      </c>
      <c r="Z36" s="30">
        <v>-3091</v>
      </c>
      <c r="AA36" s="314">
        <v>-764</v>
      </c>
      <c r="AB36" s="314">
        <v>-761</v>
      </c>
      <c r="AC36" s="314" t="s">
        <v>1225</v>
      </c>
      <c r="AD36" s="314" t="s">
        <v>1225</v>
      </c>
      <c r="AE36" s="315">
        <v>-1525</v>
      </c>
    </row>
    <row r="37" spans="2:31" s="18" customFormat="1" ht="10.5">
      <c r="B37" s="70"/>
      <c r="C37" s="21" t="s">
        <v>227</v>
      </c>
      <c r="D37" s="21"/>
      <c r="E37" s="21"/>
      <c r="G37" s="31">
        <v>2002</v>
      </c>
      <c r="H37" s="31">
        <v>0</v>
      </c>
      <c r="I37" s="31">
        <v>1</v>
      </c>
      <c r="J37" s="31">
        <v>10</v>
      </c>
      <c r="K37" s="30">
        <v>2013</v>
      </c>
      <c r="L37" s="31">
        <v>2395</v>
      </c>
      <c r="M37" s="31">
        <v>3643</v>
      </c>
      <c r="N37" s="31">
        <v>8</v>
      </c>
      <c r="O37" s="31">
        <v>1522</v>
      </c>
      <c r="P37" s="30">
        <v>7568</v>
      </c>
      <c r="Q37" s="31">
        <v>2259</v>
      </c>
      <c r="R37" s="31">
        <v>2736</v>
      </c>
      <c r="S37" s="31">
        <v>2401</v>
      </c>
      <c r="T37" s="31">
        <v>3260</v>
      </c>
      <c r="U37" s="30">
        <v>10656</v>
      </c>
      <c r="V37" s="31">
        <v>54</v>
      </c>
      <c r="W37" s="31">
        <v>1155</v>
      </c>
      <c r="X37" s="31">
        <v>1028</v>
      </c>
      <c r="Y37" s="31">
        <v>487</v>
      </c>
      <c r="Z37" s="30">
        <v>2724</v>
      </c>
      <c r="AA37" s="314">
        <v>67</v>
      </c>
      <c r="AB37" s="314">
        <v>1170</v>
      </c>
      <c r="AC37" s="314" t="s">
        <v>1225</v>
      </c>
      <c r="AD37" s="314" t="s">
        <v>1225</v>
      </c>
      <c r="AE37" s="315">
        <v>1237</v>
      </c>
    </row>
    <row r="38" spans="2:31" s="18" customFormat="1" ht="10.5">
      <c r="B38" s="70"/>
      <c r="C38" s="21" t="s">
        <v>228</v>
      </c>
      <c r="D38" s="21"/>
      <c r="E38" s="21"/>
      <c r="G38" s="31">
        <v>-892</v>
      </c>
      <c r="H38" s="31">
        <v>-4573</v>
      </c>
      <c r="I38" s="31">
        <v>-4035</v>
      </c>
      <c r="J38" s="31">
        <v>-2197</v>
      </c>
      <c r="K38" s="30">
        <v>-11697</v>
      </c>
      <c r="L38" s="31">
        <v>-799</v>
      </c>
      <c r="M38" s="31">
        <v>-2828</v>
      </c>
      <c r="N38" s="31">
        <v>-264</v>
      </c>
      <c r="O38" s="31">
        <v>-11</v>
      </c>
      <c r="P38" s="30">
        <v>-3902</v>
      </c>
      <c r="Q38" s="31">
        <v>-674</v>
      </c>
      <c r="R38" s="31">
        <v>-623</v>
      </c>
      <c r="S38" s="31">
        <v>-956</v>
      </c>
      <c r="T38" s="31">
        <v>-717</v>
      </c>
      <c r="U38" s="30">
        <v>-2970</v>
      </c>
      <c r="V38" s="31">
        <v>-1366</v>
      </c>
      <c r="W38" s="31">
        <v>-848</v>
      </c>
      <c r="X38" s="31">
        <v>-1250</v>
      </c>
      <c r="Y38" s="31">
        <v>-2231</v>
      </c>
      <c r="Z38" s="30">
        <v>-5695</v>
      </c>
      <c r="AA38" s="314">
        <v>-845</v>
      </c>
      <c r="AB38" s="314">
        <v>-21</v>
      </c>
      <c r="AC38" s="314" t="s">
        <v>1225</v>
      </c>
      <c r="AD38" s="314" t="s">
        <v>1225</v>
      </c>
      <c r="AE38" s="315">
        <v>-866</v>
      </c>
    </row>
    <row r="39" spans="2:31" s="18" customFormat="1" ht="10.5">
      <c r="B39" s="70"/>
      <c r="C39" s="21" t="s">
        <v>229</v>
      </c>
      <c r="D39" s="21"/>
      <c r="E39" s="21"/>
      <c r="G39" s="31">
        <v>-276</v>
      </c>
      <c r="H39" s="31">
        <v>-688</v>
      </c>
      <c r="I39" s="31">
        <v>-618</v>
      </c>
      <c r="J39" s="31">
        <v>190</v>
      </c>
      <c r="K39" s="30">
        <v>-1392</v>
      </c>
      <c r="L39" s="31">
        <v>-529</v>
      </c>
      <c r="M39" s="31">
        <v>-348</v>
      </c>
      <c r="N39" s="31">
        <v>-71</v>
      </c>
      <c r="O39" s="31">
        <v>87</v>
      </c>
      <c r="P39" s="30">
        <v>-861</v>
      </c>
      <c r="Q39" s="31">
        <v>16</v>
      </c>
      <c r="R39" s="31">
        <v>49</v>
      </c>
      <c r="S39" s="31">
        <v>-73</v>
      </c>
      <c r="T39" s="31">
        <v>-2958</v>
      </c>
      <c r="U39" s="30">
        <v>-2966</v>
      </c>
      <c r="V39" s="31">
        <v>-125</v>
      </c>
      <c r="W39" s="31">
        <v>39</v>
      </c>
      <c r="X39" s="31">
        <v>104</v>
      </c>
      <c r="Y39" s="31">
        <v>-361</v>
      </c>
      <c r="Z39" s="30">
        <v>-343</v>
      </c>
      <c r="AA39" s="314">
        <v>3112</v>
      </c>
      <c r="AB39" s="314">
        <v>-2726</v>
      </c>
      <c r="AC39" s="314" t="s">
        <v>1225</v>
      </c>
      <c r="AD39" s="314" t="s">
        <v>1225</v>
      </c>
      <c r="AE39" s="315">
        <v>386</v>
      </c>
    </row>
    <row r="40" spans="2:31" s="18" customFormat="1">
      <c r="B40" s="70"/>
      <c r="C40" s="21" t="s">
        <v>230</v>
      </c>
      <c r="D40" s="21"/>
      <c r="E40" s="877" t="str">
        <f>Footnotes!B30</f>
        <v>b</v>
      </c>
      <c r="G40" s="31">
        <v>66</v>
      </c>
      <c r="H40" s="31">
        <v>62</v>
      </c>
      <c r="I40" s="31">
        <v>194</v>
      </c>
      <c r="J40" s="31">
        <v>48</v>
      </c>
      <c r="K40" s="30">
        <v>370</v>
      </c>
      <c r="L40" s="31">
        <v>45</v>
      </c>
      <c r="M40" s="31">
        <v>87</v>
      </c>
      <c r="N40" s="31">
        <v>30</v>
      </c>
      <c r="O40" s="31">
        <v>13</v>
      </c>
      <c r="P40" s="30">
        <v>175</v>
      </c>
      <c r="Q40" s="31">
        <v>1296</v>
      </c>
      <c r="R40" s="31">
        <v>0</v>
      </c>
      <c r="S40" s="31">
        <v>0</v>
      </c>
      <c r="T40" s="31">
        <v>3034</v>
      </c>
      <c r="U40" s="30">
        <v>4330</v>
      </c>
      <c r="V40" s="31">
        <v>500</v>
      </c>
      <c r="W40" s="31">
        <v>0</v>
      </c>
      <c r="X40" s="31">
        <v>0</v>
      </c>
      <c r="Y40" s="31">
        <v>0</v>
      </c>
      <c r="Z40" s="30">
        <v>500</v>
      </c>
      <c r="AA40" s="314">
        <v>0</v>
      </c>
      <c r="AB40" s="314">
        <v>0</v>
      </c>
      <c r="AC40" s="314" t="s">
        <v>1225</v>
      </c>
      <c r="AD40" s="314" t="s">
        <v>1225</v>
      </c>
      <c r="AE40" s="315">
        <v>0</v>
      </c>
    </row>
    <row r="41" spans="2:31" s="18" customFormat="1">
      <c r="B41" s="70"/>
      <c r="C41" s="21" t="s">
        <v>231</v>
      </c>
      <c r="D41" s="21"/>
      <c r="E41" s="877" t="str">
        <f>Footnotes!B30</f>
        <v>b</v>
      </c>
      <c r="G41" s="31">
        <v>0</v>
      </c>
      <c r="H41" s="31">
        <v>0</v>
      </c>
      <c r="I41" s="31">
        <v>0</v>
      </c>
      <c r="J41" s="31">
        <v>0</v>
      </c>
      <c r="K41" s="30">
        <v>0</v>
      </c>
      <c r="L41" s="31">
        <v>0</v>
      </c>
      <c r="M41" s="31">
        <v>0</v>
      </c>
      <c r="N41" s="31">
        <v>0</v>
      </c>
      <c r="O41" s="31">
        <v>0</v>
      </c>
      <c r="P41" s="30">
        <v>0</v>
      </c>
      <c r="Q41" s="31">
        <v>-1288</v>
      </c>
      <c r="R41" s="31">
        <v>0</v>
      </c>
      <c r="S41" s="31">
        <v>0</v>
      </c>
      <c r="T41" s="31">
        <v>0</v>
      </c>
      <c r="U41" s="30">
        <v>-1288</v>
      </c>
      <c r="V41" s="31">
        <v>0</v>
      </c>
      <c r="W41" s="31">
        <v>0</v>
      </c>
      <c r="X41" s="31">
        <v>-1200</v>
      </c>
      <c r="Y41" s="31">
        <v>0</v>
      </c>
      <c r="Z41" s="30">
        <v>-1200</v>
      </c>
      <c r="AA41" s="314">
        <v>0</v>
      </c>
      <c r="AB41" s="314">
        <v>-2855</v>
      </c>
      <c r="AC41" s="314" t="s">
        <v>1225</v>
      </c>
      <c r="AD41" s="314" t="s">
        <v>1225</v>
      </c>
      <c r="AE41" s="315">
        <v>-2855</v>
      </c>
    </row>
    <row r="42" spans="2:31" s="18" customFormat="1" ht="10.5">
      <c r="B42" s="70"/>
      <c r="C42" s="21" t="s">
        <v>232</v>
      </c>
      <c r="D42" s="21"/>
      <c r="E42" s="21"/>
      <c r="G42" s="31">
        <v>-148</v>
      </c>
      <c r="H42" s="31">
        <v>-161</v>
      </c>
      <c r="I42" s="31">
        <v>-180</v>
      </c>
      <c r="J42" s="31">
        <v>-219</v>
      </c>
      <c r="K42" s="30">
        <v>-708</v>
      </c>
      <c r="L42" s="31">
        <v>-236</v>
      </c>
      <c r="M42" s="31">
        <v>-250</v>
      </c>
      <c r="N42" s="31">
        <v>-258</v>
      </c>
      <c r="O42" s="31">
        <v>-264</v>
      </c>
      <c r="P42" s="30">
        <v>-1008</v>
      </c>
      <c r="Q42" s="31">
        <v>-256</v>
      </c>
      <c r="R42" s="31">
        <v>-271</v>
      </c>
      <c r="S42" s="31">
        <v>-271</v>
      </c>
      <c r="T42" s="31">
        <v>-255</v>
      </c>
      <c r="U42" s="30">
        <v>-1053</v>
      </c>
      <c r="V42" s="31">
        <v>-272</v>
      </c>
      <c r="W42" s="31">
        <v>-332</v>
      </c>
      <c r="X42" s="31">
        <v>-284</v>
      </c>
      <c r="Y42" s="31">
        <v>-308</v>
      </c>
      <c r="Z42" s="30">
        <v>-1196</v>
      </c>
      <c r="AA42" s="314">
        <v>-237</v>
      </c>
      <c r="AB42" s="314">
        <v>-293</v>
      </c>
      <c r="AC42" s="314" t="s">
        <v>1225</v>
      </c>
      <c r="AD42" s="314" t="s">
        <v>1225</v>
      </c>
      <c r="AE42" s="315">
        <v>-530</v>
      </c>
    </row>
    <row r="43" spans="2:31" s="18" customFormat="1" ht="10.5">
      <c r="B43" s="70"/>
      <c r="C43" s="21" t="s">
        <v>233</v>
      </c>
      <c r="D43" s="21"/>
      <c r="E43" s="21"/>
      <c r="G43" s="31">
        <v>-5</v>
      </c>
      <c r="H43" s="31">
        <v>-1</v>
      </c>
      <c r="I43" s="31">
        <v>-2</v>
      </c>
      <c r="J43" s="31">
        <v>-1</v>
      </c>
      <c r="K43" s="30">
        <v>-9</v>
      </c>
      <c r="L43" s="31">
        <v>-180</v>
      </c>
      <c r="M43" s="31">
        <v>0</v>
      </c>
      <c r="N43" s="31">
        <v>0</v>
      </c>
      <c r="O43" s="31">
        <v>-7</v>
      </c>
      <c r="P43" s="30">
        <v>-187</v>
      </c>
      <c r="Q43" s="31">
        <v>0</v>
      </c>
      <c r="R43" s="31">
        <v>0</v>
      </c>
      <c r="S43" s="31">
        <v>0</v>
      </c>
      <c r="T43" s="31">
        <v>-21</v>
      </c>
      <c r="U43" s="30">
        <v>-21</v>
      </c>
      <c r="V43" s="31">
        <v>0</v>
      </c>
      <c r="W43" s="31">
        <v>0</v>
      </c>
      <c r="X43" s="31">
        <v>-2</v>
      </c>
      <c r="Y43" s="31">
        <v>0</v>
      </c>
      <c r="Z43" s="30">
        <v>-2</v>
      </c>
      <c r="AA43" s="314">
        <v>-13</v>
      </c>
      <c r="AB43" s="314">
        <v>0</v>
      </c>
      <c r="AC43" s="314" t="s">
        <v>1225</v>
      </c>
      <c r="AD43" s="314" t="s">
        <v>1225</v>
      </c>
      <c r="AE43" s="315">
        <v>-13</v>
      </c>
    </row>
    <row r="44" spans="2:31" s="18" customFormat="1" ht="10.5">
      <c r="B44" s="70"/>
      <c r="C44" s="21" t="s">
        <v>234</v>
      </c>
      <c r="D44" s="21"/>
      <c r="E44" s="21"/>
      <c r="G44" s="31">
        <v>7</v>
      </c>
      <c r="H44" s="31">
        <v>0</v>
      </c>
      <c r="I44" s="31">
        <v>3</v>
      </c>
      <c r="J44" s="31">
        <v>1</v>
      </c>
      <c r="K44" s="30">
        <v>11</v>
      </c>
      <c r="L44" s="31">
        <v>7</v>
      </c>
      <c r="M44" s="31">
        <v>2</v>
      </c>
      <c r="N44" s="31">
        <v>527</v>
      </c>
      <c r="O44" s="31">
        <v>10</v>
      </c>
      <c r="P44" s="30">
        <v>546</v>
      </c>
      <c r="Q44" s="31">
        <v>16</v>
      </c>
      <c r="R44" s="31">
        <v>508</v>
      </c>
      <c r="S44" s="31">
        <v>-7</v>
      </c>
      <c r="T44" s="31">
        <v>836</v>
      </c>
      <c r="U44" s="30">
        <v>1353</v>
      </c>
      <c r="V44" s="31">
        <v>0</v>
      </c>
      <c r="W44" s="31">
        <v>965</v>
      </c>
      <c r="X44" s="31">
        <v>8</v>
      </c>
      <c r="Y44" s="31">
        <v>1501</v>
      </c>
      <c r="Z44" s="30">
        <v>2474</v>
      </c>
      <c r="AA44" s="314">
        <v>0</v>
      </c>
      <c r="AB44" s="314">
        <v>1</v>
      </c>
      <c r="AC44" s="314" t="s">
        <v>1225</v>
      </c>
      <c r="AD44" s="314" t="s">
        <v>1225</v>
      </c>
      <c r="AE44" s="315">
        <v>1</v>
      </c>
    </row>
    <row r="45" spans="2:31" s="18" customFormat="1" ht="10.5">
      <c r="B45" s="70"/>
      <c r="C45" s="21" t="s">
        <v>30</v>
      </c>
      <c r="D45" s="21"/>
      <c r="E45" s="21"/>
      <c r="G45" s="31"/>
      <c r="H45" s="31"/>
      <c r="I45" s="31"/>
      <c r="J45" s="31"/>
      <c r="K45" s="30"/>
      <c r="L45" s="31"/>
      <c r="M45" s="31"/>
      <c r="N45" s="31"/>
      <c r="O45" s="31"/>
      <c r="P45" s="30"/>
      <c r="Q45" s="31"/>
      <c r="R45" s="31"/>
      <c r="S45" s="31"/>
      <c r="T45" s="31"/>
      <c r="U45" s="30"/>
      <c r="V45" s="31"/>
      <c r="W45" s="31"/>
      <c r="X45" s="31"/>
      <c r="Y45" s="31"/>
      <c r="Z45" s="30"/>
      <c r="AA45" s="314"/>
      <c r="AB45" s="314"/>
      <c r="AC45" s="314"/>
      <c r="AD45" s="314"/>
      <c r="AE45" s="315"/>
    </row>
    <row r="46" spans="2:31" s="18" customFormat="1" ht="10.5">
      <c r="B46" s="70"/>
      <c r="C46" s="21"/>
      <c r="D46" s="21" t="s">
        <v>102</v>
      </c>
      <c r="E46" s="21"/>
      <c r="G46" s="31">
        <v>-1068</v>
      </c>
      <c r="H46" s="31">
        <v>-1062</v>
      </c>
      <c r="I46" s="31">
        <v>-1140</v>
      </c>
      <c r="J46" s="31">
        <v>-1088</v>
      </c>
      <c r="K46" s="30">
        <v>-4358</v>
      </c>
      <c r="L46" s="31">
        <v>-1183</v>
      </c>
      <c r="M46" s="31">
        <v>-1153</v>
      </c>
      <c r="N46" s="31">
        <v>-1249</v>
      </c>
      <c r="O46" s="31">
        <v>-1224</v>
      </c>
      <c r="P46" s="30">
        <v>-4809</v>
      </c>
      <c r="Q46" s="31">
        <v>-1219</v>
      </c>
      <c r="R46" s="31">
        <v>-1204</v>
      </c>
      <c r="S46" s="31">
        <v>-1297</v>
      </c>
      <c r="T46" s="31">
        <v>-1283</v>
      </c>
      <c r="U46" s="30">
        <v>-5003</v>
      </c>
      <c r="V46" s="31">
        <v>-1257</v>
      </c>
      <c r="W46" s="31">
        <v>-1238</v>
      </c>
      <c r="X46" s="31">
        <v>-1288</v>
      </c>
      <c r="Y46" s="31">
        <v>-1276</v>
      </c>
      <c r="Z46" s="30">
        <v>-5059</v>
      </c>
      <c r="AA46" s="314">
        <v>-1278</v>
      </c>
      <c r="AB46" s="314">
        <v>-1302</v>
      </c>
      <c r="AC46" s="314" t="s">
        <v>1225</v>
      </c>
      <c r="AD46" s="314" t="s">
        <v>1225</v>
      </c>
      <c r="AE46" s="315">
        <v>-2580</v>
      </c>
    </row>
    <row r="47" spans="2:31" s="18" customFormat="1" ht="10.5">
      <c r="C47" s="21"/>
      <c r="D47" s="21" t="s">
        <v>103</v>
      </c>
      <c r="E47" s="21"/>
      <c r="G47" s="31">
        <v>-65</v>
      </c>
      <c r="H47" s="31">
        <v>-63</v>
      </c>
      <c r="I47" s="31">
        <v>-66</v>
      </c>
      <c r="J47" s="31">
        <v>-100</v>
      </c>
      <c r="K47" s="30">
        <v>-294</v>
      </c>
      <c r="L47" s="31">
        <v>-68</v>
      </c>
      <c r="M47" s="31">
        <v>-67</v>
      </c>
      <c r="N47" s="31">
        <v>-191</v>
      </c>
      <c r="O47" s="31">
        <v>-77</v>
      </c>
      <c r="P47" s="30">
        <v>-403</v>
      </c>
      <c r="Q47" s="31">
        <v>-126</v>
      </c>
      <c r="R47" s="31">
        <v>-60</v>
      </c>
      <c r="S47" s="31">
        <v>-96</v>
      </c>
      <c r="T47" s="31">
        <v>-93</v>
      </c>
      <c r="U47" s="30">
        <v>-375</v>
      </c>
      <c r="V47" s="31">
        <v>-74</v>
      </c>
      <c r="W47" s="31">
        <v>-127</v>
      </c>
      <c r="X47" s="31">
        <v>-155</v>
      </c>
      <c r="Y47" s="31">
        <v>-150</v>
      </c>
      <c r="Z47" s="30">
        <v>-506</v>
      </c>
      <c r="AA47" s="314">
        <v>-175</v>
      </c>
      <c r="AB47" s="314">
        <v>-206</v>
      </c>
      <c r="AC47" s="314" t="s">
        <v>1225</v>
      </c>
      <c r="AD47" s="314" t="s">
        <v>1225</v>
      </c>
      <c r="AE47" s="315">
        <v>-381</v>
      </c>
    </row>
    <row r="48" spans="2:31" s="18" customFormat="1" ht="10.5">
      <c r="B48" s="991" t="s">
        <v>235</v>
      </c>
      <c r="C48" s="991"/>
      <c r="D48" s="991"/>
      <c r="E48" s="991"/>
      <c r="G48" s="985">
        <v>-2469</v>
      </c>
      <c r="H48" s="985">
        <v>-9246</v>
      </c>
      <c r="I48" s="985">
        <v>-9197</v>
      </c>
      <c r="J48" s="985">
        <v>-7109</v>
      </c>
      <c r="K48" s="979">
        <v>-28021</v>
      </c>
      <c r="L48" s="985">
        <v>-3551</v>
      </c>
      <c r="M48" s="985">
        <v>-3607</v>
      </c>
      <c r="N48" s="985">
        <v>-4178</v>
      </c>
      <c r="O48" s="985">
        <v>-2023</v>
      </c>
      <c r="P48" s="979">
        <v>-13359</v>
      </c>
      <c r="Q48" s="985">
        <v>-2420</v>
      </c>
      <c r="R48" s="985">
        <v>-1295</v>
      </c>
      <c r="S48" s="985">
        <v>-3003</v>
      </c>
      <c r="T48" s="985">
        <v>-579</v>
      </c>
      <c r="U48" s="979">
        <v>-7297</v>
      </c>
      <c r="V48" s="985">
        <v>-5114</v>
      </c>
      <c r="W48" s="985">
        <v>-2233</v>
      </c>
      <c r="X48" s="985">
        <v>-4605</v>
      </c>
      <c r="Y48" s="985">
        <v>-3928</v>
      </c>
      <c r="Z48" s="979">
        <v>-15880</v>
      </c>
      <c r="AA48" s="985">
        <v>-695</v>
      </c>
      <c r="AB48" s="985">
        <v>-6993</v>
      </c>
      <c r="AC48" s="985" t="s">
        <v>1225</v>
      </c>
      <c r="AD48" s="985" t="s">
        <v>1225</v>
      </c>
      <c r="AE48" s="979">
        <v>-7688</v>
      </c>
    </row>
    <row r="49" spans="2:31" s="18" customFormat="1" ht="10.5">
      <c r="B49" s="884" t="s">
        <v>236</v>
      </c>
      <c r="C49" s="884"/>
      <c r="D49" s="884"/>
      <c r="E49" s="884"/>
      <c r="G49" s="939">
        <v>-125</v>
      </c>
      <c r="H49" s="939">
        <v>-414</v>
      </c>
      <c r="I49" s="939">
        <v>-322</v>
      </c>
      <c r="J49" s="939">
        <v>177</v>
      </c>
      <c r="K49" s="940">
        <v>-684</v>
      </c>
      <c r="L49" s="939">
        <v>-14</v>
      </c>
      <c r="M49" s="939">
        <v>0</v>
      </c>
      <c r="N49" s="939">
        <v>-104</v>
      </c>
      <c r="O49" s="939">
        <v>145</v>
      </c>
      <c r="P49" s="940">
        <v>27</v>
      </c>
      <c r="Q49" s="939">
        <v>-260</v>
      </c>
      <c r="R49" s="939">
        <v>-11</v>
      </c>
      <c r="S49" s="939">
        <v>179</v>
      </c>
      <c r="T49" s="939">
        <v>-419</v>
      </c>
      <c r="U49" s="940">
        <v>-511</v>
      </c>
      <c r="V49" s="939">
        <v>106</v>
      </c>
      <c r="W49" s="939">
        <v>193</v>
      </c>
      <c r="X49" s="939">
        <v>-51</v>
      </c>
      <c r="Y49" s="939">
        <v>-2</v>
      </c>
      <c r="Z49" s="940">
        <v>246</v>
      </c>
      <c r="AA49" s="1040">
        <v>-109</v>
      </c>
      <c r="AB49" s="1040">
        <v>49</v>
      </c>
      <c r="AC49" s="1040" t="s">
        <v>1225</v>
      </c>
      <c r="AD49" s="1040" t="s">
        <v>1225</v>
      </c>
      <c r="AE49" s="1041">
        <v>-60</v>
      </c>
    </row>
    <row r="50" spans="2:31" s="18" customFormat="1" ht="10.5">
      <c r="B50" s="21" t="s">
        <v>237</v>
      </c>
      <c r="C50" s="21"/>
      <c r="D50" s="21"/>
      <c r="E50" s="21"/>
      <c r="G50" s="31">
        <v>3733</v>
      </c>
      <c r="H50" s="31">
        <v>-1306</v>
      </c>
      <c r="I50" s="31">
        <v>-3804</v>
      </c>
      <c r="J50" s="31">
        <v>-109</v>
      </c>
      <c r="K50" s="30">
        <v>-1486</v>
      </c>
      <c r="L50" s="31">
        <v>1238</v>
      </c>
      <c r="M50" s="31">
        <v>-1519</v>
      </c>
      <c r="N50" s="31">
        <v>1012</v>
      </c>
      <c r="O50" s="31">
        <v>3104</v>
      </c>
      <c r="P50" s="30">
        <v>3835</v>
      </c>
      <c r="Q50" s="31">
        <v>-1520</v>
      </c>
      <c r="R50" s="31">
        <v>3381</v>
      </c>
      <c r="S50" s="31">
        <v>-296</v>
      </c>
      <c r="T50" s="31">
        <v>4674</v>
      </c>
      <c r="U50" s="30">
        <v>6239</v>
      </c>
      <c r="V50" s="31">
        <v>-5438</v>
      </c>
      <c r="W50" s="31">
        <v>1299</v>
      </c>
      <c r="X50" s="31">
        <v>-175</v>
      </c>
      <c r="Y50" s="31">
        <v>1669</v>
      </c>
      <c r="Z50" s="30">
        <v>-2645</v>
      </c>
      <c r="AA50" s="314">
        <v>-941</v>
      </c>
      <c r="AB50" s="314">
        <v>1468</v>
      </c>
      <c r="AC50" s="314" t="s">
        <v>1225</v>
      </c>
      <c r="AD50" s="314" t="s">
        <v>1225</v>
      </c>
      <c r="AE50" s="315">
        <v>527</v>
      </c>
    </row>
    <row r="51" spans="2:31" s="18" customFormat="1" ht="10.5">
      <c r="B51" s="21" t="s">
        <v>238</v>
      </c>
      <c r="C51" s="21"/>
      <c r="D51" s="21"/>
      <c r="E51" s="21"/>
      <c r="G51" s="31">
        <v>30681</v>
      </c>
      <c r="H51" s="31">
        <v>34414</v>
      </c>
      <c r="I51" s="31">
        <v>33108</v>
      </c>
      <c r="J51" s="31">
        <v>29304</v>
      </c>
      <c r="K51" s="30">
        <v>30681</v>
      </c>
      <c r="L51" s="31">
        <v>29195</v>
      </c>
      <c r="M51" s="31">
        <v>30433</v>
      </c>
      <c r="N51" s="31">
        <v>28914</v>
      </c>
      <c r="O51" s="31">
        <v>29926</v>
      </c>
      <c r="P51" s="30">
        <v>29195</v>
      </c>
      <c r="Q51" s="31">
        <v>33030</v>
      </c>
      <c r="R51" s="31">
        <v>31510</v>
      </c>
      <c r="S51" s="31">
        <v>34891</v>
      </c>
      <c r="T51" s="31">
        <v>34595</v>
      </c>
      <c r="U51" s="30">
        <v>33030</v>
      </c>
      <c r="V51" s="31">
        <v>39269</v>
      </c>
      <c r="W51" s="31">
        <v>33831</v>
      </c>
      <c r="X51" s="31">
        <v>35130</v>
      </c>
      <c r="Y51" s="31">
        <v>34955</v>
      </c>
      <c r="Z51" s="30">
        <v>39269</v>
      </c>
      <c r="AA51" s="314">
        <v>36658</v>
      </c>
      <c r="AB51" s="314">
        <v>35717</v>
      </c>
      <c r="AC51" s="314" t="s">
        <v>1225</v>
      </c>
      <c r="AD51" s="314" t="s">
        <v>1225</v>
      </c>
      <c r="AE51" s="315">
        <v>36658</v>
      </c>
    </row>
    <row r="52" spans="2:31" s="18" customFormat="1" ht="11.7" thickBot="1">
      <c r="B52" s="64" t="s">
        <v>239</v>
      </c>
      <c r="C52" s="64"/>
      <c r="D52" s="64"/>
      <c r="E52" s="878" t="str">
        <f>Footnotes!B29</f>
        <v>a</v>
      </c>
      <c r="G52" s="97">
        <v>34414</v>
      </c>
      <c r="H52" s="97">
        <v>33108</v>
      </c>
      <c r="I52" s="97">
        <v>29304</v>
      </c>
      <c r="J52" s="97">
        <v>29195</v>
      </c>
      <c r="K52" s="128">
        <v>29195</v>
      </c>
      <c r="L52" s="97">
        <v>30433</v>
      </c>
      <c r="M52" s="97">
        <v>28914</v>
      </c>
      <c r="N52" s="97">
        <v>29926</v>
      </c>
      <c r="O52" s="97">
        <v>33030</v>
      </c>
      <c r="P52" s="128">
        <v>33030</v>
      </c>
      <c r="Q52" s="97">
        <v>31510</v>
      </c>
      <c r="R52" s="97">
        <v>34891</v>
      </c>
      <c r="S52" s="97">
        <v>34595</v>
      </c>
      <c r="T52" s="97">
        <v>39269</v>
      </c>
      <c r="U52" s="128">
        <v>39269</v>
      </c>
      <c r="V52" s="97">
        <v>33831</v>
      </c>
      <c r="W52" s="97">
        <v>35130</v>
      </c>
      <c r="X52" s="97">
        <v>34955</v>
      </c>
      <c r="Y52" s="97">
        <v>36624</v>
      </c>
      <c r="Z52" s="128">
        <v>36624</v>
      </c>
      <c r="AA52" s="97">
        <v>35717</v>
      </c>
      <c r="AB52" s="97">
        <v>37185</v>
      </c>
      <c r="AC52" s="97" t="s">
        <v>1225</v>
      </c>
      <c r="AD52" s="97" t="s">
        <v>1225</v>
      </c>
      <c r="AE52" s="128">
        <v>37185</v>
      </c>
    </row>
    <row r="53" spans="2:31" s="18" customFormat="1" ht="10.5">
      <c r="B53" s="70"/>
      <c r="C53" s="70"/>
      <c r="D53" s="70"/>
      <c r="E53" s="70"/>
      <c r="F53" s="149"/>
      <c r="G53" s="31"/>
      <c r="H53" s="31"/>
      <c r="I53" s="31"/>
      <c r="J53" s="31"/>
      <c r="K53" s="30"/>
      <c r="L53" s="31"/>
      <c r="M53" s="31"/>
      <c r="N53" s="31"/>
      <c r="O53" s="31"/>
      <c r="P53" s="30"/>
      <c r="Q53" s="30"/>
      <c r="R53" s="30"/>
      <c r="S53" s="30"/>
      <c r="T53" s="30"/>
      <c r="U53" s="30"/>
      <c r="V53" s="30"/>
      <c r="W53" s="30"/>
      <c r="X53" s="30"/>
      <c r="Y53" s="30"/>
      <c r="Z53" s="30"/>
    </row>
    <row r="54" spans="2:31">
      <c r="G54" s="100"/>
      <c r="H54" s="100"/>
      <c r="I54" s="100"/>
      <c r="J54" s="100"/>
      <c r="K54" s="100"/>
    </row>
    <row r="55" spans="2:31">
      <c r="G55" s="100"/>
      <c r="H55" s="100"/>
      <c r="I55" s="100"/>
      <c r="J55" s="100"/>
      <c r="K55" s="100"/>
    </row>
    <row r="56" spans="2:31">
      <c r="G56" s="100"/>
      <c r="H56" s="100"/>
      <c r="I56" s="100"/>
      <c r="J56" s="100"/>
      <c r="K56" s="100"/>
    </row>
    <row r="57" spans="2:31">
      <c r="G57" s="100"/>
      <c r="H57" s="100"/>
      <c r="I57" s="100"/>
      <c r="J57" s="100"/>
      <c r="K57" s="100"/>
    </row>
    <row r="58" spans="2:31">
      <c r="G58" s="100"/>
      <c r="H58" s="100"/>
      <c r="I58" s="100"/>
      <c r="J58" s="100"/>
      <c r="K58" s="100"/>
    </row>
    <row r="59" spans="2:31">
      <c r="G59" s="100"/>
      <c r="H59" s="100"/>
      <c r="I59" s="100"/>
      <c r="J59" s="100"/>
      <c r="K59" s="100"/>
    </row>
    <row r="60" spans="2:31">
      <c r="G60" s="100"/>
      <c r="H60" s="100"/>
      <c r="I60" s="100"/>
      <c r="J60" s="100"/>
      <c r="K60" s="100"/>
    </row>
    <row r="61" spans="2:31">
      <c r="G61" s="100"/>
      <c r="H61" s="100"/>
      <c r="I61" s="100"/>
      <c r="J61" s="100"/>
      <c r="K61" s="100"/>
    </row>
    <row r="62" spans="2:31">
      <c r="G62" s="100"/>
      <c r="H62" s="100"/>
      <c r="I62" s="100"/>
      <c r="J62" s="100"/>
      <c r="K62" s="100"/>
    </row>
    <row r="63" spans="2:31">
      <c r="G63" s="100"/>
      <c r="H63" s="100"/>
      <c r="I63" s="100"/>
      <c r="J63" s="100"/>
      <c r="K63" s="100"/>
    </row>
    <row r="64" spans="2:31">
      <c r="G64" s="100"/>
      <c r="H64" s="100"/>
      <c r="I64" s="100"/>
      <c r="J64" s="100"/>
      <c r="K64" s="100"/>
    </row>
    <row r="65" spans="7:11">
      <c r="G65" s="100"/>
      <c r="H65" s="100"/>
      <c r="I65" s="100"/>
      <c r="J65" s="100"/>
      <c r="K65" s="100"/>
    </row>
    <row r="66" spans="7:11">
      <c r="G66" s="100"/>
      <c r="H66" s="100"/>
      <c r="I66" s="100"/>
      <c r="J66" s="100"/>
      <c r="K66" s="100"/>
    </row>
    <row r="67" spans="7:11">
      <c r="G67" s="100"/>
      <c r="H67" s="100"/>
      <c r="I67" s="100"/>
      <c r="J67" s="100"/>
      <c r="K67" s="100"/>
    </row>
    <row r="68" spans="7:11">
      <c r="G68" s="100"/>
      <c r="H68" s="100"/>
      <c r="I68" s="100"/>
      <c r="J68" s="100"/>
      <c r="K68" s="100"/>
    </row>
    <row r="69" spans="7:11">
      <c r="G69" s="100"/>
      <c r="H69" s="100"/>
      <c r="I69" s="100"/>
      <c r="J69" s="100"/>
      <c r="K69" s="100"/>
    </row>
    <row r="70" spans="7:11">
      <c r="G70" s="100"/>
      <c r="H70" s="100"/>
      <c r="I70" s="100"/>
      <c r="J70" s="100"/>
      <c r="K70" s="100"/>
    </row>
    <row r="71" spans="7:11">
      <c r="G71" s="100"/>
      <c r="H71" s="100"/>
      <c r="I71" s="100"/>
      <c r="J71" s="100"/>
      <c r="K71" s="100"/>
    </row>
    <row r="72" spans="7:11">
      <c r="G72" s="100"/>
      <c r="H72" s="100"/>
      <c r="I72" s="100"/>
      <c r="J72" s="100"/>
      <c r="K72" s="100"/>
    </row>
    <row r="73" spans="7:11">
      <c r="G73" s="100"/>
      <c r="H73" s="100"/>
      <c r="I73" s="100"/>
      <c r="J73" s="100"/>
      <c r="K73" s="100"/>
    </row>
    <row r="74" spans="7:11">
      <c r="G74" s="100"/>
      <c r="H74" s="100"/>
      <c r="I74" s="100"/>
      <c r="J74" s="100"/>
      <c r="K74" s="100"/>
    </row>
    <row r="75" spans="7:11">
      <c r="G75" s="100"/>
      <c r="H75" s="100"/>
      <c r="I75" s="100"/>
      <c r="J75" s="100"/>
      <c r="K75" s="100"/>
    </row>
    <row r="76" spans="7:11">
      <c r="G76" s="100"/>
      <c r="H76" s="100"/>
      <c r="I76" s="100"/>
      <c r="J76" s="100"/>
      <c r="K76" s="100"/>
    </row>
    <row r="77" spans="7:11">
      <c r="G77" s="100"/>
      <c r="H77" s="100"/>
      <c r="I77" s="100"/>
      <c r="J77" s="100"/>
      <c r="K77" s="100"/>
    </row>
    <row r="78" spans="7:11">
      <c r="G78" s="100"/>
      <c r="H78" s="100"/>
      <c r="I78" s="100"/>
      <c r="J78" s="100"/>
      <c r="K78" s="100"/>
    </row>
    <row r="79" spans="7:11">
      <c r="G79" s="100"/>
      <c r="H79" s="100"/>
      <c r="I79" s="100"/>
      <c r="J79" s="100"/>
      <c r="K79" s="100"/>
    </row>
    <row r="80" spans="7:11">
      <c r="G80" s="100"/>
      <c r="H80" s="100"/>
      <c r="I80" s="100"/>
      <c r="J80" s="100"/>
      <c r="K80" s="100"/>
    </row>
    <row r="81" spans="7:11">
      <c r="G81" s="100"/>
      <c r="H81" s="100"/>
      <c r="I81" s="100"/>
      <c r="J81" s="100"/>
      <c r="K81" s="100"/>
    </row>
    <row r="82" spans="7:11">
      <c r="G82" s="100"/>
      <c r="H82" s="100"/>
      <c r="I82" s="100"/>
      <c r="J82" s="100"/>
      <c r="K82" s="100"/>
    </row>
    <row r="83" spans="7:11">
      <c r="G83" s="100"/>
      <c r="H83" s="100"/>
      <c r="I83" s="100"/>
      <c r="J83" s="100"/>
      <c r="K83" s="100"/>
    </row>
    <row r="84" spans="7:11">
      <c r="G84" s="100"/>
      <c r="H84" s="100"/>
      <c r="I84" s="100"/>
      <c r="J84" s="100"/>
      <c r="K84" s="100"/>
    </row>
    <row r="85" spans="7:11">
      <c r="G85" s="100"/>
      <c r="H85" s="100"/>
      <c r="I85" s="100"/>
      <c r="J85" s="100"/>
      <c r="K85" s="100"/>
    </row>
    <row r="86" spans="7:11">
      <c r="G86" s="100"/>
      <c r="H86" s="100"/>
      <c r="I86" s="100"/>
      <c r="J86" s="100"/>
      <c r="K86" s="100"/>
    </row>
    <row r="87" spans="7:11">
      <c r="G87" s="100"/>
      <c r="H87" s="100"/>
      <c r="I87" s="100"/>
      <c r="J87" s="100"/>
      <c r="K87" s="100"/>
    </row>
    <row r="88" spans="7:11">
      <c r="G88" s="100"/>
      <c r="H88" s="100"/>
      <c r="I88" s="100"/>
      <c r="J88" s="100"/>
      <c r="K88" s="100"/>
    </row>
    <row r="89" spans="7:11">
      <c r="G89" s="100"/>
      <c r="H89" s="100"/>
      <c r="I89" s="100"/>
      <c r="J89" s="100"/>
      <c r="K89" s="100"/>
    </row>
    <row r="90" spans="7:11">
      <c r="G90" s="100"/>
      <c r="H90" s="100"/>
      <c r="I90" s="100"/>
      <c r="J90" s="100"/>
      <c r="K90" s="100"/>
    </row>
    <row r="91" spans="7:11">
      <c r="G91" s="100"/>
      <c r="H91" s="100"/>
      <c r="I91" s="100"/>
      <c r="J91" s="100"/>
      <c r="K91" s="100"/>
    </row>
    <row r="92" spans="7:11">
      <c r="G92" s="100"/>
      <c r="H92" s="100"/>
      <c r="I92" s="100"/>
      <c r="J92" s="100"/>
      <c r="K92" s="100"/>
    </row>
    <row r="93" spans="7:11">
      <c r="G93" s="100"/>
      <c r="H93" s="100"/>
      <c r="I93" s="100"/>
      <c r="J93" s="100"/>
      <c r="K93" s="100"/>
    </row>
    <row r="94" spans="7:11">
      <c r="G94" s="100"/>
      <c r="H94" s="100"/>
      <c r="I94" s="100"/>
      <c r="J94" s="100"/>
      <c r="K94" s="100"/>
    </row>
    <row r="95" spans="7:11">
      <c r="G95" s="100"/>
      <c r="H95" s="100"/>
      <c r="I95" s="100"/>
      <c r="J95" s="100"/>
      <c r="K95" s="100"/>
    </row>
    <row r="96" spans="7:11">
      <c r="G96" s="100"/>
      <c r="H96" s="100"/>
      <c r="I96" s="100"/>
      <c r="J96" s="100"/>
      <c r="K96" s="100"/>
    </row>
    <row r="97" spans="7:11">
      <c r="G97" s="100"/>
      <c r="H97" s="100"/>
      <c r="I97" s="100"/>
      <c r="J97" s="100"/>
      <c r="K97" s="100"/>
    </row>
    <row r="98" spans="7:11">
      <c r="G98" s="100"/>
      <c r="H98" s="100"/>
      <c r="I98" s="100"/>
      <c r="J98" s="100"/>
      <c r="K98" s="100"/>
    </row>
    <row r="99" spans="7:11">
      <c r="G99" s="100"/>
      <c r="H99" s="100"/>
      <c r="I99" s="100"/>
      <c r="J99" s="100"/>
      <c r="K99" s="100"/>
    </row>
    <row r="100" spans="7:11">
      <c r="G100" s="100"/>
      <c r="H100" s="100"/>
      <c r="I100" s="100"/>
      <c r="J100" s="100"/>
      <c r="K100" s="100"/>
    </row>
    <row r="101" spans="7:11">
      <c r="G101" s="100"/>
      <c r="H101" s="100"/>
      <c r="I101" s="100"/>
      <c r="J101" s="100"/>
      <c r="K101" s="100"/>
    </row>
    <row r="102" spans="7:11">
      <c r="G102" s="100"/>
      <c r="H102" s="100"/>
      <c r="I102" s="100"/>
      <c r="J102" s="100"/>
      <c r="K102" s="100"/>
    </row>
    <row r="103" spans="7:11">
      <c r="G103" s="100"/>
      <c r="H103" s="100"/>
      <c r="I103" s="100"/>
      <c r="J103" s="100"/>
      <c r="K103" s="100"/>
    </row>
    <row r="104" spans="7:11">
      <c r="G104" s="100"/>
      <c r="H104" s="100"/>
      <c r="I104" s="100"/>
      <c r="J104" s="100"/>
      <c r="K104" s="100"/>
    </row>
    <row r="105" spans="7:11">
      <c r="G105" s="100"/>
      <c r="H105" s="100"/>
      <c r="I105" s="100"/>
      <c r="J105" s="100"/>
      <c r="K105" s="100"/>
    </row>
    <row r="106" spans="7:11">
      <c r="G106" s="100"/>
      <c r="H106" s="100"/>
      <c r="I106" s="100"/>
      <c r="J106" s="100"/>
      <c r="K106" s="100"/>
    </row>
    <row r="107" spans="7:11">
      <c r="G107" s="100"/>
      <c r="H107" s="100"/>
      <c r="I107" s="100"/>
      <c r="J107" s="100"/>
      <c r="K107" s="100"/>
    </row>
    <row r="108" spans="7:11">
      <c r="G108" s="100"/>
      <c r="H108" s="100"/>
      <c r="I108" s="100"/>
      <c r="J108" s="100"/>
      <c r="K108" s="100"/>
    </row>
    <row r="109" spans="7:11">
      <c r="G109" s="100"/>
      <c r="H109" s="100"/>
      <c r="I109" s="100"/>
      <c r="J109" s="100"/>
      <c r="K109" s="100"/>
    </row>
    <row r="110" spans="7:11">
      <c r="G110" s="100"/>
      <c r="H110" s="100"/>
      <c r="I110" s="100"/>
      <c r="J110" s="100"/>
      <c r="K110" s="100"/>
    </row>
    <row r="111" spans="7:11">
      <c r="G111" s="100"/>
      <c r="H111" s="100"/>
      <c r="I111" s="100"/>
      <c r="J111" s="100"/>
      <c r="K111" s="100"/>
    </row>
    <row r="112" spans="7:11">
      <c r="G112" s="100"/>
      <c r="H112" s="100"/>
      <c r="I112" s="100"/>
      <c r="J112" s="100"/>
      <c r="K112" s="100"/>
    </row>
    <row r="113" spans="7:11">
      <c r="G113" s="100"/>
      <c r="H113" s="100"/>
      <c r="I113" s="100"/>
      <c r="J113" s="100"/>
      <c r="K113" s="100"/>
    </row>
    <row r="114" spans="7:11">
      <c r="G114" s="100"/>
      <c r="H114" s="100"/>
      <c r="I114" s="100"/>
      <c r="J114" s="100"/>
      <c r="K114" s="100"/>
    </row>
    <row r="115" spans="7:11">
      <c r="G115" s="100"/>
      <c r="H115" s="100"/>
      <c r="I115" s="100"/>
      <c r="J115" s="100"/>
      <c r="K115" s="100"/>
    </row>
    <row r="116" spans="7:11">
      <c r="G116" s="100"/>
      <c r="H116" s="100"/>
      <c r="I116" s="100"/>
      <c r="J116" s="100"/>
      <c r="K116" s="100"/>
    </row>
    <row r="117" spans="7:11">
      <c r="G117" s="100"/>
      <c r="H117" s="100"/>
      <c r="I117" s="100"/>
      <c r="J117" s="100"/>
      <c r="K117" s="100"/>
    </row>
    <row r="118" spans="7:11">
      <c r="G118" s="100"/>
      <c r="H118" s="100"/>
      <c r="I118" s="100"/>
      <c r="J118" s="100"/>
      <c r="K118" s="100"/>
    </row>
    <row r="119" spans="7:11">
      <c r="G119" s="100"/>
      <c r="H119" s="100"/>
      <c r="I119" s="100"/>
      <c r="J119" s="100"/>
      <c r="K119" s="100"/>
    </row>
    <row r="120" spans="7:11">
      <c r="G120" s="100"/>
      <c r="H120" s="100"/>
      <c r="I120" s="100"/>
      <c r="J120" s="100"/>
      <c r="K120" s="100"/>
    </row>
    <row r="121" spans="7:11">
      <c r="G121" s="100"/>
      <c r="H121" s="100"/>
      <c r="I121" s="100"/>
      <c r="J121" s="100"/>
      <c r="K121" s="100"/>
    </row>
    <row r="122" spans="7:11">
      <c r="G122" s="100"/>
      <c r="H122" s="100"/>
      <c r="I122" s="100"/>
      <c r="J122" s="100"/>
      <c r="K122" s="100"/>
    </row>
    <row r="123" spans="7:11">
      <c r="G123" s="100"/>
      <c r="H123" s="100"/>
      <c r="I123" s="100"/>
      <c r="J123" s="100"/>
      <c r="K123" s="100"/>
    </row>
    <row r="124" spans="7:11">
      <c r="G124" s="100"/>
      <c r="H124" s="100"/>
      <c r="I124" s="100"/>
      <c r="J124" s="100"/>
      <c r="K124" s="100"/>
    </row>
    <row r="125" spans="7:11">
      <c r="G125" s="100"/>
      <c r="H125" s="100"/>
      <c r="I125" s="100"/>
      <c r="J125" s="100"/>
      <c r="K125" s="100"/>
    </row>
    <row r="126" spans="7:11">
      <c r="G126" s="100"/>
      <c r="H126" s="100"/>
      <c r="I126" s="100"/>
      <c r="J126" s="100"/>
      <c r="K126" s="100"/>
    </row>
    <row r="127" spans="7:11">
      <c r="G127" s="100"/>
      <c r="H127" s="100"/>
      <c r="I127" s="100"/>
      <c r="J127" s="100"/>
      <c r="K127" s="100"/>
    </row>
    <row r="128" spans="7:11">
      <c r="G128" s="100"/>
      <c r="H128" s="100"/>
      <c r="I128" s="100"/>
      <c r="J128" s="100"/>
      <c r="K128" s="100"/>
    </row>
    <row r="129" spans="7:11">
      <c r="G129" s="100"/>
      <c r="H129" s="100"/>
      <c r="I129" s="100"/>
      <c r="J129" s="100"/>
      <c r="K129" s="100"/>
    </row>
    <row r="130" spans="7:11">
      <c r="G130" s="100"/>
      <c r="H130" s="100"/>
      <c r="I130" s="100"/>
      <c r="J130" s="100"/>
      <c r="K130" s="100"/>
    </row>
    <row r="131" spans="7:11">
      <c r="G131" s="100"/>
      <c r="H131" s="100"/>
      <c r="I131" s="100"/>
      <c r="J131" s="100"/>
      <c r="K131" s="100"/>
    </row>
    <row r="132" spans="7:11">
      <c r="G132" s="100"/>
      <c r="H132" s="100"/>
      <c r="I132" s="100"/>
      <c r="J132" s="100"/>
      <c r="K132" s="100"/>
    </row>
    <row r="133" spans="7:11">
      <c r="G133" s="100"/>
      <c r="H133" s="100"/>
      <c r="I133" s="100"/>
      <c r="J133" s="100"/>
      <c r="K133" s="100"/>
    </row>
    <row r="134" spans="7:11">
      <c r="G134" s="100"/>
      <c r="H134" s="100"/>
      <c r="I134" s="100"/>
      <c r="J134" s="100"/>
      <c r="K134" s="100"/>
    </row>
    <row r="135" spans="7:11">
      <c r="G135" s="100"/>
      <c r="H135" s="100"/>
      <c r="I135" s="100"/>
      <c r="J135" s="100"/>
      <c r="K135" s="100"/>
    </row>
    <row r="136" spans="7:11">
      <c r="G136" s="100"/>
      <c r="H136" s="100"/>
      <c r="I136" s="100"/>
      <c r="J136" s="100"/>
      <c r="K136" s="100"/>
    </row>
    <row r="137" spans="7:11">
      <c r="G137" s="100"/>
      <c r="H137" s="100"/>
      <c r="I137" s="100"/>
      <c r="J137" s="100"/>
      <c r="K137" s="100"/>
    </row>
    <row r="138" spans="7:11">
      <c r="G138" s="100"/>
      <c r="H138" s="100"/>
      <c r="I138" s="100"/>
      <c r="J138" s="100"/>
      <c r="K138" s="100"/>
    </row>
    <row r="139" spans="7:11">
      <c r="G139" s="100"/>
      <c r="H139" s="100"/>
      <c r="I139" s="100"/>
      <c r="J139" s="100"/>
      <c r="K139" s="100"/>
    </row>
  </sheetData>
  <phoneticPr fontId="2" type="noConversion"/>
  <hyperlinks>
    <hyperlink ref="P3" location="Contents!B20" display="Contents" xr:uid="{00000000-0004-0000-0D00-000000000000}"/>
    <hyperlink ref="E8" location="Footnotes!A1" display="Footnotes" xr:uid="{D46FE63E-583E-4269-A51A-E22AA43FE746}"/>
    <hyperlink ref="E52" location="Footnotes!B29" display="Footnotes!B29" xr:uid="{08CFF649-0966-4EB3-9F2E-FC347A4667D4}"/>
    <hyperlink ref="E40" location="Footnotes!B30" display="Footnotes!B30" xr:uid="{1140E48C-7C28-4628-98DB-002BB7F93BF6}"/>
    <hyperlink ref="E41" location="Footnotes!B30" display="Footnotes!B30" xr:uid="{4B9D8A5F-3ABA-4426-8EE7-96ABA23D9504}"/>
  </hyperlinks>
  <pageMargins left="0" right="0" top="0" bottom="0.39370078740157483" header="0" footer="0.19685039370078741"/>
  <pageSetup paperSize="8" scale="77" fitToHeight="2" orientation="landscape"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rgb="FF008080"/>
    <pageSetUpPr fitToPage="1"/>
  </sheetPr>
  <dimension ref="A1:Y357"/>
  <sheetViews>
    <sheetView showGridLines="0" topLeftCell="A21" zoomScaleNormal="100" zoomScaleSheetLayoutView="100" workbookViewId="0">
      <selection activeCell="C57" sqref="C57"/>
    </sheetView>
  </sheetViews>
  <sheetFormatPr defaultColWidth="11.41015625" defaultRowHeight="11.4"/>
  <cols>
    <col min="1" max="1" width="2.703125" customWidth="1"/>
    <col min="2" max="2" width="2.703125" style="15" customWidth="1"/>
    <col min="3" max="3" width="53.703125" style="15" bestFit="1" customWidth="1"/>
    <col min="4" max="4" width="13" style="15" customWidth="1"/>
    <col min="5" max="5" width="2.703125" customWidth="1"/>
    <col min="6" max="9" width="8.1171875" style="99" bestFit="1" customWidth="1"/>
    <col min="10" max="11" width="8.1171875" style="73" bestFit="1" customWidth="1"/>
    <col min="12" max="12" width="8.1171875" style="5" bestFit="1" customWidth="1"/>
    <col min="13" max="21" width="8.1171875" style="99" bestFit="1" customWidth="1"/>
    <col min="22" max="23" width="8.1171875" bestFit="1" customWidth="1"/>
    <col min="24" max="24" width="8.87890625" bestFit="1" customWidth="1"/>
    <col min="25" max="25" width="8.1171875" bestFit="1" customWidth="1"/>
  </cols>
  <sheetData>
    <row r="1" spans="1:25" ht="12.75" customHeight="1">
      <c r="A1" s="5"/>
      <c r="B1" s="57" t="str">
        <f>Summary!$B$1</f>
        <v>Financial and Operating Information 2022 - 2026</v>
      </c>
      <c r="C1" s="66"/>
      <c r="D1" s="66"/>
    </row>
    <row r="2" spans="1:25" ht="12.75" customHeight="1">
      <c r="A2" s="5"/>
      <c r="B2" s="29" t="s">
        <v>8</v>
      </c>
      <c r="C2" s="66"/>
      <c r="D2" s="66"/>
    </row>
    <row r="3" spans="1:25" ht="12.75" customHeight="1">
      <c r="A3" s="5"/>
      <c r="B3" s="66"/>
      <c r="C3" s="66"/>
      <c r="D3" s="66"/>
      <c r="X3" s="218" t="s">
        <v>6</v>
      </c>
    </row>
    <row r="4" spans="1:25" ht="12.75" customHeight="1">
      <c r="A4" s="5"/>
      <c r="B4" s="66"/>
      <c r="C4" s="66"/>
      <c r="D4" s="66"/>
    </row>
    <row r="5" spans="1:25" ht="20.25" customHeight="1">
      <c r="B5" s="24" t="s">
        <v>22</v>
      </c>
      <c r="C5" s="24"/>
      <c r="D5" s="24"/>
    </row>
    <row r="6" spans="1:25" s="18" customFormat="1" ht="12" customHeight="1" thickBot="1">
      <c r="B6" s="16"/>
      <c r="C6" s="16"/>
      <c r="D6" s="16"/>
      <c r="F6" s="45"/>
      <c r="G6" s="45"/>
      <c r="H6" s="45"/>
      <c r="I6" s="45"/>
      <c r="J6" s="70"/>
      <c r="K6" s="70"/>
      <c r="M6" s="45"/>
      <c r="N6" s="45"/>
      <c r="O6" s="45"/>
      <c r="P6" s="45"/>
      <c r="Q6" s="45"/>
      <c r="R6" s="45"/>
      <c r="S6" s="45"/>
      <c r="T6" s="45"/>
      <c r="U6" s="45"/>
    </row>
    <row r="7" spans="1:25" s="18" customFormat="1" ht="12" customHeight="1">
      <c r="B7" s="67"/>
      <c r="C7" s="67"/>
      <c r="D7" s="67"/>
      <c r="E7" s="68"/>
      <c r="F7" s="106"/>
      <c r="G7" s="106"/>
      <c r="H7" s="106"/>
      <c r="I7" s="106"/>
      <c r="J7" s="106"/>
      <c r="K7" s="106"/>
      <c r="L7" s="106"/>
      <c r="M7" s="106"/>
      <c r="N7" s="106"/>
      <c r="O7" s="106"/>
      <c r="P7" s="106"/>
      <c r="Q7" s="106"/>
      <c r="R7" s="106"/>
      <c r="S7" s="106"/>
      <c r="T7" s="106"/>
      <c r="U7" s="106"/>
      <c r="V7" s="106"/>
      <c r="W7" s="106"/>
      <c r="X7" s="106"/>
      <c r="Y7" s="752" t="s">
        <v>111</v>
      </c>
    </row>
    <row r="8" spans="1:25" s="18" customFormat="1">
      <c r="B8" s="997"/>
      <c r="C8" s="997"/>
      <c r="D8" s="986" t="s">
        <v>54</v>
      </c>
      <c r="E8" s="119"/>
      <c r="F8" s="974" t="s">
        <v>240</v>
      </c>
      <c r="G8" s="974" t="s">
        <v>241</v>
      </c>
      <c r="H8" s="974" t="s">
        <v>242</v>
      </c>
      <c r="I8" s="938" t="s">
        <v>243</v>
      </c>
      <c r="J8" s="974" t="s">
        <v>244</v>
      </c>
      <c r="K8" s="974" t="s">
        <v>245</v>
      </c>
      <c r="L8" s="974" t="s">
        <v>246</v>
      </c>
      <c r="M8" s="938" t="s">
        <v>247</v>
      </c>
      <c r="N8" s="974" t="s">
        <v>248</v>
      </c>
      <c r="O8" s="974" t="s">
        <v>249</v>
      </c>
      <c r="P8" s="974" t="s">
        <v>250</v>
      </c>
      <c r="Q8" s="938" t="s">
        <v>251</v>
      </c>
      <c r="R8" s="974" t="s">
        <v>252</v>
      </c>
      <c r="S8" s="974" t="s">
        <v>253</v>
      </c>
      <c r="T8" s="974" t="s">
        <v>254</v>
      </c>
      <c r="U8" s="938" t="s">
        <v>255</v>
      </c>
      <c r="V8" s="974" t="s">
        <v>256</v>
      </c>
      <c r="W8" s="974" t="s">
        <v>257</v>
      </c>
      <c r="X8" s="974" t="s">
        <v>258</v>
      </c>
      <c r="Y8" s="938" t="s">
        <v>259</v>
      </c>
    </row>
    <row r="9" spans="1:25" s="18" customFormat="1" ht="12" customHeight="1">
      <c r="B9" s="27" t="s">
        <v>260</v>
      </c>
      <c r="C9" s="272"/>
      <c r="D9" s="27"/>
      <c r="E9" s="272"/>
      <c r="F9" s="238"/>
      <c r="G9" s="238"/>
      <c r="H9" s="238"/>
      <c r="I9" s="239"/>
      <c r="J9" s="238"/>
      <c r="K9" s="238"/>
      <c r="L9" s="238"/>
      <c r="M9" s="239"/>
      <c r="N9" s="238"/>
      <c r="O9" s="238"/>
      <c r="P9" s="238"/>
      <c r="Q9" s="239"/>
      <c r="R9" s="238"/>
      <c r="S9" s="238"/>
      <c r="T9" s="238"/>
      <c r="U9" s="239"/>
      <c r="V9" s="202"/>
      <c r="W9" s="202"/>
      <c r="X9" s="202"/>
      <c r="Y9" s="219"/>
    </row>
    <row r="10" spans="1:25" s="18" customFormat="1" ht="12" customHeight="1">
      <c r="B10" s="16"/>
      <c r="C10" s="21" t="s">
        <v>19</v>
      </c>
      <c r="D10" s="16"/>
      <c r="E10" s="21"/>
      <c r="F10" s="31">
        <v>109884</v>
      </c>
      <c r="G10" s="31">
        <v>107151</v>
      </c>
      <c r="H10" s="31">
        <v>105045</v>
      </c>
      <c r="I10" s="30">
        <v>106044</v>
      </c>
      <c r="J10" s="31">
        <v>105744</v>
      </c>
      <c r="K10" s="31">
        <v>108126</v>
      </c>
      <c r="L10" s="31">
        <v>107163</v>
      </c>
      <c r="M10" s="30">
        <v>104719</v>
      </c>
      <c r="N10" s="31">
        <v>102744</v>
      </c>
      <c r="O10" s="31">
        <v>100293</v>
      </c>
      <c r="P10" s="31">
        <v>99555</v>
      </c>
      <c r="Q10" s="30">
        <v>100238</v>
      </c>
      <c r="R10" s="31">
        <v>100469</v>
      </c>
      <c r="S10" s="31">
        <v>100862</v>
      </c>
      <c r="T10" s="31">
        <v>100363</v>
      </c>
      <c r="U10" s="30">
        <v>98633</v>
      </c>
      <c r="V10" s="314">
        <v>97209</v>
      </c>
      <c r="W10" s="314">
        <v>96444</v>
      </c>
      <c r="X10" s="314" t="s">
        <v>1225</v>
      </c>
      <c r="Y10" s="315" t="s">
        <v>1225</v>
      </c>
    </row>
    <row r="11" spans="1:25" s="18" customFormat="1" ht="12" customHeight="1">
      <c r="A11" s="56"/>
      <c r="C11" s="21" t="s">
        <v>261</v>
      </c>
      <c r="E11" s="21"/>
      <c r="F11" s="31">
        <v>11883</v>
      </c>
      <c r="G11" s="31">
        <v>11462</v>
      </c>
      <c r="H11" s="31">
        <v>11145</v>
      </c>
      <c r="I11" s="30">
        <v>11960</v>
      </c>
      <c r="J11" s="31">
        <v>12003</v>
      </c>
      <c r="K11" s="31">
        <v>12206</v>
      </c>
      <c r="L11" s="31">
        <v>12283</v>
      </c>
      <c r="M11" s="30">
        <v>12472</v>
      </c>
      <c r="N11" s="31">
        <v>12378</v>
      </c>
      <c r="O11" s="31">
        <v>12390</v>
      </c>
      <c r="P11" s="31">
        <v>12873</v>
      </c>
      <c r="Q11" s="30">
        <v>14888</v>
      </c>
      <c r="R11" s="31">
        <v>14909</v>
      </c>
      <c r="S11" s="31">
        <v>15180</v>
      </c>
      <c r="T11" s="31">
        <v>15114</v>
      </c>
      <c r="U11" s="30">
        <v>10300</v>
      </c>
      <c r="V11" s="314">
        <v>10276</v>
      </c>
      <c r="W11" s="314">
        <v>9639</v>
      </c>
      <c r="X11" s="314" t="s">
        <v>1225</v>
      </c>
      <c r="Y11" s="315" t="s">
        <v>1225</v>
      </c>
    </row>
    <row r="12" spans="1:25" s="18" customFormat="1" ht="12" customHeight="1">
      <c r="A12" s="56"/>
      <c r="B12" s="16"/>
      <c r="C12" s="21" t="s">
        <v>262</v>
      </c>
      <c r="D12" s="16"/>
      <c r="E12" s="21"/>
      <c r="F12" s="31">
        <v>6352</v>
      </c>
      <c r="G12" s="31">
        <v>6433</v>
      </c>
      <c r="H12" s="31">
        <v>6311</v>
      </c>
      <c r="I12" s="30">
        <v>10200</v>
      </c>
      <c r="J12" s="31">
        <v>10295</v>
      </c>
      <c r="K12" s="31">
        <v>10447</v>
      </c>
      <c r="L12" s="31">
        <v>9997</v>
      </c>
      <c r="M12" s="30">
        <v>9991</v>
      </c>
      <c r="N12" s="31">
        <v>10008</v>
      </c>
      <c r="O12" s="31">
        <v>10301</v>
      </c>
      <c r="P12" s="31">
        <v>10626</v>
      </c>
      <c r="Q12" s="30">
        <v>9646</v>
      </c>
      <c r="R12" s="31">
        <v>9124</v>
      </c>
      <c r="S12" s="31">
        <v>9271</v>
      </c>
      <c r="T12" s="31">
        <v>9007</v>
      </c>
      <c r="U12" s="30">
        <v>8197</v>
      </c>
      <c r="V12" s="314">
        <v>8294</v>
      </c>
      <c r="W12" s="314">
        <v>8081</v>
      </c>
      <c r="X12" s="314" t="s">
        <v>1225</v>
      </c>
      <c r="Y12" s="315" t="s">
        <v>1225</v>
      </c>
    </row>
    <row r="13" spans="1:25" s="18" customFormat="1" ht="12" customHeight="1">
      <c r="A13" s="56"/>
      <c r="B13" s="16"/>
      <c r="C13" s="21" t="s">
        <v>263</v>
      </c>
      <c r="D13" s="16"/>
      <c r="E13" s="21"/>
      <c r="F13" s="31">
        <v>9512</v>
      </c>
      <c r="G13" s="31">
        <v>9290</v>
      </c>
      <c r="H13" s="31">
        <v>14673</v>
      </c>
      <c r="I13" s="30">
        <v>12400</v>
      </c>
      <c r="J13" s="31">
        <v>13030</v>
      </c>
      <c r="K13" s="31">
        <v>13081</v>
      </c>
      <c r="L13" s="31">
        <v>12635</v>
      </c>
      <c r="M13" s="30">
        <v>12435</v>
      </c>
      <c r="N13" s="31">
        <v>12467</v>
      </c>
      <c r="O13" s="31">
        <v>12346</v>
      </c>
      <c r="P13" s="31">
        <v>12446</v>
      </c>
      <c r="Q13" s="30">
        <v>12291</v>
      </c>
      <c r="R13" s="31">
        <v>12350</v>
      </c>
      <c r="S13" s="31">
        <v>12299</v>
      </c>
      <c r="T13" s="31">
        <v>12392</v>
      </c>
      <c r="U13" s="30">
        <v>13400</v>
      </c>
      <c r="V13" s="314">
        <v>13563</v>
      </c>
      <c r="W13" s="314">
        <v>13106</v>
      </c>
      <c r="X13" s="314" t="s">
        <v>1225</v>
      </c>
      <c r="Y13" s="315" t="s">
        <v>1225</v>
      </c>
    </row>
    <row r="14" spans="1:25" s="18" customFormat="1" ht="12" customHeight="1">
      <c r="A14" s="56"/>
      <c r="B14" s="16"/>
      <c r="C14" s="21" t="s">
        <v>264</v>
      </c>
      <c r="D14" s="16"/>
      <c r="E14" s="21"/>
      <c r="F14" s="31">
        <v>5476</v>
      </c>
      <c r="G14" s="31">
        <v>8042</v>
      </c>
      <c r="H14" s="31">
        <v>7836</v>
      </c>
      <c r="I14" s="30">
        <v>8201</v>
      </c>
      <c r="J14" s="31">
        <v>8101</v>
      </c>
      <c r="K14" s="31">
        <v>7941</v>
      </c>
      <c r="L14" s="31">
        <v>7954</v>
      </c>
      <c r="M14" s="30">
        <v>7814</v>
      </c>
      <c r="N14" s="31">
        <v>7932</v>
      </c>
      <c r="O14" s="31">
        <v>7852</v>
      </c>
      <c r="P14" s="31">
        <v>7932</v>
      </c>
      <c r="Q14" s="30">
        <v>7741</v>
      </c>
      <c r="R14" s="31">
        <v>7706</v>
      </c>
      <c r="S14" s="31">
        <v>7579</v>
      </c>
      <c r="T14" s="31">
        <v>9910</v>
      </c>
      <c r="U14" s="30">
        <v>7325</v>
      </c>
      <c r="V14" s="314">
        <v>7497</v>
      </c>
      <c r="W14" s="314">
        <v>7167</v>
      </c>
      <c r="X14" s="314" t="s">
        <v>1225</v>
      </c>
      <c r="Y14" s="315" t="s">
        <v>1225</v>
      </c>
    </row>
    <row r="15" spans="1:25" s="18" customFormat="1" ht="12" customHeight="1">
      <c r="A15" s="56"/>
      <c r="B15" s="16"/>
      <c r="C15" s="21" t="s">
        <v>265</v>
      </c>
      <c r="D15" s="16"/>
      <c r="E15" s="21"/>
      <c r="F15" s="31">
        <v>2669</v>
      </c>
      <c r="G15" s="31">
        <v>2682</v>
      </c>
      <c r="H15" s="31">
        <v>2597</v>
      </c>
      <c r="I15" s="30">
        <v>2670</v>
      </c>
      <c r="J15" s="31">
        <v>2656</v>
      </c>
      <c r="K15" s="31">
        <v>2328</v>
      </c>
      <c r="L15" s="31">
        <v>2337</v>
      </c>
      <c r="M15" s="30">
        <v>2189</v>
      </c>
      <c r="N15" s="31">
        <v>2267</v>
      </c>
      <c r="O15" s="31">
        <v>1943</v>
      </c>
      <c r="P15" s="31">
        <v>1340</v>
      </c>
      <c r="Q15" s="30">
        <v>1292</v>
      </c>
      <c r="R15" s="31">
        <v>1222</v>
      </c>
      <c r="S15" s="31">
        <v>1227</v>
      </c>
      <c r="T15" s="31">
        <v>1166</v>
      </c>
      <c r="U15" s="30">
        <v>857</v>
      </c>
      <c r="V15" s="314">
        <v>795</v>
      </c>
      <c r="W15" s="314">
        <v>705</v>
      </c>
      <c r="X15" s="314" t="s">
        <v>1225</v>
      </c>
      <c r="Y15" s="315" t="s">
        <v>1225</v>
      </c>
    </row>
    <row r="16" spans="1:25" s="18" customFormat="1" ht="12" customHeight="1">
      <c r="A16" s="56"/>
      <c r="B16" s="1268" t="s">
        <v>266</v>
      </c>
      <c r="C16" s="1268"/>
      <c r="D16" s="748"/>
      <c r="E16" s="16"/>
      <c r="F16" s="976">
        <v>145776</v>
      </c>
      <c r="G16" s="976">
        <v>145060</v>
      </c>
      <c r="H16" s="976">
        <v>147607</v>
      </c>
      <c r="I16" s="977">
        <v>151475</v>
      </c>
      <c r="J16" s="976">
        <v>151829</v>
      </c>
      <c r="K16" s="976">
        <v>154129</v>
      </c>
      <c r="L16" s="976">
        <v>152369</v>
      </c>
      <c r="M16" s="977">
        <v>149620</v>
      </c>
      <c r="N16" s="976">
        <v>147796</v>
      </c>
      <c r="O16" s="976">
        <v>145125</v>
      </c>
      <c r="P16" s="976">
        <v>144772</v>
      </c>
      <c r="Q16" s="977">
        <v>146096</v>
      </c>
      <c r="R16" s="976">
        <v>145780</v>
      </c>
      <c r="S16" s="976">
        <v>146418</v>
      </c>
      <c r="T16" s="976">
        <v>147952</v>
      </c>
      <c r="U16" s="977">
        <v>138712</v>
      </c>
      <c r="V16" s="985">
        <v>137634</v>
      </c>
      <c r="W16" s="985">
        <v>135142</v>
      </c>
      <c r="X16" s="985" t="s">
        <v>1225</v>
      </c>
      <c r="Y16" s="979" t="s">
        <v>1225</v>
      </c>
    </row>
    <row r="17" spans="1:25" s="18" customFormat="1" ht="10.5">
      <c r="A17" s="56"/>
      <c r="B17" s="16"/>
      <c r="C17" s="21" t="s">
        <v>267</v>
      </c>
      <c r="D17" s="16"/>
      <c r="E17" s="21"/>
      <c r="F17" s="31">
        <v>912</v>
      </c>
      <c r="G17" s="31">
        <v>1097</v>
      </c>
      <c r="H17" s="31">
        <v>1185</v>
      </c>
      <c r="I17" s="30">
        <v>1271</v>
      </c>
      <c r="J17" s="31">
        <v>1238</v>
      </c>
      <c r="K17" s="31">
        <v>1468</v>
      </c>
      <c r="L17" s="31">
        <v>1656</v>
      </c>
      <c r="M17" s="30">
        <v>1942</v>
      </c>
      <c r="N17" s="31">
        <v>2113</v>
      </c>
      <c r="O17" s="31">
        <v>2162</v>
      </c>
      <c r="P17" s="31">
        <v>2270</v>
      </c>
      <c r="Q17" s="30">
        <v>1961</v>
      </c>
      <c r="R17" s="31">
        <v>2312</v>
      </c>
      <c r="S17" s="31">
        <v>2371</v>
      </c>
      <c r="T17" s="31">
        <v>2172</v>
      </c>
      <c r="U17" s="30">
        <v>1991</v>
      </c>
      <c r="V17" s="314">
        <v>2077</v>
      </c>
      <c r="W17" s="314">
        <v>2073</v>
      </c>
      <c r="X17" s="314" t="s">
        <v>1225</v>
      </c>
      <c r="Y17" s="315" t="s">
        <v>1225</v>
      </c>
    </row>
    <row r="18" spans="1:25" s="18" customFormat="1" ht="10.5">
      <c r="A18" s="56"/>
      <c r="B18" s="16"/>
      <c r="C18" s="21" t="s">
        <v>268</v>
      </c>
      <c r="D18" s="16"/>
      <c r="E18" s="21"/>
      <c r="F18" s="31">
        <v>1631</v>
      </c>
      <c r="G18" s="31">
        <v>1155</v>
      </c>
      <c r="H18" s="31">
        <v>1094</v>
      </c>
      <c r="I18" s="30">
        <v>1092</v>
      </c>
      <c r="J18" s="31">
        <v>1131</v>
      </c>
      <c r="K18" s="31">
        <v>1209</v>
      </c>
      <c r="L18" s="31">
        <v>1066</v>
      </c>
      <c r="M18" s="30">
        <v>1767</v>
      </c>
      <c r="N18" s="31">
        <v>1735</v>
      </c>
      <c r="O18" s="31">
        <v>1971</v>
      </c>
      <c r="P18" s="31">
        <v>2270</v>
      </c>
      <c r="Q18" s="30">
        <v>1815</v>
      </c>
      <c r="R18" s="31">
        <v>1760</v>
      </c>
      <c r="S18" s="31">
        <v>2712</v>
      </c>
      <c r="T18" s="31">
        <v>2372</v>
      </c>
      <c r="U18" s="30">
        <v>2376</v>
      </c>
      <c r="V18" s="314">
        <v>2575</v>
      </c>
      <c r="W18" s="314">
        <v>2551</v>
      </c>
      <c r="X18" s="314" t="s">
        <v>1225</v>
      </c>
      <c r="Y18" s="315" t="s">
        <v>1225</v>
      </c>
    </row>
    <row r="19" spans="1:25" s="18" customFormat="1" ht="10.5">
      <c r="A19" s="56"/>
      <c r="B19" s="16"/>
      <c r="C19" s="21" t="s">
        <v>269</v>
      </c>
      <c r="D19" s="16"/>
      <c r="E19" s="21"/>
      <c r="F19" s="31">
        <v>7809</v>
      </c>
      <c r="G19" s="31">
        <v>8379</v>
      </c>
      <c r="H19" s="31">
        <v>9333</v>
      </c>
      <c r="I19" s="30">
        <v>12841</v>
      </c>
      <c r="J19" s="31">
        <v>11575</v>
      </c>
      <c r="K19" s="31">
        <v>10655</v>
      </c>
      <c r="L19" s="31">
        <v>9495</v>
      </c>
      <c r="M19" s="30">
        <v>9980</v>
      </c>
      <c r="N19" s="31">
        <v>9686</v>
      </c>
      <c r="O19" s="31">
        <v>10262</v>
      </c>
      <c r="P19" s="31">
        <v>11849</v>
      </c>
      <c r="Q19" s="30">
        <v>16114</v>
      </c>
      <c r="R19" s="31">
        <v>16437</v>
      </c>
      <c r="S19" s="31">
        <v>16540</v>
      </c>
      <c r="T19" s="31">
        <v>18207</v>
      </c>
      <c r="U19" s="30">
        <v>20957</v>
      </c>
      <c r="V19" s="314">
        <v>20001</v>
      </c>
      <c r="W19" s="314">
        <v>22541</v>
      </c>
      <c r="X19" s="314" t="s">
        <v>1225</v>
      </c>
      <c r="Y19" s="315" t="s">
        <v>1225</v>
      </c>
    </row>
    <row r="20" spans="1:25" s="18" customFormat="1" ht="12" customHeight="1">
      <c r="A20" s="56"/>
      <c r="C20" s="21" t="s">
        <v>270</v>
      </c>
      <c r="E20" s="21"/>
      <c r="F20" s="31">
        <v>575</v>
      </c>
      <c r="G20" s="31">
        <v>525</v>
      </c>
      <c r="H20" s="31">
        <v>549</v>
      </c>
      <c r="I20" s="30">
        <v>576</v>
      </c>
      <c r="J20" s="31">
        <v>698</v>
      </c>
      <c r="K20" s="31">
        <v>685</v>
      </c>
      <c r="L20" s="31">
        <v>600</v>
      </c>
      <c r="M20" s="30">
        <v>623</v>
      </c>
      <c r="N20" s="31">
        <v>665</v>
      </c>
      <c r="O20" s="31">
        <v>661</v>
      </c>
      <c r="P20" s="31">
        <v>1419</v>
      </c>
      <c r="Q20" s="30">
        <v>548</v>
      </c>
      <c r="R20" s="31">
        <v>572</v>
      </c>
      <c r="S20" s="31">
        <v>555</v>
      </c>
      <c r="T20" s="31">
        <v>545</v>
      </c>
      <c r="U20" s="30">
        <v>608</v>
      </c>
      <c r="V20" s="314">
        <v>636</v>
      </c>
      <c r="W20" s="314">
        <v>625</v>
      </c>
      <c r="X20" s="314" t="s">
        <v>1225</v>
      </c>
      <c r="Y20" s="315" t="s">
        <v>1225</v>
      </c>
    </row>
    <row r="21" spans="1:25" s="18" customFormat="1" ht="12" customHeight="1">
      <c r="A21" s="56"/>
      <c r="C21" s="21" t="s">
        <v>271</v>
      </c>
      <c r="E21" s="21"/>
      <c r="F21" s="31">
        <v>5516</v>
      </c>
      <c r="G21" s="31">
        <v>4965</v>
      </c>
      <c r="H21" s="31">
        <v>5271</v>
      </c>
      <c r="I21" s="30">
        <v>3908</v>
      </c>
      <c r="J21" s="31">
        <v>3401</v>
      </c>
      <c r="K21" s="31">
        <v>3747</v>
      </c>
      <c r="L21" s="31">
        <v>3470</v>
      </c>
      <c r="M21" s="30">
        <v>4268</v>
      </c>
      <c r="N21" s="31">
        <v>4227</v>
      </c>
      <c r="O21" s="31">
        <v>5060</v>
      </c>
      <c r="P21" s="31">
        <v>5478</v>
      </c>
      <c r="Q21" s="30">
        <v>5403</v>
      </c>
      <c r="R21" s="31">
        <v>5568</v>
      </c>
      <c r="S21" s="31">
        <v>5936</v>
      </c>
      <c r="T21" s="31">
        <v>5702</v>
      </c>
      <c r="U21" s="30">
        <v>4325</v>
      </c>
      <c r="V21" s="314">
        <v>3463</v>
      </c>
      <c r="W21" s="314">
        <v>2921</v>
      </c>
      <c r="X21" s="314" t="s">
        <v>1225</v>
      </c>
      <c r="Y21" s="315" t="s">
        <v>1225</v>
      </c>
    </row>
    <row r="22" spans="1:25" s="18" customFormat="1" ht="12" customHeight="1">
      <c r="A22" s="56"/>
      <c r="B22" s="16"/>
      <c r="C22" s="21" t="s">
        <v>272</v>
      </c>
      <c r="D22" s="16"/>
      <c r="E22" s="21"/>
      <c r="F22" s="31">
        <v>13162</v>
      </c>
      <c r="G22" s="31">
        <v>11152</v>
      </c>
      <c r="H22" s="31">
        <v>10003</v>
      </c>
      <c r="I22" s="30">
        <v>9269</v>
      </c>
      <c r="J22" s="31">
        <v>9531</v>
      </c>
      <c r="K22" s="31">
        <v>8860</v>
      </c>
      <c r="L22" s="31">
        <v>8173</v>
      </c>
      <c r="M22" s="30">
        <v>7948</v>
      </c>
      <c r="N22" s="31">
        <v>7804</v>
      </c>
      <c r="O22" s="31">
        <v>7520</v>
      </c>
      <c r="P22" s="31">
        <v>7968</v>
      </c>
      <c r="Q22" s="30">
        <v>7457</v>
      </c>
      <c r="R22" s="31">
        <v>7890</v>
      </c>
      <c r="S22" s="31">
        <v>8132</v>
      </c>
      <c r="T22" s="31">
        <v>7651</v>
      </c>
      <c r="U22" s="30">
        <v>7771</v>
      </c>
      <c r="V22" s="314">
        <v>7716</v>
      </c>
      <c r="W22" s="314">
        <v>7488</v>
      </c>
      <c r="X22" s="314" t="s">
        <v>1225</v>
      </c>
      <c r="Y22" s="315" t="s">
        <v>1225</v>
      </c>
    </row>
    <row r="23" spans="1:25" s="18" customFormat="1" ht="10.5">
      <c r="A23" s="56"/>
      <c r="B23" s="937"/>
      <c r="C23" s="937"/>
      <c r="D23" s="937"/>
      <c r="E23" s="21"/>
      <c r="F23" s="976">
        <v>175381</v>
      </c>
      <c r="G23" s="976">
        <v>172333</v>
      </c>
      <c r="H23" s="976">
        <v>175042</v>
      </c>
      <c r="I23" s="977">
        <v>180432</v>
      </c>
      <c r="J23" s="976">
        <v>179403</v>
      </c>
      <c r="K23" s="976">
        <v>180753</v>
      </c>
      <c r="L23" s="976">
        <v>176829</v>
      </c>
      <c r="M23" s="977">
        <v>176148</v>
      </c>
      <c r="N23" s="976">
        <v>174026</v>
      </c>
      <c r="O23" s="976">
        <v>172761</v>
      </c>
      <c r="P23" s="976">
        <v>176026</v>
      </c>
      <c r="Q23" s="977">
        <v>179394</v>
      </c>
      <c r="R23" s="976">
        <v>180319</v>
      </c>
      <c r="S23" s="976">
        <v>182664</v>
      </c>
      <c r="T23" s="976">
        <v>184601</v>
      </c>
      <c r="U23" s="977">
        <v>176740</v>
      </c>
      <c r="V23" s="985">
        <v>174102</v>
      </c>
      <c r="W23" s="985">
        <v>173341</v>
      </c>
      <c r="X23" s="985" t="s">
        <v>1225</v>
      </c>
      <c r="Y23" s="979" t="s">
        <v>1225</v>
      </c>
    </row>
    <row r="24" spans="1:25" s="18" customFormat="1" ht="12" customHeight="1">
      <c r="A24" s="56"/>
      <c r="B24" s="27" t="s">
        <v>273</v>
      </c>
      <c r="C24" s="272"/>
      <c r="D24" s="27"/>
      <c r="E24" s="272"/>
      <c r="F24" s="35"/>
      <c r="G24" s="35"/>
      <c r="H24" s="35"/>
      <c r="I24" s="36"/>
      <c r="J24" s="35"/>
      <c r="K24" s="35"/>
      <c r="L24" s="35"/>
      <c r="M24" s="36"/>
      <c r="N24" s="35"/>
      <c r="O24" s="35"/>
      <c r="P24" s="35"/>
      <c r="Q24" s="36"/>
      <c r="R24" s="35"/>
      <c r="S24" s="35"/>
      <c r="T24" s="35"/>
      <c r="U24" s="36"/>
      <c r="V24" s="98"/>
      <c r="W24" s="98"/>
      <c r="X24" s="98"/>
      <c r="Y24" s="143"/>
    </row>
    <row r="25" spans="1:25" s="18" customFormat="1" ht="12" customHeight="1">
      <c r="A25" s="56"/>
      <c r="B25" s="16"/>
      <c r="C25" s="21" t="s">
        <v>267</v>
      </c>
      <c r="D25" s="16"/>
      <c r="E25" s="21"/>
      <c r="F25" s="31">
        <v>353</v>
      </c>
      <c r="G25" s="31">
        <v>282</v>
      </c>
      <c r="H25" s="31">
        <v>285</v>
      </c>
      <c r="I25" s="30">
        <v>315</v>
      </c>
      <c r="J25" s="31">
        <v>369</v>
      </c>
      <c r="K25" s="31">
        <v>304</v>
      </c>
      <c r="L25" s="31">
        <v>363</v>
      </c>
      <c r="M25" s="30">
        <v>240</v>
      </c>
      <c r="N25" s="31">
        <v>219</v>
      </c>
      <c r="O25" s="31">
        <v>212</v>
      </c>
      <c r="P25" s="31">
        <v>220</v>
      </c>
      <c r="Q25" s="30">
        <v>223</v>
      </c>
      <c r="R25" s="31">
        <v>222</v>
      </c>
      <c r="S25" s="31">
        <v>224</v>
      </c>
      <c r="T25" s="31">
        <v>444</v>
      </c>
      <c r="U25" s="30">
        <v>457</v>
      </c>
      <c r="V25" s="314">
        <v>541</v>
      </c>
      <c r="W25" s="314">
        <v>462</v>
      </c>
      <c r="X25" s="314" t="s">
        <v>1225</v>
      </c>
      <c r="Y25" s="315" t="s">
        <v>1225</v>
      </c>
    </row>
    <row r="26" spans="1:25" s="18" customFormat="1" ht="12" customHeight="1">
      <c r="A26" s="56"/>
      <c r="B26" s="16"/>
      <c r="C26" s="21" t="s">
        <v>274</v>
      </c>
      <c r="D26" s="16"/>
      <c r="E26" s="21"/>
      <c r="F26" s="31">
        <v>30109</v>
      </c>
      <c r="G26" s="31">
        <v>34257</v>
      </c>
      <c r="H26" s="31">
        <v>29492</v>
      </c>
      <c r="I26" s="30">
        <v>28081</v>
      </c>
      <c r="J26" s="31">
        <v>23905</v>
      </c>
      <c r="K26" s="31">
        <v>23349</v>
      </c>
      <c r="L26" s="31">
        <v>25671</v>
      </c>
      <c r="M26" s="30">
        <v>22819</v>
      </c>
      <c r="N26" s="31">
        <v>24310</v>
      </c>
      <c r="O26" s="31">
        <v>23345</v>
      </c>
      <c r="P26" s="31">
        <v>21493</v>
      </c>
      <c r="Q26" s="30">
        <v>23232</v>
      </c>
      <c r="R26" s="31">
        <v>24708</v>
      </c>
      <c r="S26" s="31">
        <v>24752</v>
      </c>
      <c r="T26" s="31">
        <v>24154</v>
      </c>
      <c r="U26" s="30">
        <v>22499</v>
      </c>
      <c r="V26" s="314">
        <v>36596</v>
      </c>
      <c r="W26" s="314">
        <v>31003</v>
      </c>
      <c r="X26" s="314" t="s">
        <v>1225</v>
      </c>
      <c r="Y26" s="315" t="s">
        <v>1225</v>
      </c>
    </row>
    <row r="27" spans="1:25" s="18" customFormat="1" ht="12" customHeight="1">
      <c r="A27" s="56"/>
      <c r="B27" s="16"/>
      <c r="C27" s="21" t="s">
        <v>268</v>
      </c>
      <c r="D27" s="16"/>
      <c r="E27" s="21"/>
      <c r="F27" s="31">
        <v>35610</v>
      </c>
      <c r="G27" s="31">
        <v>39114</v>
      </c>
      <c r="H27" s="31">
        <v>34817</v>
      </c>
      <c r="I27" s="30">
        <v>34010</v>
      </c>
      <c r="J27" s="31">
        <v>29426</v>
      </c>
      <c r="K27" s="31">
        <v>27701</v>
      </c>
      <c r="L27" s="31">
        <v>31558</v>
      </c>
      <c r="M27" s="30">
        <v>31123</v>
      </c>
      <c r="N27" s="31">
        <v>29908</v>
      </c>
      <c r="O27" s="31">
        <v>28890</v>
      </c>
      <c r="P27" s="31">
        <v>26133</v>
      </c>
      <c r="Q27" s="30">
        <v>27127</v>
      </c>
      <c r="R27" s="31">
        <v>28540</v>
      </c>
      <c r="S27" s="31">
        <v>27583</v>
      </c>
      <c r="T27" s="31">
        <v>26169</v>
      </c>
      <c r="U27" s="30">
        <v>26014</v>
      </c>
      <c r="V27" s="314">
        <v>34435</v>
      </c>
      <c r="W27" s="314">
        <v>35004</v>
      </c>
      <c r="X27" s="314" t="s">
        <v>1225</v>
      </c>
      <c r="Y27" s="315" t="s">
        <v>1225</v>
      </c>
    </row>
    <row r="28" spans="1:25" s="18" customFormat="1" ht="12" customHeight="1">
      <c r="A28" s="56"/>
      <c r="B28" s="16"/>
      <c r="C28" s="21" t="s">
        <v>269</v>
      </c>
      <c r="D28" s="16"/>
      <c r="E28" s="21"/>
      <c r="F28" s="31">
        <v>9390</v>
      </c>
      <c r="G28" s="31">
        <v>10180</v>
      </c>
      <c r="H28" s="31">
        <v>11491</v>
      </c>
      <c r="I28" s="30">
        <v>11554</v>
      </c>
      <c r="J28" s="31">
        <v>12247</v>
      </c>
      <c r="K28" s="31">
        <v>12042</v>
      </c>
      <c r="L28" s="31">
        <v>12950</v>
      </c>
      <c r="M28" s="30">
        <v>12583</v>
      </c>
      <c r="N28" s="31">
        <v>10150</v>
      </c>
      <c r="O28" s="31">
        <v>7940</v>
      </c>
      <c r="P28" s="31">
        <v>6358</v>
      </c>
      <c r="Q28" s="30">
        <v>5112</v>
      </c>
      <c r="R28" s="31">
        <v>4597</v>
      </c>
      <c r="S28" s="31">
        <v>4959</v>
      </c>
      <c r="T28" s="31">
        <v>4525</v>
      </c>
      <c r="U28" s="30">
        <v>5180</v>
      </c>
      <c r="V28" s="314">
        <v>10323</v>
      </c>
      <c r="W28" s="314">
        <v>7852</v>
      </c>
      <c r="X28" s="314" t="s">
        <v>1225</v>
      </c>
      <c r="Y28" s="315" t="s">
        <v>1225</v>
      </c>
    </row>
    <row r="29" spans="1:25" s="18" customFormat="1" ht="12" customHeight="1">
      <c r="A29" s="56"/>
      <c r="B29" s="16"/>
      <c r="C29" s="21" t="s">
        <v>270</v>
      </c>
      <c r="D29" s="16"/>
      <c r="E29" s="21"/>
      <c r="F29" s="31">
        <v>2625</v>
      </c>
      <c r="G29" s="31">
        <v>2581</v>
      </c>
      <c r="H29" s="31">
        <v>1148</v>
      </c>
      <c r="I29" s="30">
        <v>2092</v>
      </c>
      <c r="J29" s="31">
        <v>1791</v>
      </c>
      <c r="K29" s="31">
        <v>1673</v>
      </c>
      <c r="L29" s="31">
        <v>1333</v>
      </c>
      <c r="M29" s="30">
        <v>2520</v>
      </c>
      <c r="N29" s="31">
        <v>2247</v>
      </c>
      <c r="O29" s="31">
        <v>2147</v>
      </c>
      <c r="P29" s="31">
        <v>1149</v>
      </c>
      <c r="Q29" s="30">
        <v>2594</v>
      </c>
      <c r="R29" s="31">
        <v>2853</v>
      </c>
      <c r="S29" s="31">
        <v>2875</v>
      </c>
      <c r="T29" s="31">
        <v>1714</v>
      </c>
      <c r="U29" s="30">
        <v>3422</v>
      </c>
      <c r="V29" s="314">
        <v>3603</v>
      </c>
      <c r="W29" s="314">
        <v>3209</v>
      </c>
      <c r="X29" s="314" t="s">
        <v>1225</v>
      </c>
      <c r="Y29" s="315" t="s">
        <v>1225</v>
      </c>
    </row>
    <row r="30" spans="1:25" s="18" customFormat="1" ht="12" customHeight="1">
      <c r="A30" s="56"/>
      <c r="B30" s="16"/>
      <c r="C30" s="21" t="s">
        <v>275</v>
      </c>
      <c r="D30" s="16"/>
      <c r="E30" s="21"/>
      <c r="F30" s="31">
        <v>255</v>
      </c>
      <c r="G30" s="31">
        <v>290</v>
      </c>
      <c r="H30" s="31">
        <v>293</v>
      </c>
      <c r="I30" s="30">
        <v>621</v>
      </c>
      <c r="J30" s="31">
        <v>637</v>
      </c>
      <c r="K30" s="31">
        <v>660</v>
      </c>
      <c r="L30" s="31">
        <v>674</v>
      </c>
      <c r="M30" s="30">
        <v>837</v>
      </c>
      <c r="N30" s="31">
        <v>766</v>
      </c>
      <c r="O30" s="31">
        <v>978</v>
      </c>
      <c r="P30" s="31">
        <v>1153</v>
      </c>
      <c r="Q30" s="30">
        <v>1096</v>
      </c>
      <c r="R30" s="31">
        <v>1104</v>
      </c>
      <c r="S30" s="31">
        <v>966</v>
      </c>
      <c r="T30" s="31">
        <v>973</v>
      </c>
      <c r="U30" s="30">
        <v>1153</v>
      </c>
      <c r="V30" s="314">
        <v>1005</v>
      </c>
      <c r="W30" s="314">
        <v>740</v>
      </c>
      <c r="X30" s="314" t="s">
        <v>1225</v>
      </c>
      <c r="Y30" s="315" t="s">
        <v>1225</v>
      </c>
    </row>
    <row r="31" spans="1:25" s="18" customFormat="1" ht="12" customHeight="1">
      <c r="A31" s="56"/>
      <c r="B31" s="16"/>
      <c r="C31" s="21" t="s">
        <v>265</v>
      </c>
      <c r="D31" s="16"/>
      <c r="E31" s="21"/>
      <c r="F31" s="31">
        <v>103</v>
      </c>
      <c r="G31" s="31">
        <v>130</v>
      </c>
      <c r="H31" s="31">
        <v>300</v>
      </c>
      <c r="I31" s="30">
        <v>578</v>
      </c>
      <c r="J31" s="31">
        <v>450</v>
      </c>
      <c r="K31" s="31">
        <v>671</v>
      </c>
      <c r="L31" s="31">
        <v>932</v>
      </c>
      <c r="M31" s="30">
        <v>843</v>
      </c>
      <c r="N31" s="31">
        <v>615</v>
      </c>
      <c r="O31" s="31">
        <v>708</v>
      </c>
      <c r="P31" s="31">
        <v>167</v>
      </c>
      <c r="Q31" s="30">
        <v>165</v>
      </c>
      <c r="R31" s="31">
        <v>275</v>
      </c>
      <c r="S31" s="31">
        <v>245</v>
      </c>
      <c r="T31" s="31">
        <v>139</v>
      </c>
      <c r="U31" s="30">
        <v>158</v>
      </c>
      <c r="V31" s="314">
        <v>70</v>
      </c>
      <c r="W31" s="314">
        <v>57</v>
      </c>
      <c r="X31" s="314" t="s">
        <v>1225</v>
      </c>
      <c r="Y31" s="315" t="s">
        <v>1225</v>
      </c>
    </row>
    <row r="32" spans="1:25" s="18" customFormat="1" ht="12" customHeight="1">
      <c r="A32" s="56"/>
      <c r="B32" s="16"/>
      <c r="C32" s="21" t="s">
        <v>276</v>
      </c>
      <c r="D32" s="16"/>
      <c r="E32" s="21"/>
      <c r="F32" s="31">
        <v>34414</v>
      </c>
      <c r="G32" s="31">
        <v>33108</v>
      </c>
      <c r="H32" s="31">
        <v>29304</v>
      </c>
      <c r="I32" s="30">
        <v>29195</v>
      </c>
      <c r="J32" s="31">
        <v>30433</v>
      </c>
      <c r="K32" s="31">
        <v>28914</v>
      </c>
      <c r="L32" s="31">
        <v>29926</v>
      </c>
      <c r="M32" s="30">
        <v>33030</v>
      </c>
      <c r="N32" s="31">
        <v>31510</v>
      </c>
      <c r="O32" s="31">
        <v>34891</v>
      </c>
      <c r="P32" s="31">
        <v>34595</v>
      </c>
      <c r="Q32" s="30">
        <v>39204</v>
      </c>
      <c r="R32" s="31">
        <v>33774</v>
      </c>
      <c r="S32" s="31">
        <v>35067</v>
      </c>
      <c r="T32" s="31">
        <v>34909</v>
      </c>
      <c r="U32" s="30">
        <v>36556</v>
      </c>
      <c r="V32" s="314">
        <v>35693</v>
      </c>
      <c r="W32" s="314">
        <v>37168</v>
      </c>
      <c r="X32" s="314" t="s">
        <v>1225</v>
      </c>
      <c r="Y32" s="315" t="s">
        <v>1225</v>
      </c>
    </row>
    <row r="33" spans="1:25" s="18" customFormat="1" ht="12" customHeight="1">
      <c r="A33" s="56"/>
      <c r="B33" s="27"/>
      <c r="C33" s="937"/>
      <c r="D33" s="27"/>
      <c r="E33" s="21"/>
      <c r="F33" s="976">
        <v>112859</v>
      </c>
      <c r="G33" s="976">
        <v>119942</v>
      </c>
      <c r="H33" s="976">
        <v>107130</v>
      </c>
      <c r="I33" s="977">
        <v>106446</v>
      </c>
      <c r="J33" s="976">
        <v>99258</v>
      </c>
      <c r="K33" s="976">
        <v>95314</v>
      </c>
      <c r="L33" s="976">
        <v>103407</v>
      </c>
      <c r="M33" s="977">
        <v>103995</v>
      </c>
      <c r="N33" s="976">
        <v>99725</v>
      </c>
      <c r="O33" s="976">
        <v>99111</v>
      </c>
      <c r="P33" s="976">
        <v>91268</v>
      </c>
      <c r="Q33" s="977">
        <v>98753</v>
      </c>
      <c r="R33" s="976">
        <v>96073</v>
      </c>
      <c r="S33" s="976">
        <v>96671</v>
      </c>
      <c r="T33" s="976">
        <v>93027</v>
      </c>
      <c r="U33" s="977">
        <v>95439</v>
      </c>
      <c r="V33" s="985">
        <v>122266</v>
      </c>
      <c r="W33" s="985">
        <v>115495</v>
      </c>
      <c r="X33" s="985" t="s">
        <v>1225</v>
      </c>
      <c r="Y33" s="979" t="s">
        <v>1225</v>
      </c>
    </row>
    <row r="34" spans="1:25" s="18" customFormat="1" ht="12" customHeight="1">
      <c r="A34" s="56"/>
      <c r="B34" s="937" t="s">
        <v>277</v>
      </c>
      <c r="C34" s="21"/>
      <c r="D34" s="937"/>
      <c r="E34" s="21"/>
      <c r="F34" s="31">
        <v>7272</v>
      </c>
      <c r="G34" s="31">
        <v>6858</v>
      </c>
      <c r="H34" s="31">
        <v>1310</v>
      </c>
      <c r="I34" s="30">
        <v>1242</v>
      </c>
      <c r="J34" s="31">
        <v>0</v>
      </c>
      <c r="K34" s="31">
        <v>0</v>
      </c>
      <c r="L34" s="31">
        <v>0</v>
      </c>
      <c r="M34" s="30">
        <v>151</v>
      </c>
      <c r="N34" s="31">
        <v>1684</v>
      </c>
      <c r="O34" s="31">
        <v>1512</v>
      </c>
      <c r="P34" s="31">
        <v>2414</v>
      </c>
      <c r="Q34" s="30">
        <v>4081</v>
      </c>
      <c r="R34" s="31">
        <v>5004</v>
      </c>
      <c r="S34" s="31">
        <v>5402</v>
      </c>
      <c r="T34" s="31">
        <v>2831</v>
      </c>
      <c r="U34" s="30">
        <v>6347</v>
      </c>
      <c r="V34" s="314">
        <v>5375</v>
      </c>
      <c r="W34" s="314">
        <v>5791</v>
      </c>
      <c r="X34" s="314" t="s">
        <v>1225</v>
      </c>
      <c r="Y34" s="315" t="s">
        <v>1225</v>
      </c>
    </row>
    <row r="35" spans="1:25" s="18" customFormat="1" ht="12" customHeight="1">
      <c r="A35" s="56"/>
      <c r="B35" s="937"/>
      <c r="C35" s="937"/>
      <c r="D35" s="937"/>
      <c r="E35" s="21"/>
      <c r="F35" s="976">
        <v>120131</v>
      </c>
      <c r="G35" s="976">
        <v>126800</v>
      </c>
      <c r="H35" s="976">
        <v>108440</v>
      </c>
      <c r="I35" s="977">
        <v>107688</v>
      </c>
      <c r="J35" s="976">
        <v>99258</v>
      </c>
      <c r="K35" s="976">
        <v>95314</v>
      </c>
      <c r="L35" s="976">
        <v>103407</v>
      </c>
      <c r="M35" s="977">
        <v>104146</v>
      </c>
      <c r="N35" s="976">
        <v>101409</v>
      </c>
      <c r="O35" s="976">
        <v>100623</v>
      </c>
      <c r="P35" s="976">
        <v>93682</v>
      </c>
      <c r="Q35" s="977">
        <v>102834</v>
      </c>
      <c r="R35" s="976">
        <v>101077</v>
      </c>
      <c r="S35" s="976">
        <v>102073</v>
      </c>
      <c r="T35" s="976">
        <v>95858</v>
      </c>
      <c r="U35" s="977">
        <v>101786</v>
      </c>
      <c r="V35" s="985">
        <v>127641</v>
      </c>
      <c r="W35" s="985">
        <v>121286</v>
      </c>
      <c r="X35" s="985" t="s">
        <v>1225</v>
      </c>
      <c r="Y35" s="979" t="s">
        <v>1225</v>
      </c>
    </row>
    <row r="36" spans="1:25" s="18" customFormat="1" ht="10.5">
      <c r="A36" s="56"/>
      <c r="B36" s="937" t="s">
        <v>278</v>
      </c>
      <c r="C36" s="937"/>
      <c r="D36" s="937"/>
      <c r="E36" s="21"/>
      <c r="F36" s="976">
        <v>295512</v>
      </c>
      <c r="G36" s="976">
        <v>299133</v>
      </c>
      <c r="H36" s="976">
        <v>283482</v>
      </c>
      <c r="I36" s="977">
        <v>288120</v>
      </c>
      <c r="J36" s="976">
        <v>278661</v>
      </c>
      <c r="K36" s="976">
        <v>276067</v>
      </c>
      <c r="L36" s="976">
        <v>280236</v>
      </c>
      <c r="M36" s="977">
        <v>280294</v>
      </c>
      <c r="N36" s="976">
        <v>275435</v>
      </c>
      <c r="O36" s="976">
        <v>273384</v>
      </c>
      <c r="P36" s="976">
        <v>269708</v>
      </c>
      <c r="Q36" s="977">
        <v>282228</v>
      </c>
      <c r="R36" s="976">
        <v>281396</v>
      </c>
      <c r="S36" s="976">
        <v>284737</v>
      </c>
      <c r="T36" s="976">
        <v>280459</v>
      </c>
      <c r="U36" s="977">
        <v>278526</v>
      </c>
      <c r="V36" s="985">
        <v>301743</v>
      </c>
      <c r="W36" s="985">
        <v>294627</v>
      </c>
      <c r="X36" s="985" t="s">
        <v>1225</v>
      </c>
      <c r="Y36" s="979" t="s">
        <v>1225</v>
      </c>
    </row>
    <row r="37" spans="1:25" s="18" customFormat="1" ht="12" customHeight="1">
      <c r="A37" s="56"/>
      <c r="B37" s="27" t="s">
        <v>279</v>
      </c>
      <c r="C37" s="272"/>
      <c r="D37" s="27"/>
      <c r="E37" s="272"/>
      <c r="F37" s="35"/>
      <c r="G37" s="35"/>
      <c r="H37" s="35"/>
      <c r="I37" s="36"/>
      <c r="J37" s="35"/>
      <c r="K37" s="35"/>
      <c r="L37" s="35"/>
      <c r="M37" s="36"/>
      <c r="N37" s="35"/>
      <c r="O37" s="35"/>
      <c r="P37" s="35"/>
      <c r="Q37" s="36"/>
      <c r="R37" s="35"/>
      <c r="S37" s="35"/>
      <c r="T37" s="35"/>
      <c r="U37" s="36"/>
      <c r="V37" s="98"/>
      <c r="W37" s="98"/>
      <c r="X37" s="98"/>
      <c r="Y37" s="143"/>
    </row>
    <row r="38" spans="1:25" s="18" customFormat="1" ht="12" customHeight="1">
      <c r="A38" s="56"/>
      <c r="B38" s="16"/>
      <c r="C38" s="21" t="s">
        <v>280</v>
      </c>
      <c r="D38" s="16"/>
      <c r="E38" s="21"/>
      <c r="F38" s="31">
        <v>61195</v>
      </c>
      <c r="G38" s="31">
        <v>64015</v>
      </c>
      <c r="H38" s="31">
        <v>56270</v>
      </c>
      <c r="I38" s="30">
        <v>63984</v>
      </c>
      <c r="J38" s="31">
        <v>57854</v>
      </c>
      <c r="K38" s="31">
        <v>56183</v>
      </c>
      <c r="L38" s="31">
        <v>60440</v>
      </c>
      <c r="M38" s="30">
        <v>61155</v>
      </c>
      <c r="N38" s="31">
        <v>58621</v>
      </c>
      <c r="O38" s="31">
        <v>57660</v>
      </c>
      <c r="P38" s="31">
        <v>54385</v>
      </c>
      <c r="Q38" s="30">
        <v>58411</v>
      </c>
      <c r="R38" s="31">
        <v>58821</v>
      </c>
      <c r="S38" s="31">
        <v>57324</v>
      </c>
      <c r="T38" s="31">
        <v>54625</v>
      </c>
      <c r="U38" s="30">
        <v>56843</v>
      </c>
      <c r="V38" s="314">
        <v>67581</v>
      </c>
      <c r="W38" s="314">
        <v>61844</v>
      </c>
      <c r="X38" s="314" t="s">
        <v>1225</v>
      </c>
      <c r="Y38" s="315" t="s">
        <v>1225</v>
      </c>
    </row>
    <row r="39" spans="1:25" s="18" customFormat="1" ht="12" customHeight="1">
      <c r="A39" s="56"/>
      <c r="B39" s="16"/>
      <c r="C39" s="21" t="s">
        <v>269</v>
      </c>
      <c r="D39" s="16"/>
      <c r="E39" s="21"/>
      <c r="F39" s="31">
        <v>17357</v>
      </c>
      <c r="G39" s="31">
        <v>19309</v>
      </c>
      <c r="H39" s="31">
        <v>24461</v>
      </c>
      <c r="I39" s="30">
        <v>12618</v>
      </c>
      <c r="J39" s="31">
        <v>7560</v>
      </c>
      <c r="K39" s="31">
        <v>6351</v>
      </c>
      <c r="L39" s="31">
        <v>6542</v>
      </c>
      <c r="M39" s="30">
        <v>5250</v>
      </c>
      <c r="N39" s="31">
        <v>4772</v>
      </c>
      <c r="O39" s="31">
        <v>4339</v>
      </c>
      <c r="P39" s="31">
        <v>3762</v>
      </c>
      <c r="Q39" s="30">
        <v>4347</v>
      </c>
      <c r="R39" s="31">
        <v>3935</v>
      </c>
      <c r="S39" s="31">
        <v>4093</v>
      </c>
      <c r="T39" s="31">
        <v>3694</v>
      </c>
      <c r="U39" s="30">
        <v>4413</v>
      </c>
      <c r="V39" s="314">
        <v>11061</v>
      </c>
      <c r="W39" s="314">
        <v>6947</v>
      </c>
      <c r="X39" s="314" t="s">
        <v>1225</v>
      </c>
      <c r="Y39" s="315" t="s">
        <v>1225</v>
      </c>
    </row>
    <row r="40" spans="1:25" s="18" customFormat="1" ht="12" customHeight="1">
      <c r="A40" s="56"/>
      <c r="B40" s="16"/>
      <c r="C40" s="21" t="s">
        <v>281</v>
      </c>
      <c r="D40" s="16"/>
      <c r="E40" s="21"/>
      <c r="F40" s="31">
        <v>4389</v>
      </c>
      <c r="G40" s="31">
        <v>5427</v>
      </c>
      <c r="H40" s="31">
        <v>6327</v>
      </c>
      <c r="I40" s="30">
        <v>6398</v>
      </c>
      <c r="J40" s="31">
        <v>5829</v>
      </c>
      <c r="K40" s="31">
        <v>6004</v>
      </c>
      <c r="L40" s="31">
        <v>5958</v>
      </c>
      <c r="M40" s="30">
        <v>6527</v>
      </c>
      <c r="N40" s="31">
        <v>5189</v>
      </c>
      <c r="O40" s="31">
        <v>5703</v>
      </c>
      <c r="P40" s="31">
        <v>5818</v>
      </c>
      <c r="Q40" s="30">
        <v>6071</v>
      </c>
      <c r="R40" s="31">
        <v>4948</v>
      </c>
      <c r="S40" s="31">
        <v>5244</v>
      </c>
      <c r="T40" s="31">
        <v>5290</v>
      </c>
      <c r="U40" s="30">
        <v>5572</v>
      </c>
      <c r="V40" s="314">
        <v>4824</v>
      </c>
      <c r="W40" s="314">
        <v>5330</v>
      </c>
      <c r="X40" s="314" t="s">
        <v>1225</v>
      </c>
      <c r="Y40" s="315" t="s">
        <v>1225</v>
      </c>
    </row>
    <row r="41" spans="1:25" s="18" customFormat="1" ht="12" customHeight="1">
      <c r="A41" s="56"/>
      <c r="B41" s="16"/>
      <c r="C41" s="21" t="s">
        <v>282</v>
      </c>
      <c r="D41" s="16"/>
      <c r="E41" s="21"/>
      <c r="F41" s="31">
        <v>1737</v>
      </c>
      <c r="G41" s="31">
        <v>1735</v>
      </c>
      <c r="H41" s="31">
        <v>1842</v>
      </c>
      <c r="I41" s="30">
        <v>2102</v>
      </c>
      <c r="J41" s="31">
        <v>2160</v>
      </c>
      <c r="K41" s="31">
        <v>2465</v>
      </c>
      <c r="L41" s="31">
        <v>2536</v>
      </c>
      <c r="M41" s="30">
        <v>2650</v>
      </c>
      <c r="N41" s="31">
        <v>2628</v>
      </c>
      <c r="O41" s="31">
        <v>2593</v>
      </c>
      <c r="P41" s="31">
        <v>2726</v>
      </c>
      <c r="Q41" s="30">
        <v>2660</v>
      </c>
      <c r="R41" s="31">
        <v>2714</v>
      </c>
      <c r="S41" s="31">
        <v>2865</v>
      </c>
      <c r="T41" s="31">
        <v>2761</v>
      </c>
      <c r="U41" s="30">
        <v>2832</v>
      </c>
      <c r="V41" s="323">
        <v>2898</v>
      </c>
      <c r="W41" s="323">
        <v>2961</v>
      </c>
      <c r="X41" s="314" t="s">
        <v>1225</v>
      </c>
      <c r="Y41" s="315" t="s">
        <v>1225</v>
      </c>
    </row>
    <row r="42" spans="1:25" s="18" customFormat="1" ht="12" customHeight="1">
      <c r="A42" s="56"/>
      <c r="B42" s="16"/>
      <c r="C42" s="21" t="s">
        <v>283</v>
      </c>
      <c r="D42" s="16"/>
      <c r="E42" s="21"/>
      <c r="F42" s="31">
        <v>5212</v>
      </c>
      <c r="G42" s="31">
        <v>6479</v>
      </c>
      <c r="H42" s="31">
        <v>3877</v>
      </c>
      <c r="I42" s="30">
        <v>3198</v>
      </c>
      <c r="J42" s="31">
        <v>2499</v>
      </c>
      <c r="K42" s="31">
        <v>2338</v>
      </c>
      <c r="L42" s="31">
        <v>2872</v>
      </c>
      <c r="M42" s="30">
        <v>3284</v>
      </c>
      <c r="N42" s="31">
        <v>4665</v>
      </c>
      <c r="O42" s="31">
        <v>4142</v>
      </c>
      <c r="P42" s="31">
        <v>4484</v>
      </c>
      <c r="Q42" s="30">
        <v>4474</v>
      </c>
      <c r="R42" s="31">
        <v>4856</v>
      </c>
      <c r="S42" s="31">
        <v>5843</v>
      </c>
      <c r="T42" s="31">
        <v>6091</v>
      </c>
      <c r="U42" s="30">
        <v>3356</v>
      </c>
      <c r="V42" s="323">
        <v>7624</v>
      </c>
      <c r="W42" s="323">
        <v>5888</v>
      </c>
      <c r="X42" s="314" t="s">
        <v>1225</v>
      </c>
      <c r="Y42" s="315" t="s">
        <v>1225</v>
      </c>
    </row>
    <row r="43" spans="1:25" s="18" customFormat="1" ht="12" customHeight="1">
      <c r="A43" s="56"/>
      <c r="B43" s="16"/>
      <c r="C43" s="21" t="s">
        <v>284</v>
      </c>
      <c r="D43" s="16"/>
      <c r="E43" s="21"/>
      <c r="F43" s="31">
        <v>2917</v>
      </c>
      <c r="G43" s="31">
        <v>3817</v>
      </c>
      <c r="H43" s="31">
        <v>4120</v>
      </c>
      <c r="I43" s="30">
        <v>4065</v>
      </c>
      <c r="J43" s="31">
        <v>3583</v>
      </c>
      <c r="K43" s="31">
        <v>3550</v>
      </c>
      <c r="L43" s="31">
        <v>3054</v>
      </c>
      <c r="M43" s="30">
        <v>2732</v>
      </c>
      <c r="N43" s="31">
        <v>2804</v>
      </c>
      <c r="O43" s="31">
        <v>2894</v>
      </c>
      <c r="P43" s="31">
        <v>1706</v>
      </c>
      <c r="Q43" s="30">
        <v>1573</v>
      </c>
      <c r="R43" s="31">
        <v>1923</v>
      </c>
      <c r="S43" s="31">
        <v>2243</v>
      </c>
      <c r="T43" s="31">
        <v>1562</v>
      </c>
      <c r="U43" s="30">
        <v>1262</v>
      </c>
      <c r="V43" s="323">
        <v>2072</v>
      </c>
      <c r="W43" s="323">
        <v>3215</v>
      </c>
      <c r="X43" s="314" t="s">
        <v>1225</v>
      </c>
      <c r="Y43" s="315" t="s">
        <v>1225</v>
      </c>
    </row>
    <row r="44" spans="1:25" s="18" customFormat="1" ht="12" customHeight="1">
      <c r="A44" s="56"/>
      <c r="B44" s="16"/>
      <c r="C44" s="21" t="s">
        <v>285</v>
      </c>
      <c r="D44" s="16"/>
      <c r="E44" s="21"/>
      <c r="F44" s="31">
        <v>5811</v>
      </c>
      <c r="G44" s="31">
        <v>6154</v>
      </c>
      <c r="H44" s="31">
        <v>6857</v>
      </c>
      <c r="I44" s="30">
        <v>6332</v>
      </c>
      <c r="J44" s="31">
        <v>5102</v>
      </c>
      <c r="K44" s="31">
        <v>4574</v>
      </c>
      <c r="L44" s="31">
        <v>4193</v>
      </c>
      <c r="M44" s="30">
        <v>4418</v>
      </c>
      <c r="N44" s="31">
        <v>3579</v>
      </c>
      <c r="O44" s="31">
        <v>4016</v>
      </c>
      <c r="P44" s="31">
        <v>4106</v>
      </c>
      <c r="Q44" s="30">
        <v>3600</v>
      </c>
      <c r="R44" s="31">
        <v>4436</v>
      </c>
      <c r="S44" s="31">
        <v>5101</v>
      </c>
      <c r="T44" s="31">
        <v>5003</v>
      </c>
      <c r="U44" s="30">
        <v>4709</v>
      </c>
      <c r="V44" s="314">
        <v>6134</v>
      </c>
      <c r="W44" s="314">
        <v>7095</v>
      </c>
      <c r="X44" s="314" t="s">
        <v>1225</v>
      </c>
      <c r="Y44" s="315" t="s">
        <v>1225</v>
      </c>
    </row>
    <row r="45" spans="1:25" s="18" customFormat="1" ht="10.5">
      <c r="A45" s="56"/>
      <c r="B45" s="937"/>
      <c r="C45" s="937"/>
      <c r="D45" s="937"/>
      <c r="E45" s="21"/>
      <c r="F45" s="976">
        <v>98618</v>
      </c>
      <c r="G45" s="976">
        <v>106936</v>
      </c>
      <c r="H45" s="976">
        <v>103754</v>
      </c>
      <c r="I45" s="977">
        <v>98697</v>
      </c>
      <c r="J45" s="976">
        <v>84587</v>
      </c>
      <c r="K45" s="976">
        <v>81465</v>
      </c>
      <c r="L45" s="976">
        <v>85595</v>
      </c>
      <c r="M45" s="977">
        <v>86016</v>
      </c>
      <c r="N45" s="976">
        <v>82258</v>
      </c>
      <c r="O45" s="976">
        <v>81347</v>
      </c>
      <c r="P45" s="976">
        <v>76987</v>
      </c>
      <c r="Q45" s="977">
        <v>81136</v>
      </c>
      <c r="R45" s="976">
        <v>81633</v>
      </c>
      <c r="S45" s="976">
        <v>82713</v>
      </c>
      <c r="T45" s="976">
        <v>79026</v>
      </c>
      <c r="U45" s="977">
        <v>78987</v>
      </c>
      <c r="V45" s="985">
        <v>102194</v>
      </c>
      <c r="W45" s="985">
        <v>93280</v>
      </c>
      <c r="X45" s="985" t="s">
        <v>1225</v>
      </c>
      <c r="Y45" s="979" t="s">
        <v>1225</v>
      </c>
    </row>
    <row r="46" spans="1:25" s="18" customFormat="1" ht="10.5">
      <c r="A46" s="56"/>
      <c r="B46" s="937" t="s">
        <v>286</v>
      </c>
      <c r="C46" s="21"/>
      <c r="D46" s="937"/>
      <c r="E46" s="21"/>
      <c r="F46" s="976">
        <v>2567</v>
      </c>
      <c r="G46" s="976">
        <v>2571</v>
      </c>
      <c r="H46" s="976">
        <v>388</v>
      </c>
      <c r="I46" s="977">
        <v>321</v>
      </c>
      <c r="J46" s="976">
        <v>0</v>
      </c>
      <c r="K46" s="976">
        <v>0</v>
      </c>
      <c r="L46" s="976">
        <v>0</v>
      </c>
      <c r="M46" s="977">
        <v>62</v>
      </c>
      <c r="N46" s="976">
        <v>30</v>
      </c>
      <c r="O46" s="976">
        <v>31</v>
      </c>
      <c r="P46" s="976">
        <v>32</v>
      </c>
      <c r="Q46" s="977">
        <v>1105</v>
      </c>
      <c r="R46" s="976">
        <v>1179</v>
      </c>
      <c r="S46" s="976">
        <v>1378</v>
      </c>
      <c r="T46" s="976">
        <v>1334</v>
      </c>
      <c r="U46" s="977">
        <v>1594</v>
      </c>
      <c r="V46" s="985">
        <v>2512</v>
      </c>
      <c r="W46" s="985">
        <v>2084</v>
      </c>
      <c r="X46" s="985" t="s">
        <v>1225</v>
      </c>
      <c r="Y46" s="979" t="s">
        <v>1225</v>
      </c>
    </row>
    <row r="47" spans="1:25" s="18" customFormat="1" ht="10.5">
      <c r="A47" s="56"/>
      <c r="B47" s="937"/>
      <c r="C47" s="937"/>
      <c r="D47" s="937"/>
      <c r="E47" s="21"/>
      <c r="F47" s="976">
        <v>101185</v>
      </c>
      <c r="G47" s="976">
        <v>109507</v>
      </c>
      <c r="H47" s="976">
        <v>104142</v>
      </c>
      <c r="I47" s="977">
        <v>99018</v>
      </c>
      <c r="J47" s="976">
        <v>84587</v>
      </c>
      <c r="K47" s="976">
        <v>81465</v>
      </c>
      <c r="L47" s="976">
        <v>85595</v>
      </c>
      <c r="M47" s="977">
        <v>86078</v>
      </c>
      <c r="N47" s="976">
        <v>82288</v>
      </c>
      <c r="O47" s="976">
        <v>81378</v>
      </c>
      <c r="P47" s="976">
        <v>77019</v>
      </c>
      <c r="Q47" s="977">
        <v>82241</v>
      </c>
      <c r="R47" s="976">
        <v>82812</v>
      </c>
      <c r="S47" s="976">
        <v>84091</v>
      </c>
      <c r="T47" s="976">
        <v>80360</v>
      </c>
      <c r="U47" s="977">
        <v>80581</v>
      </c>
      <c r="V47" s="985">
        <v>104706</v>
      </c>
      <c r="W47" s="985">
        <v>95364</v>
      </c>
      <c r="X47" s="985" t="s">
        <v>1225</v>
      </c>
      <c r="Y47" s="979" t="s">
        <v>1225</v>
      </c>
    </row>
    <row r="48" spans="1:25" s="18" customFormat="1" ht="10.5">
      <c r="A48" s="56"/>
      <c r="B48" s="27" t="s">
        <v>287</v>
      </c>
      <c r="C48" s="272"/>
      <c r="D48" s="27"/>
      <c r="E48" s="272"/>
      <c r="F48" s="35"/>
      <c r="G48" s="35"/>
      <c r="H48" s="35"/>
      <c r="I48" s="36"/>
      <c r="J48" s="35"/>
      <c r="K48" s="35"/>
      <c r="L48" s="35"/>
      <c r="M48" s="36"/>
      <c r="N48" s="35"/>
      <c r="O48" s="35"/>
      <c r="P48" s="35"/>
      <c r="Q48" s="36"/>
      <c r="R48" s="35"/>
      <c r="S48" s="35"/>
      <c r="T48" s="35"/>
      <c r="U48" s="36"/>
      <c r="V48" s="98"/>
      <c r="W48" s="98"/>
      <c r="X48" s="98"/>
      <c r="Y48" s="143"/>
    </row>
    <row r="49" spans="1:25" s="18" customFormat="1" ht="12" customHeight="1">
      <c r="A49" s="56"/>
      <c r="B49" s="16"/>
      <c r="C49" s="21" t="s">
        <v>288</v>
      </c>
      <c r="D49" s="16"/>
      <c r="E49" s="21"/>
      <c r="F49" s="31">
        <v>10385</v>
      </c>
      <c r="G49" s="31">
        <v>9124</v>
      </c>
      <c r="H49" s="31">
        <v>9313</v>
      </c>
      <c r="I49" s="30">
        <v>10387</v>
      </c>
      <c r="J49" s="31">
        <v>10181</v>
      </c>
      <c r="K49" s="31">
        <v>9282</v>
      </c>
      <c r="L49" s="31">
        <v>9465</v>
      </c>
      <c r="M49" s="30">
        <v>10076</v>
      </c>
      <c r="N49" s="31">
        <v>9914</v>
      </c>
      <c r="O49" s="31">
        <v>8913</v>
      </c>
      <c r="P49" s="31">
        <v>9063</v>
      </c>
      <c r="Q49" s="30">
        <v>9409</v>
      </c>
      <c r="R49" s="31">
        <v>9106</v>
      </c>
      <c r="S49" s="31">
        <v>8016</v>
      </c>
      <c r="T49" s="31">
        <v>8086</v>
      </c>
      <c r="U49" s="30">
        <v>7975</v>
      </c>
      <c r="V49" s="314">
        <v>7857</v>
      </c>
      <c r="W49" s="314">
        <v>6843</v>
      </c>
      <c r="X49" s="314" t="s">
        <v>1225</v>
      </c>
      <c r="Y49" s="315" t="s">
        <v>1225</v>
      </c>
    </row>
    <row r="50" spans="1:25" s="18" customFormat="1" ht="12" customHeight="1">
      <c r="A50" s="56"/>
      <c r="B50" s="16"/>
      <c r="C50" s="21" t="s">
        <v>269</v>
      </c>
      <c r="D50" s="16"/>
      <c r="E50" s="21"/>
      <c r="F50" s="31">
        <v>9065</v>
      </c>
      <c r="G50" s="31">
        <v>12918</v>
      </c>
      <c r="H50" s="31">
        <v>16430</v>
      </c>
      <c r="I50" s="30">
        <v>13537</v>
      </c>
      <c r="J50" s="31">
        <v>11412</v>
      </c>
      <c r="K50" s="31">
        <v>11071</v>
      </c>
      <c r="L50" s="31">
        <v>11409</v>
      </c>
      <c r="M50" s="30">
        <v>10402</v>
      </c>
      <c r="N50" s="31">
        <v>11140</v>
      </c>
      <c r="O50" s="31">
        <v>12032</v>
      </c>
      <c r="P50" s="31">
        <v>12303</v>
      </c>
      <c r="Q50" s="30">
        <v>18532</v>
      </c>
      <c r="R50" s="31">
        <v>17670</v>
      </c>
      <c r="S50" s="31">
        <v>15670</v>
      </c>
      <c r="T50" s="31">
        <v>17415</v>
      </c>
      <c r="U50" s="30">
        <v>19667</v>
      </c>
      <c r="V50" s="314">
        <v>19054</v>
      </c>
      <c r="W50" s="314">
        <v>22274</v>
      </c>
      <c r="X50" s="314" t="s">
        <v>1225</v>
      </c>
      <c r="Y50" s="315" t="s">
        <v>1225</v>
      </c>
    </row>
    <row r="51" spans="1:25" s="18" customFormat="1" ht="12" customHeight="1">
      <c r="A51" s="56"/>
      <c r="B51" s="16"/>
      <c r="C51" s="21" t="s">
        <v>281</v>
      </c>
      <c r="D51" s="16"/>
      <c r="E51" s="21"/>
      <c r="F51" s="31">
        <v>930</v>
      </c>
      <c r="G51" s="31">
        <v>896</v>
      </c>
      <c r="H51" s="31">
        <v>1024</v>
      </c>
      <c r="I51" s="30">
        <v>1233</v>
      </c>
      <c r="J51" s="31">
        <v>1307</v>
      </c>
      <c r="K51" s="31">
        <v>1245</v>
      </c>
      <c r="L51" s="31">
        <v>1273</v>
      </c>
      <c r="M51" s="30">
        <v>1310</v>
      </c>
      <c r="N51" s="31">
        <v>1286</v>
      </c>
      <c r="O51" s="31">
        <v>1096</v>
      </c>
      <c r="P51" s="31">
        <v>1197</v>
      </c>
      <c r="Q51" s="30">
        <v>1326</v>
      </c>
      <c r="R51" s="31">
        <v>1345</v>
      </c>
      <c r="S51" s="31">
        <v>1565</v>
      </c>
      <c r="T51" s="31">
        <v>1693</v>
      </c>
      <c r="U51" s="30">
        <v>1834</v>
      </c>
      <c r="V51" s="314">
        <v>1951</v>
      </c>
      <c r="W51" s="314">
        <v>1995</v>
      </c>
      <c r="X51" s="314" t="s">
        <v>1225</v>
      </c>
      <c r="Y51" s="315" t="s">
        <v>1225</v>
      </c>
    </row>
    <row r="52" spans="1:25" s="18" customFormat="1" ht="12" customHeight="1">
      <c r="A52" s="56"/>
      <c r="B52" s="16"/>
      <c r="C52" s="21" t="s">
        <v>282</v>
      </c>
      <c r="D52" s="16"/>
      <c r="E52" s="21"/>
      <c r="F52" s="31">
        <v>6729</v>
      </c>
      <c r="G52" s="31">
        <v>6321</v>
      </c>
      <c r="H52" s="31">
        <v>6053</v>
      </c>
      <c r="I52" s="30">
        <v>6447</v>
      </c>
      <c r="J52" s="31">
        <v>6445</v>
      </c>
      <c r="K52" s="31">
        <v>8496</v>
      </c>
      <c r="L52" s="31">
        <v>8343</v>
      </c>
      <c r="M52" s="30">
        <v>8471</v>
      </c>
      <c r="N52" s="31">
        <v>8429</v>
      </c>
      <c r="O52" s="31">
        <v>8104</v>
      </c>
      <c r="P52" s="31">
        <v>8292</v>
      </c>
      <c r="Q52" s="30">
        <v>9340</v>
      </c>
      <c r="R52" s="31">
        <v>9770</v>
      </c>
      <c r="S52" s="31">
        <v>11771</v>
      </c>
      <c r="T52" s="31">
        <v>11868</v>
      </c>
      <c r="U52" s="30">
        <v>11739</v>
      </c>
      <c r="V52" s="323">
        <v>11459</v>
      </c>
      <c r="W52" s="323">
        <v>11395</v>
      </c>
      <c r="X52" s="314" t="s">
        <v>1225</v>
      </c>
      <c r="Y52" s="315" t="s">
        <v>1225</v>
      </c>
    </row>
    <row r="53" spans="1:25" s="18" customFormat="1" ht="12" customHeight="1">
      <c r="A53" s="56"/>
      <c r="B53" s="16"/>
      <c r="C53" s="21" t="s">
        <v>283</v>
      </c>
      <c r="D53" s="16"/>
      <c r="E53" s="21"/>
      <c r="F53" s="31">
        <v>55394</v>
      </c>
      <c r="G53" s="31">
        <v>46387</v>
      </c>
      <c r="H53" s="31">
        <v>42683</v>
      </c>
      <c r="I53" s="30">
        <v>43746</v>
      </c>
      <c r="J53" s="31">
        <v>46096</v>
      </c>
      <c r="K53" s="31">
        <v>47400</v>
      </c>
      <c r="L53" s="31">
        <v>45938</v>
      </c>
      <c r="M53" s="30">
        <v>48670</v>
      </c>
      <c r="N53" s="31">
        <v>48348</v>
      </c>
      <c r="O53" s="31">
        <v>50844</v>
      </c>
      <c r="P53" s="31">
        <v>52986</v>
      </c>
      <c r="Q53" s="30">
        <v>55073</v>
      </c>
      <c r="R53" s="31">
        <v>53790</v>
      </c>
      <c r="S53" s="31">
        <v>54503</v>
      </c>
      <c r="T53" s="31">
        <v>54097</v>
      </c>
      <c r="U53" s="30">
        <v>54602</v>
      </c>
      <c r="V53" s="323">
        <v>52197</v>
      </c>
      <c r="W53" s="323">
        <v>52449</v>
      </c>
      <c r="X53" s="314" t="s">
        <v>1225</v>
      </c>
      <c r="Y53" s="315" t="s">
        <v>1225</v>
      </c>
    </row>
    <row r="54" spans="1:25" s="18" customFormat="1" ht="12" customHeight="1">
      <c r="A54" s="56"/>
      <c r="B54" s="16"/>
      <c r="C54" s="21" t="s">
        <v>289</v>
      </c>
      <c r="D54" s="16"/>
      <c r="E54" s="21"/>
      <c r="F54" s="31">
        <v>8498</v>
      </c>
      <c r="G54" s="31">
        <v>8360</v>
      </c>
      <c r="H54" s="31">
        <v>9016</v>
      </c>
      <c r="I54" s="30">
        <v>10526</v>
      </c>
      <c r="J54" s="31">
        <v>10886</v>
      </c>
      <c r="K54" s="31">
        <v>10648</v>
      </c>
      <c r="L54" s="31">
        <v>10293</v>
      </c>
      <c r="M54" s="30">
        <v>9617</v>
      </c>
      <c r="N54" s="31">
        <v>8980</v>
      </c>
      <c r="O54" s="31">
        <v>9125</v>
      </c>
      <c r="P54" s="31">
        <v>8950</v>
      </c>
      <c r="Q54" s="30">
        <v>8428</v>
      </c>
      <c r="R54" s="31">
        <v>8975</v>
      </c>
      <c r="S54" s="31">
        <v>8654</v>
      </c>
      <c r="T54" s="31">
        <v>8432</v>
      </c>
      <c r="U54" s="30">
        <v>7642</v>
      </c>
      <c r="V54" s="323">
        <v>7684</v>
      </c>
      <c r="W54" s="323">
        <v>7826</v>
      </c>
      <c r="X54" s="314" t="s">
        <v>1225</v>
      </c>
      <c r="Y54" s="315" t="s">
        <v>1225</v>
      </c>
    </row>
    <row r="55" spans="1:25" s="18" customFormat="1" ht="12" customHeight="1">
      <c r="A55" s="56"/>
      <c r="B55" s="16"/>
      <c r="C55" s="21" t="s">
        <v>285</v>
      </c>
      <c r="D55" s="16"/>
      <c r="E55" s="21"/>
      <c r="F55" s="31">
        <v>17830</v>
      </c>
      <c r="G55" s="31">
        <v>18229</v>
      </c>
      <c r="H55" s="31">
        <v>16517</v>
      </c>
      <c r="I55" s="30">
        <v>14992</v>
      </c>
      <c r="J55" s="31">
        <v>15214</v>
      </c>
      <c r="K55" s="31">
        <v>15572</v>
      </c>
      <c r="L55" s="31">
        <v>15497</v>
      </c>
      <c r="M55" s="30">
        <v>14721</v>
      </c>
      <c r="N55" s="31">
        <v>14835</v>
      </c>
      <c r="O55" s="31">
        <v>14571</v>
      </c>
      <c r="P55" s="31">
        <v>14649</v>
      </c>
      <c r="Q55" s="30">
        <v>14688</v>
      </c>
      <c r="R55" s="31">
        <v>15151</v>
      </c>
      <c r="S55" s="31">
        <v>15613</v>
      </c>
      <c r="T55" s="31">
        <v>15810</v>
      </c>
      <c r="U55" s="30">
        <v>15670</v>
      </c>
      <c r="V55" s="314">
        <v>15743</v>
      </c>
      <c r="W55" s="314">
        <v>15928</v>
      </c>
      <c r="X55" s="314" t="s">
        <v>1225</v>
      </c>
      <c r="Y55" s="315" t="s">
        <v>1225</v>
      </c>
    </row>
    <row r="56" spans="1:25" s="18" customFormat="1" ht="13.5" customHeight="1">
      <c r="A56" s="56"/>
      <c r="C56" s="21" t="s">
        <v>1198</v>
      </c>
      <c r="E56" s="21"/>
      <c r="F56" s="31">
        <v>6977</v>
      </c>
      <c r="G56" s="31">
        <v>5828</v>
      </c>
      <c r="H56" s="31">
        <v>4971</v>
      </c>
      <c r="I56" s="30">
        <v>5244</v>
      </c>
      <c r="J56" s="31">
        <v>5352</v>
      </c>
      <c r="K56" s="31">
        <v>5285</v>
      </c>
      <c r="L56" s="31">
        <v>4747</v>
      </c>
      <c r="M56" s="30">
        <v>5456</v>
      </c>
      <c r="N56" s="31">
        <v>5275</v>
      </c>
      <c r="O56" s="31">
        <v>5122</v>
      </c>
      <c r="P56" s="31">
        <v>5303</v>
      </c>
      <c r="Q56" s="30">
        <v>4873</v>
      </c>
      <c r="R56" s="31">
        <v>4825</v>
      </c>
      <c r="S56" s="31">
        <v>5074</v>
      </c>
      <c r="T56" s="31">
        <v>5053</v>
      </c>
      <c r="U56" s="30">
        <v>4816</v>
      </c>
      <c r="V56" s="314">
        <v>4131</v>
      </c>
      <c r="W56" s="314">
        <v>4133</v>
      </c>
      <c r="X56" s="314" t="s">
        <v>1225</v>
      </c>
      <c r="Y56" s="315" t="s">
        <v>1225</v>
      </c>
    </row>
    <row r="57" spans="1:25" s="18" customFormat="1" ht="10.5">
      <c r="A57" s="56"/>
      <c r="B57" s="937"/>
      <c r="C57" s="937"/>
      <c r="D57" s="937"/>
      <c r="E57" s="21"/>
      <c r="F57" s="976">
        <v>115808</v>
      </c>
      <c r="G57" s="976">
        <v>108063</v>
      </c>
      <c r="H57" s="976">
        <v>106007</v>
      </c>
      <c r="I57" s="977">
        <v>106112</v>
      </c>
      <c r="J57" s="976">
        <v>106893</v>
      </c>
      <c r="K57" s="976">
        <v>108999</v>
      </c>
      <c r="L57" s="976">
        <v>106965</v>
      </c>
      <c r="M57" s="977">
        <v>108723</v>
      </c>
      <c r="N57" s="976">
        <v>108207</v>
      </c>
      <c r="O57" s="976">
        <v>109807</v>
      </c>
      <c r="P57" s="976">
        <v>112743</v>
      </c>
      <c r="Q57" s="977">
        <v>121669</v>
      </c>
      <c r="R57" s="976">
        <v>120632</v>
      </c>
      <c r="S57" s="976">
        <v>120866</v>
      </c>
      <c r="T57" s="976">
        <v>122454</v>
      </c>
      <c r="U57" s="977">
        <v>123945</v>
      </c>
      <c r="V57" s="985">
        <v>120076</v>
      </c>
      <c r="W57" s="985">
        <v>122843</v>
      </c>
      <c r="X57" s="985" t="s">
        <v>1225</v>
      </c>
      <c r="Y57" s="979" t="s">
        <v>1225</v>
      </c>
    </row>
    <row r="58" spans="1:25" s="18" customFormat="1" ht="10.5">
      <c r="A58" s="56"/>
      <c r="B58" s="937" t="s">
        <v>290</v>
      </c>
      <c r="C58" s="21"/>
      <c r="D58" s="937"/>
      <c r="E58" s="21"/>
      <c r="F58" s="976">
        <v>216993</v>
      </c>
      <c r="G58" s="976">
        <v>217570</v>
      </c>
      <c r="H58" s="976">
        <v>210149</v>
      </c>
      <c r="I58" s="977">
        <v>205130</v>
      </c>
      <c r="J58" s="976">
        <v>191480</v>
      </c>
      <c r="K58" s="976">
        <v>190464</v>
      </c>
      <c r="L58" s="976">
        <v>192560</v>
      </c>
      <c r="M58" s="977">
        <v>194801</v>
      </c>
      <c r="N58" s="976">
        <v>190495</v>
      </c>
      <c r="O58" s="976">
        <v>191185</v>
      </c>
      <c r="P58" s="976">
        <v>189762</v>
      </c>
      <c r="Q58" s="977">
        <v>203910</v>
      </c>
      <c r="R58" s="976">
        <v>203444</v>
      </c>
      <c r="S58" s="976">
        <v>204957</v>
      </c>
      <c r="T58" s="976">
        <v>202814</v>
      </c>
      <c r="U58" s="977">
        <v>204526</v>
      </c>
      <c r="V58" s="985">
        <v>224782</v>
      </c>
      <c r="W58" s="985">
        <v>218207</v>
      </c>
      <c r="X58" s="985" t="s">
        <v>1225</v>
      </c>
      <c r="Y58" s="979" t="s">
        <v>1225</v>
      </c>
    </row>
    <row r="59" spans="1:25" s="18" customFormat="1" ht="10.5">
      <c r="A59" s="56"/>
      <c r="B59" s="991" t="s">
        <v>291</v>
      </c>
      <c r="C59" s="991"/>
      <c r="D59" s="991"/>
      <c r="E59" s="21"/>
      <c r="F59" s="985">
        <v>78519</v>
      </c>
      <c r="G59" s="985">
        <v>81563</v>
      </c>
      <c r="H59" s="985">
        <v>73333</v>
      </c>
      <c r="I59" s="979">
        <v>82990</v>
      </c>
      <c r="J59" s="985">
        <v>87181</v>
      </c>
      <c r="K59" s="985">
        <v>85603</v>
      </c>
      <c r="L59" s="985">
        <v>87676</v>
      </c>
      <c r="M59" s="979">
        <v>85493</v>
      </c>
      <c r="N59" s="985">
        <v>84940</v>
      </c>
      <c r="O59" s="985">
        <v>82199</v>
      </c>
      <c r="P59" s="985">
        <v>79946</v>
      </c>
      <c r="Q59" s="979">
        <v>78318</v>
      </c>
      <c r="R59" s="985">
        <v>77952</v>
      </c>
      <c r="S59" s="985">
        <v>79780</v>
      </c>
      <c r="T59" s="985">
        <v>77645</v>
      </c>
      <c r="U59" s="979">
        <v>74000</v>
      </c>
      <c r="V59" s="985">
        <v>76961</v>
      </c>
      <c r="W59" s="985">
        <v>76420</v>
      </c>
      <c r="X59" s="985" t="s">
        <v>1225</v>
      </c>
      <c r="Y59" s="979" t="s">
        <v>1225</v>
      </c>
    </row>
    <row r="60" spans="1:25" s="18" customFormat="1" ht="12" customHeight="1">
      <c r="A60" s="56"/>
      <c r="B60" s="27" t="s">
        <v>292</v>
      </c>
      <c r="C60" s="272"/>
      <c r="D60" s="27"/>
      <c r="E60" s="272"/>
      <c r="F60" s="35"/>
      <c r="G60" s="35"/>
      <c r="H60" s="35"/>
      <c r="I60" s="36"/>
      <c r="J60" s="35"/>
      <c r="K60" s="35"/>
      <c r="L60" s="35"/>
      <c r="M60" s="36"/>
      <c r="N60" s="35"/>
      <c r="O60" s="35"/>
      <c r="P60" s="35"/>
      <c r="Q60" s="36"/>
      <c r="R60" s="35"/>
      <c r="S60" s="35"/>
      <c r="T60" s="35"/>
      <c r="U60" s="36"/>
      <c r="V60" s="98"/>
      <c r="W60" s="98"/>
      <c r="X60" s="98"/>
      <c r="Y60" s="143"/>
    </row>
    <row r="61" spans="1:25" s="18" customFormat="1" ht="12" customHeight="1">
      <c r="A61" s="56"/>
      <c r="B61" s="16"/>
      <c r="C61" s="21" t="s">
        <v>293</v>
      </c>
      <c r="D61" s="16"/>
      <c r="E61" s="21"/>
      <c r="F61" s="31">
        <v>63299</v>
      </c>
      <c r="G61" s="31">
        <v>66609</v>
      </c>
      <c r="H61" s="31">
        <v>58181</v>
      </c>
      <c r="I61" s="30">
        <v>67553</v>
      </c>
      <c r="J61" s="31">
        <v>71775</v>
      </c>
      <c r="K61" s="31">
        <v>70339</v>
      </c>
      <c r="L61" s="31">
        <v>72418</v>
      </c>
      <c r="M61" s="30">
        <v>70283</v>
      </c>
      <c r="N61" s="31">
        <v>69770</v>
      </c>
      <c r="O61" s="31">
        <v>67024</v>
      </c>
      <c r="P61" s="31">
        <v>64826</v>
      </c>
      <c r="Q61" s="30">
        <v>59246</v>
      </c>
      <c r="R61" s="31">
        <v>58215</v>
      </c>
      <c r="S61" s="31">
        <v>59240</v>
      </c>
      <c r="T61" s="31">
        <v>58244</v>
      </c>
      <c r="U61" s="30">
        <v>53052</v>
      </c>
      <c r="V61" s="314">
        <v>55962</v>
      </c>
      <c r="W61" s="314">
        <v>58428</v>
      </c>
      <c r="X61" s="314" t="s">
        <v>1225</v>
      </c>
      <c r="Y61" s="315" t="s">
        <v>1225</v>
      </c>
    </row>
    <row r="62" spans="1:25" s="18" customFormat="1" ht="12" customHeight="1">
      <c r="A62" s="56"/>
      <c r="B62" s="16"/>
      <c r="C62" s="21" t="s">
        <v>103</v>
      </c>
      <c r="D62" s="16"/>
      <c r="E62" s="21"/>
      <c r="F62" s="31">
        <v>15220</v>
      </c>
      <c r="G62" s="31">
        <v>14954</v>
      </c>
      <c r="H62" s="31">
        <v>15152</v>
      </c>
      <c r="I62" s="30">
        <v>15437</v>
      </c>
      <c r="J62" s="31">
        <v>15406</v>
      </c>
      <c r="K62" s="31">
        <v>15264</v>
      </c>
      <c r="L62" s="31">
        <v>15258</v>
      </c>
      <c r="M62" s="30">
        <v>15210</v>
      </c>
      <c r="N62" s="31">
        <v>15170</v>
      </c>
      <c r="O62" s="31">
        <v>15175</v>
      </c>
      <c r="P62" s="31">
        <v>15120</v>
      </c>
      <c r="Q62" s="30">
        <v>19072</v>
      </c>
      <c r="R62" s="31">
        <v>19737</v>
      </c>
      <c r="S62" s="31">
        <v>20540</v>
      </c>
      <c r="T62" s="31">
        <v>19401</v>
      </c>
      <c r="U62" s="30">
        <v>20948</v>
      </c>
      <c r="V62" s="314">
        <v>20999</v>
      </c>
      <c r="W62" s="314">
        <v>17992</v>
      </c>
      <c r="X62" s="314" t="s">
        <v>1225</v>
      </c>
      <c r="Y62" s="315" t="s">
        <v>1225</v>
      </c>
    </row>
    <row r="63" spans="1:25" s="18" customFormat="1" ht="10.8" thickBot="1">
      <c r="B63" s="64" t="s">
        <v>294</v>
      </c>
      <c r="C63" s="64"/>
      <c r="D63" s="64"/>
      <c r="E63" s="21"/>
      <c r="F63" s="97">
        <v>78519</v>
      </c>
      <c r="G63" s="97">
        <v>81563</v>
      </c>
      <c r="H63" s="97">
        <v>73333</v>
      </c>
      <c r="I63" s="128">
        <v>82990</v>
      </c>
      <c r="J63" s="97">
        <v>87181</v>
      </c>
      <c r="K63" s="97">
        <v>85603</v>
      </c>
      <c r="L63" s="97">
        <v>87676</v>
      </c>
      <c r="M63" s="128">
        <v>85493</v>
      </c>
      <c r="N63" s="97">
        <v>84940</v>
      </c>
      <c r="O63" s="97">
        <v>82199</v>
      </c>
      <c r="P63" s="97">
        <v>79946</v>
      </c>
      <c r="Q63" s="128">
        <v>78318</v>
      </c>
      <c r="R63" s="97">
        <v>77952</v>
      </c>
      <c r="S63" s="97">
        <v>79780</v>
      </c>
      <c r="T63" s="97">
        <v>77645</v>
      </c>
      <c r="U63" s="128">
        <v>74000</v>
      </c>
      <c r="V63" s="97">
        <v>76961</v>
      </c>
      <c r="W63" s="97">
        <v>76420</v>
      </c>
      <c r="X63" s="97" t="s">
        <v>1225</v>
      </c>
      <c r="Y63" s="128" t="s">
        <v>1225</v>
      </c>
    </row>
    <row r="64" spans="1:25" s="18" customFormat="1" ht="12" customHeight="1">
      <c r="A64" s="56"/>
      <c r="B64" s="68"/>
      <c r="C64" s="68"/>
      <c r="D64" s="68"/>
      <c r="F64" s="30"/>
      <c r="G64" s="30"/>
      <c r="H64" s="30"/>
      <c r="I64" s="30"/>
      <c r="J64" s="30"/>
      <c r="K64" s="30"/>
      <c r="L64" s="30"/>
      <c r="M64" s="30"/>
      <c r="N64" s="30"/>
      <c r="O64" s="30"/>
      <c r="P64" s="30"/>
      <c r="Q64" s="30"/>
      <c r="R64" s="30"/>
      <c r="S64" s="30"/>
      <c r="T64" s="30"/>
      <c r="U64" s="30"/>
    </row>
    <row r="65" spans="1:21" ht="13.2">
      <c r="A65" s="282"/>
      <c r="B65" s="69"/>
      <c r="C65" s="17"/>
      <c r="D65" s="17"/>
      <c r="F65" s="100"/>
      <c r="G65" s="100"/>
      <c r="H65" s="100"/>
      <c r="I65" s="100"/>
      <c r="J65" s="123"/>
      <c r="K65" s="123"/>
      <c r="L65" s="123"/>
      <c r="M65" s="129"/>
      <c r="N65" s="129"/>
      <c r="O65" s="129"/>
      <c r="P65" s="129"/>
      <c r="Q65" s="129"/>
      <c r="R65" s="129"/>
      <c r="S65" s="129"/>
      <c r="T65" s="129"/>
      <c r="U65" s="129"/>
    </row>
    <row r="66" spans="1:21" ht="12" customHeight="1">
      <c r="F66" s="100"/>
      <c r="G66" s="100"/>
      <c r="H66" s="100"/>
      <c r="I66" s="100"/>
    </row>
    <row r="67" spans="1:21" ht="12" customHeight="1">
      <c r="F67" s="100"/>
      <c r="G67" s="100"/>
      <c r="H67" s="100"/>
      <c r="I67" s="100"/>
    </row>
    <row r="68" spans="1:21" ht="12" customHeight="1">
      <c r="F68" s="100"/>
      <c r="G68" s="100"/>
      <c r="H68" s="100"/>
      <c r="I68" s="100"/>
    </row>
    <row r="69" spans="1:21" ht="12" customHeight="1">
      <c r="F69" s="100"/>
      <c r="G69" s="100"/>
      <c r="H69" s="100"/>
      <c r="I69" s="100"/>
    </row>
    <row r="70" spans="1:21" ht="12" customHeight="1">
      <c r="F70" s="100"/>
      <c r="G70" s="100"/>
      <c r="H70" s="100"/>
      <c r="I70" s="100"/>
    </row>
    <row r="71" spans="1:21" ht="12" customHeight="1">
      <c r="F71" s="100"/>
      <c r="G71" s="100"/>
      <c r="H71" s="100"/>
      <c r="I71" s="100"/>
    </row>
    <row r="72" spans="1:21" ht="12" customHeight="1">
      <c r="F72" s="100"/>
      <c r="G72" s="100"/>
      <c r="H72" s="100"/>
      <c r="I72" s="100"/>
    </row>
    <row r="73" spans="1:21" ht="12" customHeight="1">
      <c r="F73" s="100"/>
      <c r="G73" s="100"/>
      <c r="H73" s="100"/>
      <c r="I73" s="100"/>
    </row>
    <row r="74" spans="1:21" ht="12" customHeight="1">
      <c r="F74" s="100"/>
      <c r="G74" s="100"/>
      <c r="H74" s="100"/>
      <c r="I74" s="100"/>
    </row>
    <row r="75" spans="1:21" ht="12" customHeight="1">
      <c r="F75" s="100"/>
      <c r="G75" s="100"/>
      <c r="H75" s="100"/>
      <c r="I75" s="100"/>
    </row>
    <row r="76" spans="1:21" ht="12" customHeight="1">
      <c r="F76" s="100"/>
      <c r="G76" s="100"/>
      <c r="H76" s="100"/>
      <c r="I76" s="100"/>
    </row>
    <row r="77" spans="1:21" ht="12" customHeight="1">
      <c r="F77" s="100"/>
      <c r="G77" s="100"/>
      <c r="H77" s="100"/>
      <c r="I77" s="100"/>
    </row>
    <row r="78" spans="1:21" ht="12" customHeight="1">
      <c r="F78" s="100"/>
      <c r="G78" s="100"/>
      <c r="H78" s="100"/>
      <c r="I78" s="100"/>
    </row>
    <row r="79" spans="1:21" ht="12" customHeight="1">
      <c r="F79" s="100"/>
      <c r="G79" s="100"/>
      <c r="H79" s="100"/>
      <c r="I79" s="100"/>
    </row>
    <row r="80" spans="1:21" ht="12" customHeight="1">
      <c r="F80" s="100"/>
      <c r="G80" s="100"/>
      <c r="H80" s="100"/>
      <c r="I80" s="100"/>
    </row>
    <row r="81" spans="6:9" ht="12" customHeight="1">
      <c r="F81" s="100"/>
      <c r="G81" s="100"/>
      <c r="H81" s="100"/>
      <c r="I81" s="100"/>
    </row>
    <row r="82" spans="6:9" ht="12" customHeight="1">
      <c r="F82" s="100"/>
      <c r="G82" s="100"/>
      <c r="H82" s="100"/>
      <c r="I82" s="100"/>
    </row>
    <row r="83" spans="6:9" ht="12" customHeight="1">
      <c r="F83" s="100"/>
      <c r="G83" s="100"/>
      <c r="H83" s="100"/>
      <c r="I83" s="100"/>
    </row>
    <row r="84" spans="6:9" ht="12" customHeight="1">
      <c r="F84" s="100"/>
      <c r="G84" s="100"/>
      <c r="H84" s="100"/>
      <c r="I84" s="100"/>
    </row>
    <row r="85" spans="6:9" ht="12" customHeight="1">
      <c r="F85" s="100"/>
      <c r="G85" s="100"/>
      <c r="H85" s="100"/>
      <c r="I85" s="100"/>
    </row>
    <row r="86" spans="6:9" ht="12" customHeight="1">
      <c r="F86" s="100"/>
      <c r="G86" s="100"/>
      <c r="H86" s="100"/>
      <c r="I86" s="100"/>
    </row>
    <row r="87" spans="6:9" ht="12" customHeight="1">
      <c r="F87" s="100"/>
      <c r="G87" s="100"/>
      <c r="H87" s="100"/>
      <c r="I87" s="100"/>
    </row>
    <row r="88" spans="6:9" ht="12" customHeight="1">
      <c r="F88" s="100"/>
      <c r="G88" s="100"/>
      <c r="H88" s="100"/>
      <c r="I88" s="100"/>
    </row>
    <row r="89" spans="6:9" ht="12" customHeight="1">
      <c r="F89" s="100"/>
      <c r="G89" s="100"/>
      <c r="H89" s="100"/>
      <c r="I89" s="100"/>
    </row>
    <row r="90" spans="6:9" ht="12" customHeight="1">
      <c r="F90" s="100"/>
      <c r="G90" s="100"/>
      <c r="H90" s="100"/>
      <c r="I90" s="100"/>
    </row>
    <row r="91" spans="6:9" ht="12" customHeight="1">
      <c r="F91" s="100"/>
      <c r="G91" s="100"/>
      <c r="H91" s="100"/>
      <c r="I91" s="100"/>
    </row>
    <row r="92" spans="6:9" ht="12" customHeight="1">
      <c r="F92" s="100"/>
      <c r="G92" s="100"/>
      <c r="H92" s="100"/>
      <c r="I92" s="100"/>
    </row>
    <row r="93" spans="6:9" ht="12" customHeight="1">
      <c r="F93" s="100"/>
      <c r="G93" s="100"/>
      <c r="H93" s="100"/>
      <c r="I93" s="100"/>
    </row>
    <row r="94" spans="6:9" ht="12" customHeight="1">
      <c r="F94" s="100"/>
      <c r="G94" s="100"/>
      <c r="H94" s="100"/>
      <c r="I94" s="100"/>
    </row>
    <row r="95" spans="6:9" ht="12" customHeight="1">
      <c r="F95" s="100"/>
      <c r="G95" s="100"/>
      <c r="H95" s="100"/>
      <c r="I95" s="100"/>
    </row>
    <row r="96" spans="6:9" ht="12" customHeight="1">
      <c r="F96" s="100"/>
      <c r="G96" s="100"/>
      <c r="H96" s="100"/>
      <c r="I96" s="100"/>
    </row>
    <row r="97" spans="6:9" ht="12" customHeight="1">
      <c r="F97" s="100"/>
      <c r="G97" s="100"/>
      <c r="H97" s="100"/>
      <c r="I97" s="100"/>
    </row>
    <row r="98" spans="6:9" ht="12" customHeight="1">
      <c r="F98" s="100"/>
      <c r="G98" s="100"/>
      <c r="H98" s="100"/>
      <c r="I98" s="100"/>
    </row>
    <row r="99" spans="6:9" ht="12" customHeight="1">
      <c r="F99" s="100"/>
      <c r="G99" s="100"/>
      <c r="H99" s="100"/>
      <c r="I99" s="100"/>
    </row>
    <row r="100" spans="6:9" ht="12" customHeight="1">
      <c r="F100" s="100"/>
      <c r="G100" s="100"/>
      <c r="H100" s="100"/>
      <c r="I100" s="100"/>
    </row>
    <row r="101" spans="6:9" ht="12" customHeight="1">
      <c r="F101" s="100"/>
      <c r="G101" s="100"/>
      <c r="H101" s="100"/>
      <c r="I101" s="100"/>
    </row>
    <row r="102" spans="6:9" ht="12" customHeight="1">
      <c r="F102" s="100"/>
      <c r="G102" s="100"/>
      <c r="H102" s="100"/>
      <c r="I102" s="100"/>
    </row>
    <row r="103" spans="6:9" ht="12" customHeight="1">
      <c r="F103" s="100"/>
      <c r="G103" s="100"/>
      <c r="H103" s="100"/>
      <c r="I103" s="100"/>
    </row>
    <row r="104" spans="6:9" ht="12" customHeight="1">
      <c r="F104" s="100"/>
      <c r="G104" s="100"/>
      <c r="H104" s="100"/>
      <c r="I104" s="100"/>
    </row>
    <row r="105" spans="6:9" ht="12" customHeight="1">
      <c r="F105" s="100"/>
      <c r="G105" s="100"/>
      <c r="H105" s="100"/>
      <c r="I105" s="100"/>
    </row>
    <row r="106" spans="6:9" ht="12" customHeight="1">
      <c r="F106" s="100"/>
      <c r="G106" s="100"/>
      <c r="H106" s="100"/>
      <c r="I106" s="100"/>
    </row>
    <row r="107" spans="6:9" ht="12" customHeight="1">
      <c r="F107" s="100"/>
      <c r="G107" s="100"/>
      <c r="H107" s="100"/>
      <c r="I107" s="100"/>
    </row>
    <row r="108" spans="6:9" ht="12" customHeight="1">
      <c r="F108" s="100"/>
      <c r="G108" s="100"/>
      <c r="H108" s="100"/>
      <c r="I108" s="100"/>
    </row>
    <row r="109" spans="6:9" ht="12" customHeight="1">
      <c r="F109" s="100"/>
      <c r="G109" s="100"/>
      <c r="H109" s="100"/>
      <c r="I109" s="100"/>
    </row>
    <row r="110" spans="6:9" ht="12" customHeight="1">
      <c r="F110" s="100"/>
      <c r="G110" s="100"/>
      <c r="H110" s="100"/>
      <c r="I110" s="100"/>
    </row>
    <row r="111" spans="6:9" ht="12" customHeight="1">
      <c r="F111" s="100"/>
      <c r="G111" s="100"/>
      <c r="H111" s="100"/>
      <c r="I111" s="100"/>
    </row>
    <row r="112" spans="6:9" ht="12" customHeight="1">
      <c r="F112" s="100"/>
      <c r="G112" s="100"/>
      <c r="H112" s="100"/>
      <c r="I112" s="100"/>
    </row>
    <row r="113" spans="6:9" ht="12" customHeight="1">
      <c r="F113" s="100"/>
      <c r="G113" s="100"/>
      <c r="H113" s="100"/>
      <c r="I113" s="100"/>
    </row>
    <row r="114" spans="6:9" ht="12" customHeight="1">
      <c r="F114" s="100"/>
      <c r="G114" s="100"/>
      <c r="H114" s="100"/>
      <c r="I114" s="100"/>
    </row>
    <row r="115" spans="6:9" ht="12" customHeight="1">
      <c r="F115" s="100"/>
      <c r="G115" s="100"/>
      <c r="H115" s="100"/>
      <c r="I115" s="100"/>
    </row>
    <row r="116" spans="6:9" ht="12" customHeight="1">
      <c r="F116" s="100"/>
      <c r="G116" s="100"/>
      <c r="H116" s="100"/>
      <c r="I116" s="100"/>
    </row>
    <row r="117" spans="6:9" ht="12" customHeight="1">
      <c r="F117" s="100"/>
      <c r="G117" s="100"/>
      <c r="H117" s="100"/>
      <c r="I117" s="100"/>
    </row>
    <row r="118" spans="6:9" ht="12" customHeight="1">
      <c r="F118" s="100"/>
      <c r="G118" s="100"/>
      <c r="H118" s="100"/>
      <c r="I118" s="100"/>
    </row>
    <row r="119" spans="6:9" ht="12" customHeight="1">
      <c r="F119" s="100"/>
      <c r="G119" s="100"/>
      <c r="H119" s="100"/>
      <c r="I119" s="100"/>
    </row>
    <row r="120" spans="6:9" ht="12" customHeight="1">
      <c r="F120" s="100"/>
      <c r="G120" s="100"/>
      <c r="H120" s="100"/>
      <c r="I120" s="100"/>
    </row>
    <row r="121" spans="6:9" ht="12" customHeight="1">
      <c r="F121" s="100"/>
      <c r="G121" s="100"/>
      <c r="H121" s="100"/>
      <c r="I121" s="100"/>
    </row>
    <row r="122" spans="6:9" ht="12" customHeight="1">
      <c r="F122" s="100"/>
      <c r="G122" s="100"/>
      <c r="H122" s="100"/>
      <c r="I122" s="100"/>
    </row>
    <row r="123" spans="6:9" ht="12" customHeight="1">
      <c r="F123" s="100"/>
      <c r="G123" s="100"/>
      <c r="H123" s="100"/>
      <c r="I123" s="100"/>
    </row>
    <row r="124" spans="6:9" ht="12" customHeight="1">
      <c r="F124" s="100"/>
      <c r="G124" s="100"/>
      <c r="H124" s="100"/>
      <c r="I124" s="100"/>
    </row>
    <row r="125" spans="6:9" ht="12" customHeight="1">
      <c r="F125" s="100"/>
      <c r="G125" s="100"/>
      <c r="H125" s="100"/>
      <c r="I125" s="100"/>
    </row>
    <row r="126" spans="6:9" ht="12" customHeight="1">
      <c r="F126" s="100"/>
      <c r="G126" s="100"/>
      <c r="H126" s="100"/>
      <c r="I126" s="100"/>
    </row>
    <row r="127" spans="6:9" ht="12" customHeight="1">
      <c r="F127" s="100"/>
      <c r="G127" s="100"/>
      <c r="H127" s="100"/>
      <c r="I127" s="100"/>
    </row>
    <row r="128" spans="6:9" ht="12" customHeight="1">
      <c r="F128" s="100"/>
      <c r="G128" s="100"/>
      <c r="H128" s="100"/>
      <c r="I128" s="100"/>
    </row>
    <row r="129" spans="6:9" ht="12" customHeight="1">
      <c r="F129" s="100"/>
      <c r="G129" s="100"/>
      <c r="H129" s="100"/>
      <c r="I129" s="100"/>
    </row>
    <row r="130" spans="6:9" ht="12" customHeight="1">
      <c r="F130" s="100"/>
      <c r="G130" s="100"/>
      <c r="H130" s="100"/>
      <c r="I130" s="100"/>
    </row>
    <row r="131" spans="6:9" ht="12" customHeight="1">
      <c r="F131" s="100"/>
      <c r="G131" s="100"/>
      <c r="H131" s="100"/>
      <c r="I131" s="100"/>
    </row>
    <row r="132" spans="6:9" ht="12" customHeight="1">
      <c r="F132" s="100"/>
      <c r="G132" s="100"/>
      <c r="H132" s="100"/>
      <c r="I132" s="100"/>
    </row>
    <row r="133" spans="6:9" ht="12" customHeight="1">
      <c r="F133" s="100"/>
      <c r="G133" s="100"/>
      <c r="H133" s="100"/>
      <c r="I133" s="100"/>
    </row>
    <row r="134" spans="6:9" ht="12" customHeight="1">
      <c r="F134" s="100"/>
      <c r="G134" s="100"/>
      <c r="H134" s="100"/>
      <c r="I134" s="100"/>
    </row>
    <row r="135" spans="6:9" ht="12" customHeight="1">
      <c r="F135" s="100"/>
      <c r="G135" s="100"/>
      <c r="H135" s="100"/>
      <c r="I135" s="100"/>
    </row>
    <row r="136" spans="6:9" ht="12" customHeight="1">
      <c r="F136" s="100"/>
      <c r="G136" s="100"/>
      <c r="H136" s="100"/>
      <c r="I136" s="100"/>
    </row>
    <row r="137" spans="6:9" ht="12" customHeight="1">
      <c r="F137" s="100"/>
      <c r="G137" s="100"/>
      <c r="H137" s="100"/>
      <c r="I137" s="100"/>
    </row>
    <row r="138" spans="6:9" ht="12" customHeight="1">
      <c r="F138" s="100"/>
      <c r="G138" s="100"/>
      <c r="H138" s="100"/>
      <c r="I138" s="100"/>
    </row>
    <row r="139" spans="6:9" ht="12" customHeight="1">
      <c r="F139" s="100"/>
      <c r="G139" s="100"/>
      <c r="H139" s="100"/>
      <c r="I139" s="100"/>
    </row>
    <row r="140" spans="6:9" ht="12" customHeight="1">
      <c r="F140" s="100"/>
      <c r="G140" s="100"/>
      <c r="H140" s="100"/>
      <c r="I140" s="100"/>
    </row>
    <row r="141" spans="6:9" ht="12" customHeight="1">
      <c r="F141" s="100"/>
      <c r="G141" s="100"/>
      <c r="H141" s="100"/>
      <c r="I141" s="100"/>
    </row>
    <row r="142" spans="6:9" ht="12" customHeight="1">
      <c r="F142" s="100"/>
      <c r="G142" s="100"/>
      <c r="H142" s="100"/>
      <c r="I142" s="100"/>
    </row>
    <row r="143" spans="6:9" ht="12" customHeight="1">
      <c r="F143" s="100"/>
      <c r="G143" s="100"/>
      <c r="H143" s="100"/>
      <c r="I143" s="100"/>
    </row>
    <row r="144" spans="6:9" ht="12" customHeight="1">
      <c r="F144" s="100"/>
      <c r="G144" s="100"/>
      <c r="H144" s="100"/>
      <c r="I144" s="100"/>
    </row>
    <row r="145" spans="6:9" ht="12" customHeight="1">
      <c r="F145" s="100"/>
      <c r="G145" s="100"/>
      <c r="H145" s="100"/>
      <c r="I145" s="100"/>
    </row>
    <row r="146" spans="6:9" ht="12" customHeight="1">
      <c r="F146" s="100"/>
      <c r="G146" s="100"/>
      <c r="H146" s="100"/>
      <c r="I146" s="100"/>
    </row>
    <row r="147" spans="6:9" ht="12" customHeight="1">
      <c r="F147" s="100"/>
      <c r="G147" s="100"/>
      <c r="H147" s="100"/>
      <c r="I147" s="100"/>
    </row>
    <row r="148" spans="6:9" ht="12" customHeight="1">
      <c r="F148" s="100"/>
      <c r="G148" s="100"/>
      <c r="H148" s="100"/>
      <c r="I148" s="100"/>
    </row>
    <row r="149" spans="6:9" ht="12" customHeight="1">
      <c r="F149" s="100"/>
      <c r="G149" s="100"/>
      <c r="H149" s="100"/>
      <c r="I149" s="100"/>
    </row>
    <row r="150" spans="6:9" ht="12" customHeight="1">
      <c r="F150" s="100"/>
      <c r="G150" s="100"/>
      <c r="H150" s="100"/>
      <c r="I150" s="100"/>
    </row>
    <row r="151" spans="6:9" ht="12" customHeight="1">
      <c r="F151" s="100"/>
      <c r="G151" s="100"/>
      <c r="H151" s="100"/>
      <c r="I151" s="100"/>
    </row>
    <row r="152" spans="6:9" ht="12" customHeight="1">
      <c r="F152" s="100"/>
      <c r="G152" s="100"/>
      <c r="H152" s="100"/>
      <c r="I152" s="100"/>
    </row>
    <row r="153" spans="6:9" ht="12" customHeight="1">
      <c r="F153" s="100"/>
      <c r="G153" s="100"/>
      <c r="H153" s="100"/>
      <c r="I153" s="100"/>
    </row>
    <row r="154" spans="6:9" ht="12" customHeight="1">
      <c r="F154" s="100"/>
      <c r="G154" s="100"/>
      <c r="H154" s="100"/>
      <c r="I154" s="100"/>
    </row>
    <row r="155" spans="6:9" ht="12" customHeight="1">
      <c r="F155" s="100"/>
      <c r="G155" s="100"/>
      <c r="H155" s="100"/>
      <c r="I155" s="100"/>
    </row>
    <row r="156" spans="6:9" ht="12" customHeight="1">
      <c r="F156" s="100"/>
      <c r="G156" s="100"/>
      <c r="H156" s="100"/>
      <c r="I156" s="100"/>
    </row>
    <row r="157" spans="6:9" ht="12" customHeight="1">
      <c r="F157" s="100"/>
      <c r="G157" s="100"/>
      <c r="H157" s="100"/>
      <c r="I157" s="100"/>
    </row>
    <row r="158" spans="6:9" ht="12" customHeight="1">
      <c r="F158" s="100"/>
      <c r="G158" s="100"/>
      <c r="H158" s="100"/>
      <c r="I158" s="100"/>
    </row>
    <row r="159" spans="6:9" ht="12" customHeight="1">
      <c r="F159" s="100"/>
      <c r="G159" s="100"/>
      <c r="H159" s="100"/>
      <c r="I159" s="100"/>
    </row>
    <row r="160" spans="6:9" ht="12" customHeight="1">
      <c r="F160" s="100"/>
      <c r="G160" s="100"/>
      <c r="H160" s="100"/>
      <c r="I160" s="100"/>
    </row>
    <row r="161" spans="6:9" ht="12" customHeight="1">
      <c r="F161" s="100"/>
      <c r="G161" s="100"/>
      <c r="H161" s="100"/>
      <c r="I161" s="100"/>
    </row>
    <row r="162" spans="6:9" ht="12" customHeight="1">
      <c r="F162" s="100"/>
      <c r="G162" s="100"/>
      <c r="H162" s="100"/>
      <c r="I162" s="100"/>
    </row>
    <row r="163" spans="6:9" ht="12" customHeight="1">
      <c r="F163" s="100"/>
      <c r="G163" s="100"/>
      <c r="H163" s="100"/>
      <c r="I163" s="100"/>
    </row>
    <row r="164" spans="6:9" ht="12" customHeight="1">
      <c r="F164" s="100"/>
      <c r="G164" s="100"/>
      <c r="H164" s="100"/>
      <c r="I164" s="100"/>
    </row>
    <row r="165" spans="6:9" ht="12" customHeight="1">
      <c r="F165" s="100"/>
      <c r="G165" s="100"/>
      <c r="H165" s="100"/>
      <c r="I165" s="100"/>
    </row>
    <row r="166" spans="6:9" ht="12" customHeight="1">
      <c r="F166" s="100"/>
      <c r="G166" s="100"/>
      <c r="H166" s="100"/>
      <c r="I166" s="100"/>
    </row>
    <row r="167" spans="6:9" ht="12" customHeight="1">
      <c r="F167" s="100"/>
      <c r="G167" s="100"/>
      <c r="H167" s="100"/>
      <c r="I167" s="100"/>
    </row>
    <row r="168" spans="6:9" ht="12" customHeight="1">
      <c r="F168" s="100"/>
      <c r="G168" s="100"/>
      <c r="H168" s="100"/>
      <c r="I168" s="100"/>
    </row>
    <row r="169" spans="6:9" ht="12" customHeight="1">
      <c r="F169" s="100"/>
      <c r="G169" s="100"/>
      <c r="H169" s="100"/>
      <c r="I169" s="100"/>
    </row>
    <row r="170" spans="6:9" ht="12" customHeight="1">
      <c r="F170" s="100"/>
      <c r="G170" s="100"/>
      <c r="H170" s="100"/>
      <c r="I170" s="100"/>
    </row>
    <row r="171" spans="6:9" ht="12" customHeight="1">
      <c r="F171" s="100"/>
      <c r="G171" s="100"/>
      <c r="H171" s="100"/>
      <c r="I171" s="100"/>
    </row>
    <row r="172" spans="6:9" ht="12" customHeight="1">
      <c r="F172" s="100"/>
      <c r="G172" s="100"/>
      <c r="H172" s="100"/>
      <c r="I172" s="100"/>
    </row>
    <row r="173" spans="6:9" ht="12" customHeight="1">
      <c r="F173" s="100"/>
      <c r="G173" s="100"/>
      <c r="H173" s="100"/>
      <c r="I173" s="100"/>
    </row>
    <row r="174" spans="6:9" ht="12" customHeight="1">
      <c r="F174" s="100"/>
      <c r="G174" s="100"/>
      <c r="H174" s="100"/>
      <c r="I174" s="100"/>
    </row>
    <row r="175" spans="6:9" ht="12" customHeight="1">
      <c r="F175" s="100"/>
      <c r="G175" s="100"/>
      <c r="H175" s="100"/>
      <c r="I175" s="100"/>
    </row>
    <row r="176" spans="6:9" ht="12" customHeight="1">
      <c r="F176" s="100"/>
      <c r="G176" s="100"/>
      <c r="H176" s="100"/>
      <c r="I176" s="100"/>
    </row>
    <row r="177" spans="6:9" ht="12" customHeight="1">
      <c r="F177" s="100"/>
      <c r="G177" s="100"/>
      <c r="H177" s="100"/>
      <c r="I177" s="100"/>
    </row>
    <row r="178" spans="6:9" ht="12" customHeight="1">
      <c r="F178" s="100"/>
      <c r="G178" s="100"/>
      <c r="H178" s="100"/>
      <c r="I178" s="100"/>
    </row>
    <row r="179" spans="6:9" ht="12" customHeight="1">
      <c r="F179" s="100"/>
      <c r="G179" s="100"/>
      <c r="H179" s="100"/>
      <c r="I179" s="100"/>
    </row>
    <row r="180" spans="6:9" ht="12" customHeight="1">
      <c r="F180" s="100"/>
      <c r="G180" s="100"/>
      <c r="H180" s="100"/>
      <c r="I180" s="100"/>
    </row>
    <row r="181" spans="6:9" ht="12" customHeight="1">
      <c r="F181" s="100"/>
      <c r="G181" s="100"/>
      <c r="H181" s="100"/>
      <c r="I181" s="100"/>
    </row>
    <row r="182" spans="6:9" ht="12" customHeight="1">
      <c r="F182" s="100"/>
      <c r="G182" s="100"/>
      <c r="H182" s="100"/>
      <c r="I182" s="100"/>
    </row>
    <row r="183" spans="6:9" ht="12" customHeight="1">
      <c r="F183" s="100"/>
      <c r="G183" s="100"/>
      <c r="H183" s="100"/>
      <c r="I183" s="100"/>
    </row>
    <row r="184" spans="6:9" ht="12" customHeight="1">
      <c r="F184" s="100"/>
      <c r="G184" s="100"/>
      <c r="H184" s="100"/>
      <c r="I184" s="100"/>
    </row>
    <row r="185" spans="6:9" ht="12" customHeight="1">
      <c r="F185" s="100"/>
      <c r="G185" s="100"/>
      <c r="H185" s="100"/>
      <c r="I185" s="100"/>
    </row>
    <row r="186" spans="6:9" ht="12" customHeight="1">
      <c r="F186" s="100"/>
      <c r="G186" s="100"/>
      <c r="H186" s="100"/>
      <c r="I186" s="100"/>
    </row>
    <row r="187" spans="6:9" ht="12" customHeight="1">
      <c r="F187" s="100"/>
      <c r="G187" s="100"/>
      <c r="H187" s="100"/>
      <c r="I187" s="100"/>
    </row>
    <row r="188" spans="6:9" ht="12" customHeight="1">
      <c r="F188" s="100"/>
      <c r="G188" s="100"/>
      <c r="H188" s="100"/>
      <c r="I188" s="100"/>
    </row>
    <row r="189" spans="6:9" ht="12" customHeight="1">
      <c r="F189" s="100"/>
      <c r="G189" s="100"/>
      <c r="H189" s="100"/>
      <c r="I189" s="100"/>
    </row>
    <row r="190" spans="6:9" ht="12" customHeight="1">
      <c r="F190" s="100"/>
      <c r="G190" s="100"/>
      <c r="H190" s="100"/>
      <c r="I190" s="100"/>
    </row>
    <row r="191" spans="6:9" ht="12" customHeight="1">
      <c r="F191" s="100"/>
      <c r="G191" s="100"/>
      <c r="H191" s="100"/>
      <c r="I191" s="100"/>
    </row>
    <row r="192" spans="6:9" ht="12" customHeight="1">
      <c r="F192" s="100"/>
      <c r="G192" s="100"/>
      <c r="H192" s="100"/>
      <c r="I192" s="100"/>
    </row>
    <row r="193" spans="6:9" ht="12" customHeight="1">
      <c r="F193" s="100"/>
      <c r="G193" s="100"/>
      <c r="H193" s="100"/>
      <c r="I193" s="100"/>
    </row>
    <row r="194" spans="6:9" ht="12" customHeight="1">
      <c r="F194" s="100"/>
      <c r="G194" s="100"/>
      <c r="H194" s="100"/>
      <c r="I194" s="100"/>
    </row>
    <row r="195" spans="6:9" ht="12" customHeight="1">
      <c r="F195" s="100"/>
      <c r="G195" s="100"/>
      <c r="H195" s="100"/>
      <c r="I195" s="100"/>
    </row>
    <row r="196" spans="6:9" ht="12" customHeight="1"/>
    <row r="197" spans="6:9" ht="12" customHeight="1"/>
    <row r="198" spans="6:9" ht="12" customHeight="1"/>
    <row r="199" spans="6:9" ht="12" customHeight="1"/>
    <row r="200" spans="6:9" ht="12" customHeight="1"/>
    <row r="201" spans="6:9" ht="12" customHeight="1"/>
    <row r="202" spans="6:9" ht="12" customHeight="1"/>
    <row r="203" spans="6:9" ht="12" customHeight="1"/>
    <row r="204" spans="6:9" ht="12" customHeight="1"/>
    <row r="205" spans="6:9" ht="12" customHeight="1"/>
    <row r="206" spans="6:9" ht="12" customHeight="1"/>
    <row r="207" spans="6:9" ht="12" customHeight="1"/>
    <row r="208" spans="6:9"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sheetData>
  <mergeCells count="1">
    <mergeCell ref="B16:C16"/>
  </mergeCells>
  <phoneticPr fontId="2" type="noConversion"/>
  <hyperlinks>
    <hyperlink ref="X3" location="Contents!B20" display="Contents" xr:uid="{00000000-0004-0000-0E00-000000000000}"/>
    <hyperlink ref="D8" location="Footnotes!A1" display="Footnotes" xr:uid="{E77050CD-04CD-4826-B56E-44F03F0A3115}"/>
  </hyperlinks>
  <pageMargins left="0" right="0" top="0" bottom="0.39370078740157483" header="0" footer="0.19685039370078741"/>
  <pageSetup paperSize="8" scale="99" fitToHeight="2" orientation="landscape"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75CAA-77B3-4A67-98AD-7CD06D267DE0}">
  <sheetPr>
    <tabColor rgb="FF008080"/>
    <pageSetUpPr fitToPage="1"/>
  </sheetPr>
  <dimension ref="A1:Y365"/>
  <sheetViews>
    <sheetView showGridLines="0" zoomScaleNormal="100" workbookViewId="0">
      <pane xSplit="3" ySplit="12" topLeftCell="D32" activePane="bottomRight" state="frozen"/>
      <selection pane="topRight" activeCell="D1" sqref="D1"/>
      <selection pane="bottomLeft" activeCell="A12" sqref="A12"/>
      <selection pane="bottomRight" activeCell="AA37" sqref="AA37"/>
    </sheetView>
  </sheetViews>
  <sheetFormatPr defaultColWidth="11.41015625" defaultRowHeight="11.4"/>
  <cols>
    <col min="1" max="1" width="2.703125" customWidth="1"/>
    <col min="2" max="2" width="2.703125" style="15" customWidth="1"/>
    <col min="3" max="3" width="53.703125" style="15" bestFit="1" customWidth="1"/>
    <col min="4" max="4" width="13" style="1145" customWidth="1"/>
    <col min="5" max="5" width="2.703125" customWidth="1"/>
    <col min="6" max="9" width="8.5859375" style="1134" customWidth="1"/>
    <col min="10" max="11" width="8.5859375" style="1135" customWidth="1"/>
    <col min="12" max="12" width="8.5859375" style="1136" customWidth="1"/>
    <col min="13" max="21" width="8.5859375" style="1134" customWidth="1"/>
    <col min="22" max="25" width="8.5859375" style="1137" customWidth="1"/>
  </cols>
  <sheetData>
    <row r="1" spans="1:25" ht="12.75" customHeight="1">
      <c r="A1" s="5"/>
      <c r="B1" s="57" t="str">
        <f>Summary!$B$1</f>
        <v>Financial and Operating Information 2022 - 2026</v>
      </c>
      <c r="C1" s="66"/>
    </row>
    <row r="2" spans="1:25" ht="12.75" customHeight="1">
      <c r="A2" s="5"/>
      <c r="B2" s="29" t="s">
        <v>8</v>
      </c>
      <c r="C2" s="66"/>
    </row>
    <row r="3" spans="1:25" ht="12.75" customHeight="1">
      <c r="A3" s="5"/>
      <c r="B3" s="66"/>
      <c r="C3" s="66"/>
      <c r="X3" s="1138"/>
    </row>
    <row r="4" spans="1:25" ht="12.75" customHeight="1">
      <c r="A4" s="5"/>
      <c r="B4" s="66"/>
      <c r="C4" s="66"/>
    </row>
    <row r="5" spans="1:25" ht="20.25" customHeight="1">
      <c r="B5" s="24" t="s">
        <v>295</v>
      </c>
      <c r="C5" s="24"/>
      <c r="D5" s="1146"/>
    </row>
    <row r="6" spans="1:25" s="18" customFormat="1" ht="12" customHeight="1" thickBot="1">
      <c r="B6" s="16"/>
      <c r="C6" s="16"/>
      <c r="D6" s="1147"/>
      <c r="F6" s="1139"/>
      <c r="G6" s="1139"/>
      <c r="H6" s="1139"/>
      <c r="I6" s="1139"/>
      <c r="J6" s="1140"/>
      <c r="K6" s="1140"/>
      <c r="L6" s="1141"/>
      <c r="M6" s="1139"/>
      <c r="N6" s="1139"/>
      <c r="O6" s="1139"/>
      <c r="P6" s="1139"/>
      <c r="Q6" s="1139"/>
      <c r="R6" s="1139"/>
      <c r="S6" s="1139"/>
      <c r="T6" s="1139"/>
      <c r="U6" s="1139"/>
      <c r="V6" s="1141"/>
      <c r="W6" s="1141"/>
      <c r="X6" s="1141"/>
      <c r="Y6" s="1141"/>
    </row>
    <row r="7" spans="1:25" s="18" customFormat="1" ht="12" customHeight="1">
      <c r="B7" s="67"/>
      <c r="C7" s="67"/>
      <c r="D7" s="1148"/>
      <c r="E7" s="68"/>
      <c r="F7" s="156"/>
      <c r="G7" s="156"/>
      <c r="H7" s="156"/>
      <c r="I7" s="156"/>
      <c r="J7" s="156"/>
      <c r="K7" s="156"/>
      <c r="L7" s="156"/>
      <c r="M7" s="156"/>
      <c r="N7" s="156"/>
      <c r="O7" s="156"/>
      <c r="P7" s="156"/>
      <c r="Q7" s="156"/>
      <c r="R7" s="156"/>
      <c r="S7" s="156"/>
      <c r="T7" s="156"/>
      <c r="U7" s="156"/>
      <c r="V7" s="156"/>
      <c r="W7" s="156"/>
      <c r="X7" s="156"/>
      <c r="Y7" s="758" t="s">
        <v>111</v>
      </c>
    </row>
    <row r="8" spans="1:25" s="18" customFormat="1">
      <c r="B8" s="997"/>
      <c r="C8" s="997"/>
      <c r="D8" s="986" t="s">
        <v>54</v>
      </c>
      <c r="E8" s="119"/>
      <c r="F8" s="974" t="s">
        <v>240</v>
      </c>
      <c r="G8" s="974" t="s">
        <v>241</v>
      </c>
      <c r="H8" s="974" t="s">
        <v>242</v>
      </c>
      <c r="I8" s="938" t="s">
        <v>243</v>
      </c>
      <c r="J8" s="974" t="s">
        <v>244</v>
      </c>
      <c r="K8" s="974" t="s">
        <v>245</v>
      </c>
      <c r="L8" s="974" t="s">
        <v>246</v>
      </c>
      <c r="M8" s="938" t="s">
        <v>247</v>
      </c>
      <c r="N8" s="974" t="s">
        <v>248</v>
      </c>
      <c r="O8" s="974" t="s">
        <v>249</v>
      </c>
      <c r="P8" s="974" t="s">
        <v>250</v>
      </c>
      <c r="Q8" s="938" t="s">
        <v>251</v>
      </c>
      <c r="R8" s="974" t="s">
        <v>252</v>
      </c>
      <c r="S8" s="974" t="s">
        <v>253</v>
      </c>
      <c r="T8" s="974" t="s">
        <v>254</v>
      </c>
      <c r="U8" s="938" t="s">
        <v>255</v>
      </c>
      <c r="V8" s="974" t="s">
        <v>256</v>
      </c>
      <c r="W8" s="974" t="s">
        <v>257</v>
      </c>
      <c r="X8" s="974" t="s">
        <v>258</v>
      </c>
      <c r="Y8" s="938" t="s">
        <v>259</v>
      </c>
    </row>
    <row r="9" spans="1:25" s="18" customFormat="1" ht="12" customHeight="1">
      <c r="B9" s="27"/>
      <c r="C9" s="272"/>
      <c r="D9" s="729"/>
      <c r="E9" s="272"/>
      <c r="F9" s="238"/>
      <c r="G9" s="238"/>
      <c r="H9" s="238"/>
      <c r="I9" s="239"/>
      <c r="J9" s="238"/>
      <c r="K9" s="238"/>
      <c r="L9" s="238"/>
      <c r="M9" s="239"/>
      <c r="N9" s="238"/>
      <c r="O9" s="238"/>
      <c r="P9" s="238"/>
      <c r="Q9" s="239"/>
      <c r="R9" s="238"/>
      <c r="S9" s="238"/>
      <c r="T9" s="238"/>
      <c r="U9" s="239"/>
      <c r="V9" s="202"/>
      <c r="W9" s="202"/>
      <c r="X9" s="202"/>
      <c r="Y9" s="219"/>
    </row>
    <row r="10" spans="1:25" s="18" customFormat="1" ht="12" customHeight="1">
      <c r="B10" s="16"/>
      <c r="C10" s="21" t="s">
        <v>296</v>
      </c>
      <c r="D10" s="877" t="s">
        <v>297</v>
      </c>
      <c r="E10" s="21"/>
      <c r="F10" s="31"/>
      <c r="G10" s="31"/>
      <c r="H10" s="31"/>
      <c r="I10" s="30"/>
      <c r="J10" s="31"/>
      <c r="K10" s="31"/>
      <c r="L10" s="31"/>
      <c r="M10" s="30"/>
      <c r="N10" s="31"/>
      <c r="O10" s="31"/>
      <c r="P10" s="31"/>
      <c r="Q10" s="30"/>
      <c r="R10" s="31"/>
      <c r="S10" s="31"/>
      <c r="T10" s="31"/>
      <c r="U10" s="30"/>
      <c r="V10" s="314"/>
      <c r="W10" s="314"/>
      <c r="X10" s="314"/>
      <c r="Y10" s="315"/>
    </row>
    <row r="11" spans="1:25" s="18" customFormat="1" ht="12" customHeight="1">
      <c r="B11" s="16"/>
      <c r="C11" s="21"/>
      <c r="D11" s="1147"/>
      <c r="E11" s="21"/>
      <c r="F11" s="31"/>
      <c r="G11" s="31"/>
      <c r="H11" s="31"/>
      <c r="I11" s="30"/>
      <c r="J11" s="31"/>
      <c r="K11" s="31"/>
      <c r="L11" s="31"/>
      <c r="M11" s="30"/>
      <c r="N11" s="31"/>
      <c r="O11" s="31"/>
      <c r="P11" s="31"/>
      <c r="Q11" s="30"/>
      <c r="R11" s="31"/>
      <c r="S11" s="31"/>
      <c r="T11" s="31"/>
      <c r="U11" s="30"/>
      <c r="V11" s="314"/>
      <c r="W11" s="314"/>
      <c r="X11" s="314"/>
      <c r="Y11" s="315"/>
    </row>
    <row r="12" spans="1:25" s="18" customFormat="1" ht="12" customHeight="1">
      <c r="A12" s="56"/>
      <c r="C12" s="21" t="s">
        <v>298</v>
      </c>
      <c r="D12" s="367"/>
      <c r="E12" s="21"/>
      <c r="F12" s="31">
        <v>75463</v>
      </c>
      <c r="G12" s="31">
        <v>75463</v>
      </c>
      <c r="H12" s="31">
        <v>75463</v>
      </c>
      <c r="I12" s="30">
        <v>75463</v>
      </c>
      <c r="J12" s="31">
        <v>67553</v>
      </c>
      <c r="K12" s="31">
        <v>67553</v>
      </c>
      <c r="L12" s="31">
        <v>67553</v>
      </c>
      <c r="M12" s="30">
        <v>67553</v>
      </c>
      <c r="N12" s="31">
        <v>70283</v>
      </c>
      <c r="O12" s="31">
        <v>70283</v>
      </c>
      <c r="P12" s="31">
        <v>70283</v>
      </c>
      <c r="Q12" s="30">
        <v>70283</v>
      </c>
      <c r="R12" s="31">
        <v>59246</v>
      </c>
      <c r="S12" s="31">
        <v>59246</v>
      </c>
      <c r="T12" s="31">
        <v>59246</v>
      </c>
      <c r="U12" s="30">
        <v>59246</v>
      </c>
      <c r="V12" s="314">
        <v>53052</v>
      </c>
      <c r="W12" s="314">
        <v>53052</v>
      </c>
      <c r="X12" s="314"/>
      <c r="Y12" s="315"/>
    </row>
    <row r="13" spans="1:25" s="18" customFormat="1" ht="12" customHeight="1">
      <c r="A13" s="56"/>
      <c r="B13" s="16"/>
      <c r="C13" s="21" t="s">
        <v>124</v>
      </c>
      <c r="D13" s="1147"/>
      <c r="E13" s="21"/>
      <c r="F13" s="31">
        <v>-9678</v>
      </c>
      <c r="G13" s="31">
        <v>-2936</v>
      </c>
      <c r="H13" s="31">
        <v>-6978</v>
      </c>
      <c r="I13" s="30">
        <v>5782</v>
      </c>
      <c r="J13" s="31">
        <v>8861</v>
      </c>
      <c r="K13" s="31">
        <v>10101</v>
      </c>
      <c r="L13" s="31">
        <v>14241</v>
      </c>
      <c r="M13" s="30">
        <v>14702</v>
      </c>
      <c r="N13" s="31">
        <v>2303</v>
      </c>
      <c r="O13" s="31">
        <v>1783</v>
      </c>
      <c r="P13" s="31">
        <v>2705</v>
      </c>
      <c r="Q13" s="30">
        <v>7</v>
      </c>
      <c r="R13" s="31">
        <v>1556</v>
      </c>
      <c r="S13" s="31">
        <v>4439</v>
      </c>
      <c r="T13" s="31">
        <v>5165</v>
      </c>
      <c r="U13" s="30">
        <v>1872</v>
      </c>
      <c r="V13" s="314">
        <v>3916</v>
      </c>
      <c r="W13" s="314">
        <v>7616</v>
      </c>
      <c r="X13" s="314"/>
      <c r="Y13" s="315"/>
    </row>
    <row r="14" spans="1:25" s="18" customFormat="1" ht="12" customHeight="1">
      <c r="A14" s="56"/>
      <c r="B14" s="16"/>
      <c r="C14" s="21" t="s">
        <v>299</v>
      </c>
      <c r="D14" s="1147"/>
      <c r="E14" s="21"/>
      <c r="F14" s="31">
        <v>-1069</v>
      </c>
      <c r="G14" s="31">
        <v>-2130</v>
      </c>
      <c r="H14" s="31">
        <v>-3267</v>
      </c>
      <c r="I14" s="30">
        <v>-4365</v>
      </c>
      <c r="J14" s="31">
        <v>-1189</v>
      </c>
      <c r="K14" s="31">
        <v>-2348</v>
      </c>
      <c r="L14" s="31">
        <v>-3598</v>
      </c>
      <c r="M14" s="30">
        <v>-4831</v>
      </c>
      <c r="N14" s="31">
        <v>-1222</v>
      </c>
      <c r="O14" s="31">
        <v>-2431</v>
      </c>
      <c r="P14" s="31">
        <v>-3739</v>
      </c>
      <c r="Q14" s="30">
        <v>-5018</v>
      </c>
      <c r="R14" s="31">
        <v>-1265</v>
      </c>
      <c r="S14" s="31">
        <v>-2515</v>
      </c>
      <c r="T14" s="31">
        <v>-3805</v>
      </c>
      <c r="U14" s="30">
        <v>-5087</v>
      </c>
      <c r="V14" s="314">
        <v>-1280</v>
      </c>
      <c r="W14" s="314">
        <v>-2574</v>
      </c>
      <c r="X14" s="314"/>
      <c r="Y14" s="315"/>
    </row>
    <row r="15" spans="1:25" s="18" customFormat="1" ht="12" customHeight="1">
      <c r="A15" s="56"/>
      <c r="B15" s="16"/>
      <c r="C15" s="21" t="s">
        <v>300</v>
      </c>
      <c r="D15" s="1147"/>
      <c r="E15" s="21"/>
      <c r="F15" s="31">
        <v>-1</v>
      </c>
      <c r="G15" s="31">
        <v>-1</v>
      </c>
      <c r="H15" s="31">
        <v>0</v>
      </c>
      <c r="I15" s="30">
        <v>1</v>
      </c>
      <c r="J15" s="31">
        <v>0</v>
      </c>
      <c r="K15" s="31">
        <v>0</v>
      </c>
      <c r="L15" s="31">
        <v>0</v>
      </c>
      <c r="M15" s="30">
        <v>-1</v>
      </c>
      <c r="N15" s="31">
        <v>-2</v>
      </c>
      <c r="O15" s="31">
        <v>-4</v>
      </c>
      <c r="P15" s="31">
        <v>-8</v>
      </c>
      <c r="Q15" s="30">
        <v>-10</v>
      </c>
      <c r="R15" s="31">
        <v>-1</v>
      </c>
      <c r="S15" s="31">
        <v>-4</v>
      </c>
      <c r="T15" s="31">
        <v>-5</v>
      </c>
      <c r="U15" s="30">
        <v>-6</v>
      </c>
      <c r="V15" s="314">
        <v>-1</v>
      </c>
      <c r="W15" s="314">
        <v>-1</v>
      </c>
      <c r="X15" s="314"/>
      <c r="Y15" s="315"/>
    </row>
    <row r="16" spans="1:25" s="18" customFormat="1" ht="12" customHeight="1">
      <c r="A16" s="56"/>
      <c r="B16" s="16"/>
      <c r="C16" s="21" t="s">
        <v>301</v>
      </c>
      <c r="D16" s="1149" t="s">
        <v>302</v>
      </c>
      <c r="E16" s="21"/>
      <c r="F16" s="31">
        <v>0</v>
      </c>
      <c r="G16" s="31">
        <v>820</v>
      </c>
      <c r="H16" s="31">
        <v>820</v>
      </c>
      <c r="I16" s="30">
        <v>820</v>
      </c>
      <c r="J16" s="31">
        <v>0</v>
      </c>
      <c r="K16" s="31">
        <v>0</v>
      </c>
      <c r="L16" s="31">
        <v>0</v>
      </c>
      <c r="M16" s="30">
        <v>0</v>
      </c>
      <c r="N16" s="31">
        <v>0</v>
      </c>
      <c r="O16" s="31">
        <v>0</v>
      </c>
      <c r="P16" s="31">
        <v>0</v>
      </c>
      <c r="Q16" s="30">
        <v>0</v>
      </c>
      <c r="R16" s="31">
        <v>0</v>
      </c>
      <c r="S16" s="31">
        <v>0</v>
      </c>
      <c r="T16" s="31">
        <v>0</v>
      </c>
      <c r="U16" s="30">
        <v>0</v>
      </c>
      <c r="V16" s="314">
        <v>0</v>
      </c>
      <c r="W16" s="314">
        <v>0</v>
      </c>
      <c r="X16" s="314"/>
      <c r="Y16" s="315"/>
    </row>
    <row r="17" spans="1:25" s="18" customFormat="1" ht="12" customHeight="1">
      <c r="A17" s="56"/>
      <c r="B17" s="16"/>
      <c r="C17" s="21" t="s">
        <v>303</v>
      </c>
      <c r="D17" s="1147"/>
      <c r="E17" s="21"/>
      <c r="F17" s="31">
        <v>-1592</v>
      </c>
      <c r="G17" s="31">
        <v>-4490</v>
      </c>
      <c r="H17" s="31">
        <v>-7988</v>
      </c>
      <c r="I17" s="30">
        <v>-10493</v>
      </c>
      <c r="J17" s="31">
        <v>-3421</v>
      </c>
      <c r="K17" s="31">
        <v>-5166</v>
      </c>
      <c r="L17" s="31">
        <v>-6666</v>
      </c>
      <c r="M17" s="30">
        <v>-8167</v>
      </c>
      <c r="N17" s="31">
        <v>-1751</v>
      </c>
      <c r="O17" s="31">
        <v>-3502</v>
      </c>
      <c r="P17" s="31">
        <v>-5554</v>
      </c>
      <c r="Q17" s="30">
        <v>-7302</v>
      </c>
      <c r="R17" s="31">
        <v>-1753</v>
      </c>
      <c r="S17" s="31">
        <v>-2511</v>
      </c>
      <c r="T17" s="31">
        <v>-3261</v>
      </c>
      <c r="U17" s="30">
        <v>-4012</v>
      </c>
      <c r="V17" s="314">
        <v>-114</v>
      </c>
      <c r="W17" s="314">
        <v>-114</v>
      </c>
      <c r="X17" s="314"/>
      <c r="Y17" s="315"/>
    </row>
    <row r="18" spans="1:25" s="18" customFormat="1" ht="12" customHeight="1">
      <c r="A18" s="56"/>
      <c r="B18" s="21"/>
      <c r="C18" s="21" t="s">
        <v>304</v>
      </c>
      <c r="D18" s="1147"/>
      <c r="E18" s="16"/>
      <c r="F18" s="31">
        <v>175</v>
      </c>
      <c r="G18" s="31">
        <v>380</v>
      </c>
      <c r="H18" s="31">
        <v>631</v>
      </c>
      <c r="I18" s="30">
        <v>847</v>
      </c>
      <c r="J18" s="31">
        <v>-29</v>
      </c>
      <c r="K18" s="31">
        <v>205</v>
      </c>
      <c r="L18" s="31">
        <v>531</v>
      </c>
      <c r="M18" s="30">
        <v>669</v>
      </c>
      <c r="N18" s="31">
        <v>154</v>
      </c>
      <c r="O18" s="31">
        <v>654</v>
      </c>
      <c r="P18" s="31">
        <v>903</v>
      </c>
      <c r="Q18" s="30">
        <v>1083</v>
      </c>
      <c r="R18" s="31">
        <v>432</v>
      </c>
      <c r="S18" s="31">
        <v>594</v>
      </c>
      <c r="T18" s="31">
        <v>908</v>
      </c>
      <c r="U18" s="30">
        <v>1112</v>
      </c>
      <c r="V18" s="314">
        <v>374</v>
      </c>
      <c r="W18" s="314">
        <v>498</v>
      </c>
      <c r="X18" s="314"/>
      <c r="Y18" s="315"/>
    </row>
    <row r="19" spans="1:25" s="18" customFormat="1" ht="10.5">
      <c r="A19" s="56"/>
      <c r="B19" s="16"/>
      <c r="C19" s="21" t="s">
        <v>305</v>
      </c>
      <c r="D19" s="1147"/>
      <c r="E19" s="21"/>
      <c r="F19" s="31">
        <v>0</v>
      </c>
      <c r="G19" s="31">
        <v>0</v>
      </c>
      <c r="H19" s="31">
        <v>0</v>
      </c>
      <c r="I19" s="30">
        <v>0</v>
      </c>
      <c r="J19" s="31">
        <v>0</v>
      </c>
      <c r="K19" s="31">
        <v>0</v>
      </c>
      <c r="L19" s="31">
        <v>0</v>
      </c>
      <c r="M19" s="30">
        <v>1</v>
      </c>
      <c r="N19" s="31">
        <v>0</v>
      </c>
      <c r="O19" s="31">
        <v>0</v>
      </c>
      <c r="P19" s="31">
        <v>0</v>
      </c>
      <c r="Q19" s="30">
        <v>0</v>
      </c>
      <c r="R19" s="31">
        <v>0</v>
      </c>
      <c r="S19" s="31">
        <v>0</v>
      </c>
      <c r="T19" s="31">
        <v>1</v>
      </c>
      <c r="U19" s="30">
        <v>1</v>
      </c>
      <c r="V19" s="314">
        <v>0</v>
      </c>
      <c r="W19" s="314">
        <v>0</v>
      </c>
      <c r="X19" s="314"/>
      <c r="Y19" s="315"/>
    </row>
    <row r="20" spans="1:25" s="18" customFormat="1">
      <c r="A20" s="56"/>
      <c r="B20" s="16"/>
      <c r="C20" s="21" t="s">
        <v>230</v>
      </c>
      <c r="D20" s="1149" t="s">
        <v>306</v>
      </c>
      <c r="E20" s="21"/>
      <c r="F20" s="31">
        <v>-1</v>
      </c>
      <c r="G20" s="31">
        <v>-2</v>
      </c>
      <c r="H20" s="31">
        <v>-3</v>
      </c>
      <c r="I20" s="30">
        <v>-4</v>
      </c>
      <c r="J20" s="31">
        <v>0</v>
      </c>
      <c r="K20" s="31">
        <v>-1</v>
      </c>
      <c r="L20" s="31">
        <v>-1</v>
      </c>
      <c r="M20" s="30">
        <v>-1</v>
      </c>
      <c r="N20" s="31">
        <v>-4</v>
      </c>
      <c r="O20" s="31">
        <v>-4</v>
      </c>
      <c r="P20" s="31">
        <v>-4</v>
      </c>
      <c r="Q20" s="30">
        <v>-22</v>
      </c>
      <c r="R20" s="31">
        <v>0</v>
      </c>
      <c r="S20" s="31">
        <v>0</v>
      </c>
      <c r="T20" s="31">
        <v>0</v>
      </c>
      <c r="U20" s="30">
        <v>0</v>
      </c>
      <c r="V20" s="314">
        <v>0</v>
      </c>
      <c r="W20" s="314">
        <v>0</v>
      </c>
      <c r="X20" s="314"/>
      <c r="Y20" s="315"/>
    </row>
    <row r="21" spans="1:25" s="18" customFormat="1">
      <c r="A21" s="56"/>
      <c r="B21" s="16"/>
      <c r="C21" s="21" t="s">
        <v>307</v>
      </c>
      <c r="D21" s="1149" t="s">
        <v>308</v>
      </c>
      <c r="E21" s="21"/>
      <c r="F21" s="31">
        <v>0</v>
      </c>
      <c r="G21" s="31">
        <v>0</v>
      </c>
      <c r="H21" s="31">
        <v>0</v>
      </c>
      <c r="I21" s="30">
        <v>0</v>
      </c>
      <c r="J21" s="31">
        <v>0</v>
      </c>
      <c r="K21" s="31">
        <v>0</v>
      </c>
      <c r="L21" s="31">
        <v>0</v>
      </c>
      <c r="M21" s="30">
        <v>0</v>
      </c>
      <c r="N21" s="31">
        <v>9</v>
      </c>
      <c r="O21" s="31">
        <v>9</v>
      </c>
      <c r="P21" s="31">
        <v>9</v>
      </c>
      <c r="Q21" s="30">
        <v>9</v>
      </c>
      <c r="R21" s="31">
        <v>0</v>
      </c>
      <c r="S21" s="31">
        <v>0</v>
      </c>
      <c r="T21" s="31">
        <v>0</v>
      </c>
      <c r="U21" s="30">
        <v>0</v>
      </c>
      <c r="V21" s="314">
        <v>0</v>
      </c>
      <c r="W21" s="314">
        <v>-65</v>
      </c>
      <c r="X21" s="314"/>
      <c r="Y21" s="315"/>
    </row>
    <row r="22" spans="1:25" s="18" customFormat="1" ht="12" customHeight="1">
      <c r="A22" s="56"/>
      <c r="C22" s="21" t="s">
        <v>232</v>
      </c>
      <c r="D22" s="367"/>
      <c r="E22" s="21"/>
      <c r="F22" s="31">
        <v>0</v>
      </c>
      <c r="G22" s="31">
        <v>15</v>
      </c>
      <c r="H22" s="31">
        <v>15</v>
      </c>
      <c r="I22" s="30">
        <v>15</v>
      </c>
      <c r="J22" s="31">
        <v>0</v>
      </c>
      <c r="K22" s="31">
        <v>-5</v>
      </c>
      <c r="L22" s="31">
        <v>-5</v>
      </c>
      <c r="M22" s="30">
        <v>-5</v>
      </c>
      <c r="N22" s="31">
        <v>0</v>
      </c>
      <c r="O22" s="31">
        <v>0</v>
      </c>
      <c r="P22" s="31">
        <v>0</v>
      </c>
      <c r="Q22" s="30">
        <v>0</v>
      </c>
      <c r="R22" s="31">
        <v>0</v>
      </c>
      <c r="S22" s="31">
        <v>-9</v>
      </c>
      <c r="T22" s="31">
        <v>-9</v>
      </c>
      <c r="U22" s="30">
        <v>-9</v>
      </c>
      <c r="V22" s="314">
        <v>-1</v>
      </c>
      <c r="W22" s="314">
        <v>0</v>
      </c>
      <c r="X22" s="314"/>
      <c r="Y22" s="315"/>
    </row>
    <row r="23" spans="1:25" s="18" customFormat="1" ht="12" customHeight="1">
      <c r="A23" s="56"/>
      <c r="C23" s="21" t="s">
        <v>309</v>
      </c>
      <c r="D23" s="367"/>
      <c r="E23" s="21"/>
      <c r="F23" s="31">
        <v>2</v>
      </c>
      <c r="G23" s="31">
        <v>-510</v>
      </c>
      <c r="H23" s="31">
        <v>-512</v>
      </c>
      <c r="I23" s="30">
        <v>-513</v>
      </c>
      <c r="J23" s="31">
        <v>0</v>
      </c>
      <c r="K23" s="31">
        <v>0</v>
      </c>
      <c r="L23" s="31">
        <v>363</v>
      </c>
      <c r="M23" s="30">
        <v>363</v>
      </c>
      <c r="N23" s="31">
        <v>0</v>
      </c>
      <c r="O23" s="31">
        <v>236</v>
      </c>
      <c r="P23" s="31">
        <v>231</v>
      </c>
      <c r="Q23" s="30">
        <v>216</v>
      </c>
      <c r="R23" s="31">
        <v>0</v>
      </c>
      <c r="S23" s="31">
        <v>0</v>
      </c>
      <c r="T23" s="31">
        <v>4</v>
      </c>
      <c r="U23" s="30">
        <v>-65</v>
      </c>
      <c r="V23" s="314">
        <v>16</v>
      </c>
      <c r="W23" s="314">
        <v>16</v>
      </c>
      <c r="X23" s="314"/>
      <c r="Y23" s="315"/>
    </row>
    <row r="24" spans="1:25" s="18" customFormat="1" ht="12" customHeight="1">
      <c r="A24" s="56"/>
      <c r="C24" s="991" t="s">
        <v>310</v>
      </c>
      <c r="D24" s="1150"/>
      <c r="E24" s="21"/>
      <c r="F24" s="1126">
        <v>63299</v>
      </c>
      <c r="G24" s="1126">
        <v>66609</v>
      </c>
      <c r="H24" s="1126">
        <v>58181</v>
      </c>
      <c r="I24" s="1127">
        <v>67553</v>
      </c>
      <c r="J24" s="1126">
        <v>71775</v>
      </c>
      <c r="K24" s="1126">
        <v>70339</v>
      </c>
      <c r="L24" s="1126">
        <v>72418</v>
      </c>
      <c r="M24" s="1127">
        <v>70283</v>
      </c>
      <c r="N24" s="1126">
        <v>69770</v>
      </c>
      <c r="O24" s="1126">
        <v>67024</v>
      </c>
      <c r="P24" s="1126">
        <v>64826</v>
      </c>
      <c r="Q24" s="1127">
        <v>59246</v>
      </c>
      <c r="R24" s="1126">
        <v>58215</v>
      </c>
      <c r="S24" s="1126">
        <v>59240</v>
      </c>
      <c r="T24" s="1126">
        <v>58244</v>
      </c>
      <c r="U24" s="1127">
        <v>53052</v>
      </c>
      <c r="V24" s="1126">
        <v>55962</v>
      </c>
      <c r="W24" s="1126">
        <v>58428</v>
      </c>
      <c r="X24" s="1127"/>
      <c r="Y24" s="1127"/>
    </row>
    <row r="25" spans="1:25" s="18" customFormat="1" ht="12" customHeight="1">
      <c r="A25" s="56"/>
      <c r="B25" s="16"/>
      <c r="C25" s="21"/>
      <c r="D25" s="1147"/>
      <c r="E25" s="21"/>
      <c r="F25" s="31"/>
      <c r="G25" s="31"/>
      <c r="H25" s="31"/>
      <c r="I25" s="30"/>
      <c r="J25" s="31"/>
      <c r="K25" s="31"/>
      <c r="L25" s="31"/>
      <c r="M25" s="30"/>
      <c r="N25" s="31"/>
      <c r="O25" s="31"/>
      <c r="P25" s="31"/>
      <c r="Q25" s="30"/>
      <c r="R25" s="31"/>
      <c r="S25" s="31"/>
      <c r="T25" s="31"/>
      <c r="U25" s="30"/>
      <c r="V25" s="314"/>
      <c r="W25" s="314"/>
      <c r="X25" s="314"/>
      <c r="Y25" s="315"/>
    </row>
    <row r="26" spans="1:25" s="18" customFormat="1" ht="10.5">
      <c r="A26" s="56"/>
      <c r="B26" s="21"/>
      <c r="C26" s="21" t="s">
        <v>311</v>
      </c>
      <c r="D26" s="367"/>
      <c r="E26" s="21"/>
      <c r="F26" s="31"/>
      <c r="G26" s="31"/>
      <c r="H26" s="31"/>
      <c r="I26" s="30"/>
      <c r="J26" s="31"/>
      <c r="K26" s="31"/>
      <c r="L26" s="31"/>
      <c r="M26" s="30"/>
      <c r="N26" s="31"/>
      <c r="O26" s="31"/>
      <c r="P26" s="31"/>
      <c r="Q26" s="30"/>
      <c r="R26" s="31"/>
      <c r="S26" s="31"/>
      <c r="T26" s="31"/>
      <c r="U26" s="30"/>
      <c r="V26" s="314"/>
      <c r="W26" s="314"/>
      <c r="X26" s="314"/>
      <c r="Y26" s="315"/>
    </row>
    <row r="27" spans="1:25" s="18" customFormat="1" ht="12" customHeight="1">
      <c r="A27" s="56"/>
      <c r="B27" s="21"/>
      <c r="C27" s="272"/>
      <c r="D27" s="367"/>
      <c r="E27" s="272"/>
      <c r="F27" s="31"/>
      <c r="G27" s="31"/>
      <c r="H27" s="31"/>
      <c r="I27" s="30"/>
      <c r="J27" s="31"/>
      <c r="K27" s="31"/>
      <c r="L27" s="31"/>
      <c r="M27" s="30"/>
      <c r="N27" s="31"/>
      <c r="O27" s="31"/>
      <c r="P27" s="31"/>
      <c r="Q27" s="30"/>
      <c r="R27" s="31"/>
      <c r="S27" s="31"/>
      <c r="T27" s="31"/>
      <c r="U27" s="30"/>
      <c r="V27" s="314"/>
      <c r="W27" s="314"/>
      <c r="X27" s="314"/>
      <c r="Y27" s="315"/>
    </row>
    <row r="28" spans="1:25" s="18" customFormat="1" ht="12" customHeight="1">
      <c r="A28" s="56"/>
      <c r="B28" s="16"/>
      <c r="C28" s="21" t="s">
        <v>298</v>
      </c>
      <c r="D28" s="1147"/>
      <c r="E28" s="21"/>
      <c r="F28" s="31">
        <v>13041</v>
      </c>
      <c r="G28" s="31">
        <v>13041</v>
      </c>
      <c r="H28" s="31">
        <v>13041</v>
      </c>
      <c r="I28" s="30">
        <v>13041</v>
      </c>
      <c r="J28" s="31">
        <v>13390</v>
      </c>
      <c r="K28" s="31">
        <v>13390</v>
      </c>
      <c r="L28" s="31">
        <v>13390</v>
      </c>
      <c r="M28" s="30">
        <v>13390</v>
      </c>
      <c r="N28" s="31">
        <v>13566</v>
      </c>
      <c r="O28" s="31">
        <v>13566</v>
      </c>
      <c r="P28" s="31">
        <v>13566</v>
      </c>
      <c r="Q28" s="30">
        <v>13566</v>
      </c>
      <c r="R28" s="31">
        <v>16649</v>
      </c>
      <c r="S28" s="31">
        <v>16649</v>
      </c>
      <c r="T28" s="31">
        <v>16649</v>
      </c>
      <c r="U28" s="30">
        <v>16649</v>
      </c>
      <c r="V28" s="314">
        <v>15955</v>
      </c>
      <c r="W28" s="314">
        <v>15955</v>
      </c>
      <c r="X28" s="314"/>
      <c r="Y28" s="315"/>
    </row>
    <row r="29" spans="1:25" s="18" customFormat="1" ht="12" customHeight="1">
      <c r="A29" s="56"/>
      <c r="B29" s="16"/>
      <c r="C29" s="21" t="s">
        <v>124</v>
      </c>
      <c r="D29" s="1147"/>
      <c r="E29" s="21"/>
      <c r="F29" s="31">
        <v>127</v>
      </c>
      <c r="G29" s="31">
        <v>254</v>
      </c>
      <c r="H29" s="31">
        <v>383</v>
      </c>
      <c r="I29" s="30">
        <v>519</v>
      </c>
      <c r="J29" s="31">
        <v>142</v>
      </c>
      <c r="K29" s="31">
        <v>288</v>
      </c>
      <c r="L29" s="31">
        <v>438</v>
      </c>
      <c r="M29" s="30">
        <v>586</v>
      </c>
      <c r="N29" s="31">
        <v>154</v>
      </c>
      <c r="O29" s="31">
        <v>310</v>
      </c>
      <c r="P29" s="31">
        <v>470</v>
      </c>
      <c r="Q29" s="30">
        <v>641</v>
      </c>
      <c r="R29" s="31">
        <v>197</v>
      </c>
      <c r="S29" s="31">
        <v>402</v>
      </c>
      <c r="T29" s="31">
        <v>607</v>
      </c>
      <c r="U29" s="30">
        <v>799</v>
      </c>
      <c r="V29" s="314">
        <v>185</v>
      </c>
      <c r="W29" s="314">
        <v>371</v>
      </c>
      <c r="X29" s="314"/>
      <c r="Y29" s="315"/>
    </row>
    <row r="30" spans="1:25" s="18" customFormat="1" ht="12" customHeight="1">
      <c r="A30" s="56"/>
      <c r="B30" s="16"/>
      <c r="C30" s="21" t="s">
        <v>299</v>
      </c>
      <c r="D30" s="1147"/>
      <c r="E30" s="21"/>
      <c r="F30" s="31">
        <v>0</v>
      </c>
      <c r="G30" s="31">
        <v>0</v>
      </c>
      <c r="H30" s="31">
        <v>0</v>
      </c>
      <c r="I30" s="30">
        <v>0</v>
      </c>
      <c r="J30" s="31">
        <v>0</v>
      </c>
      <c r="K30" s="31">
        <v>0</v>
      </c>
      <c r="L30" s="31">
        <v>0</v>
      </c>
      <c r="M30" s="30">
        <v>0</v>
      </c>
      <c r="N30" s="31">
        <v>0</v>
      </c>
      <c r="O30" s="31">
        <v>0</v>
      </c>
      <c r="P30" s="31">
        <v>0</v>
      </c>
      <c r="Q30" s="30">
        <v>0</v>
      </c>
      <c r="R30" s="31">
        <v>0</v>
      </c>
      <c r="S30" s="31">
        <v>0</v>
      </c>
      <c r="T30" s="31">
        <v>0</v>
      </c>
      <c r="U30" s="30">
        <v>0</v>
      </c>
      <c r="V30" s="314">
        <v>0</v>
      </c>
      <c r="W30" s="314">
        <v>0</v>
      </c>
      <c r="X30" s="314"/>
      <c r="Y30" s="315"/>
    </row>
    <row r="31" spans="1:25" s="18" customFormat="1" ht="12" customHeight="1">
      <c r="A31" s="56"/>
      <c r="B31" s="16"/>
      <c r="C31" s="21" t="s">
        <v>300</v>
      </c>
      <c r="D31" s="1147"/>
      <c r="E31" s="21"/>
      <c r="F31" s="31">
        <v>0</v>
      </c>
      <c r="G31" s="31">
        <v>0</v>
      </c>
      <c r="H31" s="31">
        <v>0</v>
      </c>
      <c r="I31" s="30">
        <v>0</v>
      </c>
      <c r="J31" s="31">
        <v>0</v>
      </c>
      <c r="K31" s="31">
        <v>0</v>
      </c>
      <c r="L31" s="31">
        <v>0</v>
      </c>
      <c r="M31" s="30">
        <v>0</v>
      </c>
      <c r="N31" s="31">
        <v>0</v>
      </c>
      <c r="O31" s="31">
        <v>0</v>
      </c>
      <c r="P31" s="31">
        <v>0</v>
      </c>
      <c r="Q31" s="30">
        <v>0</v>
      </c>
      <c r="R31" s="31">
        <v>0</v>
      </c>
      <c r="S31" s="31">
        <v>0</v>
      </c>
      <c r="T31" s="31">
        <v>0</v>
      </c>
      <c r="U31" s="30">
        <v>0</v>
      </c>
      <c r="V31" s="314">
        <v>0</v>
      </c>
      <c r="W31" s="314">
        <v>0</v>
      </c>
      <c r="X31" s="314"/>
      <c r="Y31" s="315"/>
    </row>
    <row r="32" spans="1:25" s="18" customFormat="1" ht="12" customHeight="1">
      <c r="A32" s="56"/>
      <c r="B32" s="16"/>
      <c r="C32" s="21" t="s">
        <v>301</v>
      </c>
      <c r="D32" s="1147"/>
      <c r="E32" s="21"/>
      <c r="F32" s="31">
        <v>0</v>
      </c>
      <c r="G32" s="31">
        <v>0</v>
      </c>
      <c r="H32" s="31">
        <v>0</v>
      </c>
      <c r="I32" s="30">
        <v>0</v>
      </c>
      <c r="J32" s="31">
        <v>0</v>
      </c>
      <c r="K32" s="31">
        <v>0</v>
      </c>
      <c r="L32" s="31">
        <v>0</v>
      </c>
      <c r="M32" s="30">
        <v>0</v>
      </c>
      <c r="N32" s="31">
        <v>0</v>
      </c>
      <c r="O32" s="31">
        <v>0</v>
      </c>
      <c r="P32" s="31">
        <v>0</v>
      </c>
      <c r="Q32" s="30">
        <v>0</v>
      </c>
      <c r="R32" s="31">
        <v>0</v>
      </c>
      <c r="S32" s="31">
        <v>0</v>
      </c>
      <c r="T32" s="31">
        <v>0</v>
      </c>
      <c r="U32" s="30">
        <v>0</v>
      </c>
      <c r="V32" s="314">
        <v>0</v>
      </c>
      <c r="W32" s="314">
        <v>0</v>
      </c>
      <c r="X32" s="314"/>
      <c r="Y32" s="315"/>
    </row>
    <row r="33" spans="1:25" s="18" customFormat="1" ht="12" customHeight="1">
      <c r="A33" s="56"/>
      <c r="B33" s="16"/>
      <c r="C33" s="21" t="s">
        <v>303</v>
      </c>
      <c r="D33" s="1147"/>
      <c r="E33" s="21"/>
      <c r="F33" s="31">
        <v>0</v>
      </c>
      <c r="G33" s="31">
        <v>0</v>
      </c>
      <c r="H33" s="31">
        <v>0</v>
      </c>
      <c r="I33" s="30">
        <v>0</v>
      </c>
      <c r="J33" s="31">
        <v>0</v>
      </c>
      <c r="K33" s="31">
        <v>0</v>
      </c>
      <c r="L33" s="31">
        <v>0</v>
      </c>
      <c r="M33" s="30">
        <v>0</v>
      </c>
      <c r="N33" s="31">
        <v>0</v>
      </c>
      <c r="O33" s="31">
        <v>0</v>
      </c>
      <c r="P33" s="31">
        <v>0</v>
      </c>
      <c r="Q33" s="30">
        <v>0</v>
      </c>
      <c r="R33" s="31">
        <v>0</v>
      </c>
      <c r="S33" s="31">
        <v>0</v>
      </c>
      <c r="T33" s="31">
        <v>0</v>
      </c>
      <c r="U33" s="30">
        <v>0</v>
      </c>
      <c r="V33" s="314">
        <v>0</v>
      </c>
      <c r="W33" s="314">
        <v>0</v>
      </c>
      <c r="X33" s="314"/>
      <c r="Y33" s="315"/>
    </row>
    <row r="34" spans="1:25" s="18" customFormat="1" ht="12" customHeight="1">
      <c r="A34" s="56"/>
      <c r="B34" s="16"/>
      <c r="C34" s="21" t="s">
        <v>304</v>
      </c>
      <c r="D34" s="1147"/>
      <c r="E34" s="21"/>
      <c r="F34" s="31">
        <v>0</v>
      </c>
      <c r="G34" s="31">
        <v>0</v>
      </c>
      <c r="H34" s="31">
        <v>0</v>
      </c>
      <c r="I34" s="30">
        <v>0</v>
      </c>
      <c r="J34" s="31">
        <v>0</v>
      </c>
      <c r="K34" s="31">
        <v>0</v>
      </c>
      <c r="L34" s="31">
        <v>0</v>
      </c>
      <c r="M34" s="30">
        <v>0</v>
      </c>
      <c r="N34" s="31">
        <v>0</v>
      </c>
      <c r="O34" s="31">
        <v>0</v>
      </c>
      <c r="P34" s="31">
        <v>0</v>
      </c>
      <c r="Q34" s="30">
        <v>0</v>
      </c>
      <c r="R34" s="31">
        <v>0</v>
      </c>
      <c r="S34" s="31">
        <v>0</v>
      </c>
      <c r="T34" s="31">
        <v>0</v>
      </c>
      <c r="U34" s="30">
        <v>0</v>
      </c>
      <c r="V34" s="314">
        <v>0</v>
      </c>
      <c r="W34" s="314">
        <v>0</v>
      </c>
      <c r="X34" s="314"/>
      <c r="Y34" s="315"/>
    </row>
    <row r="35" spans="1:25" s="18" customFormat="1" ht="12" customHeight="1">
      <c r="A35" s="56"/>
      <c r="B35" s="16"/>
      <c r="C35" s="21" t="s">
        <v>305</v>
      </c>
      <c r="D35" s="1147"/>
      <c r="E35" s="21"/>
      <c r="F35" s="31">
        <v>0</v>
      </c>
      <c r="G35" s="31">
        <v>0</v>
      </c>
      <c r="H35" s="31">
        <v>0</v>
      </c>
      <c r="I35" s="30">
        <v>0</v>
      </c>
      <c r="J35" s="31">
        <v>0</v>
      </c>
      <c r="K35" s="31">
        <v>0</v>
      </c>
      <c r="L35" s="31">
        <v>0</v>
      </c>
      <c r="M35" s="30">
        <v>0</v>
      </c>
      <c r="N35" s="31">
        <v>0</v>
      </c>
      <c r="O35" s="31">
        <v>0</v>
      </c>
      <c r="P35" s="31">
        <v>0</v>
      </c>
      <c r="Q35" s="30">
        <v>0</v>
      </c>
      <c r="R35" s="31">
        <v>0</v>
      </c>
      <c r="S35" s="31">
        <v>0</v>
      </c>
      <c r="T35" s="31">
        <v>0</v>
      </c>
      <c r="U35" s="30">
        <v>0</v>
      </c>
      <c r="V35" s="314">
        <v>0</v>
      </c>
      <c r="W35" s="314">
        <v>0</v>
      </c>
      <c r="X35" s="314"/>
      <c r="Y35" s="315"/>
    </row>
    <row r="36" spans="1:25" s="18" customFormat="1" ht="12" customHeight="1">
      <c r="A36" s="56"/>
      <c r="B36" s="16"/>
      <c r="C36" s="21" t="s">
        <v>230</v>
      </c>
      <c r="D36" s="1149" t="s">
        <v>306</v>
      </c>
      <c r="E36" s="21"/>
      <c r="F36" s="31">
        <v>67</v>
      </c>
      <c r="G36" s="31">
        <v>130</v>
      </c>
      <c r="H36" s="31">
        <v>325</v>
      </c>
      <c r="I36" s="30">
        <v>374</v>
      </c>
      <c r="J36" s="31">
        <v>45</v>
      </c>
      <c r="K36" s="31">
        <v>133</v>
      </c>
      <c r="L36" s="31">
        <v>163</v>
      </c>
      <c r="M36" s="30">
        <v>176</v>
      </c>
      <c r="N36" s="31">
        <v>1300</v>
      </c>
      <c r="O36" s="31">
        <v>1300</v>
      </c>
      <c r="P36" s="31">
        <v>1300</v>
      </c>
      <c r="Q36" s="30">
        <v>4352</v>
      </c>
      <c r="R36" s="31">
        <v>500</v>
      </c>
      <c r="S36" s="31">
        <v>500</v>
      </c>
      <c r="T36" s="31">
        <v>500</v>
      </c>
      <c r="U36" s="30">
        <v>500</v>
      </c>
      <c r="V36" s="314">
        <v>0</v>
      </c>
      <c r="W36" s="314">
        <v>0</v>
      </c>
      <c r="X36" s="314"/>
      <c r="Y36" s="315"/>
    </row>
    <row r="37" spans="1:25" s="18" customFormat="1" ht="12" customHeight="1">
      <c r="A37" s="56"/>
      <c r="B37" s="21"/>
      <c r="C37" s="21" t="s">
        <v>307</v>
      </c>
      <c r="D37" s="1149" t="s">
        <v>308</v>
      </c>
      <c r="E37" s="21"/>
      <c r="F37" s="31">
        <v>0</v>
      </c>
      <c r="G37" s="31">
        <v>0</v>
      </c>
      <c r="H37" s="31">
        <v>0</v>
      </c>
      <c r="I37" s="30">
        <v>0</v>
      </c>
      <c r="J37" s="31">
        <v>0</v>
      </c>
      <c r="K37" s="31">
        <v>0</v>
      </c>
      <c r="L37" s="31">
        <v>0</v>
      </c>
      <c r="M37" s="30">
        <v>0</v>
      </c>
      <c r="N37" s="31">
        <v>-1300</v>
      </c>
      <c r="O37" s="31">
        <v>-1300</v>
      </c>
      <c r="P37" s="31">
        <v>-1300</v>
      </c>
      <c r="Q37" s="30">
        <v>-1300</v>
      </c>
      <c r="R37" s="31">
        <v>0</v>
      </c>
      <c r="S37" s="31">
        <v>0</v>
      </c>
      <c r="T37" s="31">
        <v>-1200</v>
      </c>
      <c r="U37" s="30">
        <v>-1200</v>
      </c>
      <c r="V37" s="314">
        <v>0</v>
      </c>
      <c r="W37" s="314">
        <v>-2816</v>
      </c>
      <c r="X37" s="314"/>
      <c r="Y37" s="315"/>
    </row>
    <row r="38" spans="1:25" s="18" customFormat="1" ht="12" customHeight="1">
      <c r="A38" s="56"/>
      <c r="B38" s="21"/>
      <c r="C38" s="21" t="s">
        <v>232</v>
      </c>
      <c r="D38" s="367"/>
      <c r="E38" s="21"/>
      <c r="F38" s="31">
        <v>-72</v>
      </c>
      <c r="G38" s="31">
        <v>-394</v>
      </c>
      <c r="H38" s="31">
        <v>-462</v>
      </c>
      <c r="I38" s="30">
        <v>-544</v>
      </c>
      <c r="J38" s="31">
        <v>-80</v>
      </c>
      <c r="K38" s="31">
        <v>-409</v>
      </c>
      <c r="L38" s="31">
        <v>-494</v>
      </c>
      <c r="M38" s="30">
        <v>-586</v>
      </c>
      <c r="N38" s="31">
        <v>-84</v>
      </c>
      <c r="O38" s="31">
        <v>-419</v>
      </c>
      <c r="P38" s="31">
        <v>-520</v>
      </c>
      <c r="Q38" s="30">
        <v>-610</v>
      </c>
      <c r="R38" s="31">
        <v>-103</v>
      </c>
      <c r="S38" s="31">
        <v>-511</v>
      </c>
      <c r="T38" s="31">
        <v>-618</v>
      </c>
      <c r="U38" s="30">
        <v>-793</v>
      </c>
      <c r="V38" s="314">
        <v>-106</v>
      </c>
      <c r="W38" s="314">
        <v>-495</v>
      </c>
      <c r="X38" s="314"/>
      <c r="Y38" s="315"/>
    </row>
    <row r="39" spans="1:25" s="18" customFormat="1" ht="12" customHeight="1">
      <c r="A39" s="56"/>
      <c r="B39" s="21"/>
      <c r="C39" s="884" t="s">
        <v>309</v>
      </c>
      <c r="D39" s="941"/>
      <c r="E39" s="21"/>
      <c r="F39" s="939">
        <v>0</v>
      </c>
      <c r="G39" s="939">
        <v>0</v>
      </c>
      <c r="H39" s="939">
        <v>0</v>
      </c>
      <c r="I39" s="940">
        <v>0</v>
      </c>
      <c r="J39" s="939">
        <v>0</v>
      </c>
      <c r="K39" s="939">
        <v>0</v>
      </c>
      <c r="L39" s="939">
        <v>0</v>
      </c>
      <c r="M39" s="940">
        <v>0</v>
      </c>
      <c r="N39" s="939">
        <v>0</v>
      </c>
      <c r="O39" s="939">
        <v>0</v>
      </c>
      <c r="P39" s="939">
        <v>0</v>
      </c>
      <c r="Q39" s="940">
        <v>0</v>
      </c>
      <c r="R39" s="939">
        <v>0</v>
      </c>
      <c r="S39" s="939">
        <v>0</v>
      </c>
      <c r="T39" s="939">
        <v>0</v>
      </c>
      <c r="U39" s="940">
        <v>0</v>
      </c>
      <c r="V39" s="314">
        <v>0</v>
      </c>
      <c r="W39" s="314">
        <v>0</v>
      </c>
      <c r="X39" s="314"/>
      <c r="Y39" s="1041"/>
    </row>
    <row r="40" spans="1:25" s="18" customFormat="1" ht="12" customHeight="1">
      <c r="A40" s="56"/>
      <c r="B40" s="21"/>
      <c r="C40" s="1128" t="s">
        <v>310</v>
      </c>
      <c r="D40" s="1150"/>
      <c r="E40" s="21"/>
      <c r="F40" s="1126">
        <v>13163</v>
      </c>
      <c r="G40" s="1126">
        <v>13031</v>
      </c>
      <c r="H40" s="1126">
        <v>13287</v>
      </c>
      <c r="I40" s="1127">
        <v>13390</v>
      </c>
      <c r="J40" s="1126">
        <v>13497</v>
      </c>
      <c r="K40" s="1126">
        <v>13402</v>
      </c>
      <c r="L40" s="1126">
        <v>13497</v>
      </c>
      <c r="M40" s="1127">
        <v>13566</v>
      </c>
      <c r="N40" s="1126">
        <v>13636</v>
      </c>
      <c r="O40" s="1126">
        <v>13457</v>
      </c>
      <c r="P40" s="1126">
        <v>13516</v>
      </c>
      <c r="Q40" s="1127">
        <v>16649</v>
      </c>
      <c r="R40" s="1126">
        <v>17243</v>
      </c>
      <c r="S40" s="1126">
        <v>17040</v>
      </c>
      <c r="T40" s="1126">
        <v>15938</v>
      </c>
      <c r="U40" s="1127">
        <v>15955</v>
      </c>
      <c r="V40" s="1126">
        <v>16034</v>
      </c>
      <c r="W40" s="1126">
        <v>13015</v>
      </c>
      <c r="X40" s="1127"/>
      <c r="Y40" s="1127"/>
    </row>
    <row r="41" spans="1:25" s="18" customFormat="1" ht="10.5">
      <c r="A41" s="56"/>
      <c r="B41" s="21"/>
      <c r="C41" s="27"/>
      <c r="D41" s="729"/>
      <c r="E41" s="21"/>
      <c r="F41" s="35"/>
      <c r="G41" s="35"/>
      <c r="H41" s="35"/>
      <c r="I41" s="36"/>
      <c r="J41" s="35"/>
      <c r="K41" s="35"/>
      <c r="L41" s="35"/>
      <c r="M41" s="36"/>
      <c r="N41" s="35"/>
      <c r="O41" s="35"/>
      <c r="P41" s="35"/>
      <c r="Q41" s="36"/>
      <c r="R41" s="35"/>
      <c r="S41" s="35"/>
      <c r="T41" s="35"/>
      <c r="U41" s="36"/>
      <c r="V41" s="98"/>
      <c r="W41" s="98"/>
      <c r="X41" s="98"/>
      <c r="Y41" s="143"/>
    </row>
    <row r="42" spans="1:25" s="18" customFormat="1" ht="12" customHeight="1">
      <c r="A42" s="56"/>
      <c r="B42" s="21"/>
      <c r="C42" s="21" t="s">
        <v>312</v>
      </c>
      <c r="D42" s="367"/>
      <c r="E42" s="272"/>
      <c r="F42" s="31"/>
      <c r="G42" s="31"/>
      <c r="H42" s="31"/>
      <c r="I42" s="30"/>
      <c r="J42" s="31"/>
      <c r="K42" s="31"/>
      <c r="L42" s="31"/>
      <c r="M42" s="30"/>
      <c r="N42" s="31"/>
      <c r="O42" s="31"/>
      <c r="P42" s="31"/>
      <c r="Q42" s="30"/>
      <c r="R42" s="31"/>
      <c r="S42" s="31"/>
      <c r="T42" s="31"/>
      <c r="U42" s="30"/>
      <c r="V42" s="314"/>
      <c r="W42" s="314"/>
      <c r="X42" s="314"/>
      <c r="Y42" s="315"/>
    </row>
    <row r="43" spans="1:25" s="18" customFormat="1" ht="12" customHeight="1">
      <c r="A43" s="56"/>
      <c r="B43" s="16"/>
      <c r="C43" s="21"/>
      <c r="D43" s="1147"/>
      <c r="E43" s="21"/>
      <c r="F43" s="31"/>
      <c r="G43" s="31"/>
      <c r="H43" s="31"/>
      <c r="I43" s="30"/>
      <c r="J43" s="31"/>
      <c r="K43" s="31"/>
      <c r="L43" s="31"/>
      <c r="M43" s="30"/>
      <c r="N43" s="31"/>
      <c r="O43" s="31"/>
      <c r="P43" s="31"/>
      <c r="Q43" s="30"/>
      <c r="R43" s="31"/>
      <c r="S43" s="31"/>
      <c r="T43" s="31"/>
      <c r="U43" s="30"/>
      <c r="V43" s="314"/>
      <c r="W43" s="314"/>
      <c r="X43" s="314"/>
      <c r="Y43" s="315"/>
    </row>
    <row r="44" spans="1:25" s="18" customFormat="1" ht="12" customHeight="1">
      <c r="A44" s="56"/>
      <c r="B44" s="16"/>
      <c r="C44" s="21" t="s">
        <v>298</v>
      </c>
      <c r="D44" s="1147"/>
      <c r="E44" s="21"/>
      <c r="F44" s="31">
        <v>1935</v>
      </c>
      <c r="G44" s="31">
        <v>1935</v>
      </c>
      <c r="H44" s="31">
        <v>1935</v>
      </c>
      <c r="I44" s="30">
        <v>1935</v>
      </c>
      <c r="J44" s="31">
        <v>2047</v>
      </c>
      <c r="K44" s="31">
        <v>2047</v>
      </c>
      <c r="L44" s="31">
        <v>2047</v>
      </c>
      <c r="M44" s="30">
        <v>2047</v>
      </c>
      <c r="N44" s="31">
        <v>1644</v>
      </c>
      <c r="O44" s="31">
        <v>1644</v>
      </c>
      <c r="P44" s="31">
        <v>1644</v>
      </c>
      <c r="Q44" s="30">
        <v>1644</v>
      </c>
      <c r="R44" s="31">
        <v>2423</v>
      </c>
      <c r="S44" s="31">
        <v>2423</v>
      </c>
      <c r="T44" s="31">
        <v>2423</v>
      </c>
      <c r="U44" s="30">
        <v>2423</v>
      </c>
      <c r="V44" s="314">
        <v>4993</v>
      </c>
      <c r="W44" s="314">
        <v>4993</v>
      </c>
      <c r="X44" s="314"/>
      <c r="Y44" s="315"/>
    </row>
    <row r="45" spans="1:25" s="18" customFormat="1" ht="12" customHeight="1">
      <c r="A45" s="56"/>
      <c r="B45" s="16"/>
      <c r="C45" s="21" t="s">
        <v>124</v>
      </c>
      <c r="D45" s="1147"/>
      <c r="E45" s="21"/>
      <c r="F45" s="31">
        <v>187</v>
      </c>
      <c r="G45" s="31">
        <v>272</v>
      </c>
      <c r="H45" s="31">
        <v>276</v>
      </c>
      <c r="I45" s="30">
        <v>550</v>
      </c>
      <c r="J45" s="31">
        <v>75</v>
      </c>
      <c r="K45" s="31">
        <v>94</v>
      </c>
      <c r="L45" s="31">
        <v>126</v>
      </c>
      <c r="M45" s="30">
        <v>81</v>
      </c>
      <c r="N45" s="31">
        <v>-31</v>
      </c>
      <c r="O45" s="31">
        <v>13</v>
      </c>
      <c r="P45" s="31">
        <v>41</v>
      </c>
      <c r="Q45" s="30">
        <v>120</v>
      </c>
      <c r="R45" s="31">
        <v>143</v>
      </c>
      <c r="S45" s="31">
        <v>330</v>
      </c>
      <c r="T45" s="31">
        <v>458</v>
      </c>
      <c r="U45" s="30">
        <v>556</v>
      </c>
      <c r="V45" s="314">
        <v>156</v>
      </c>
      <c r="W45" s="314">
        <v>373</v>
      </c>
      <c r="X45" s="314"/>
      <c r="Y45" s="315"/>
    </row>
    <row r="46" spans="1:25" s="18" customFormat="1" ht="12" customHeight="1">
      <c r="A46" s="56"/>
      <c r="B46" s="16"/>
      <c r="C46" s="21" t="s">
        <v>299</v>
      </c>
      <c r="D46" s="1147"/>
      <c r="E46" s="21"/>
      <c r="F46" s="31">
        <v>-65</v>
      </c>
      <c r="G46" s="31">
        <v>-128</v>
      </c>
      <c r="H46" s="31">
        <v>-194</v>
      </c>
      <c r="I46" s="30">
        <v>-294</v>
      </c>
      <c r="J46" s="31">
        <v>-68</v>
      </c>
      <c r="K46" s="31">
        <v>-135</v>
      </c>
      <c r="L46" s="31">
        <v>-326</v>
      </c>
      <c r="M46" s="30">
        <v>-403</v>
      </c>
      <c r="N46" s="31">
        <v>-126</v>
      </c>
      <c r="O46" s="31">
        <v>-186</v>
      </c>
      <c r="P46" s="31">
        <v>-282</v>
      </c>
      <c r="Q46" s="30">
        <v>-375</v>
      </c>
      <c r="R46" s="31">
        <v>-74</v>
      </c>
      <c r="S46" s="31">
        <v>-219</v>
      </c>
      <c r="T46" s="31">
        <v>-386</v>
      </c>
      <c r="U46" s="30">
        <v>-524</v>
      </c>
      <c r="V46" s="314">
        <v>-171</v>
      </c>
      <c r="W46" s="314">
        <v>-377</v>
      </c>
      <c r="X46" s="314"/>
      <c r="Y46" s="315"/>
    </row>
    <row r="47" spans="1:25" s="18" customFormat="1" ht="12" customHeight="1">
      <c r="A47" s="56"/>
      <c r="B47" s="16"/>
      <c r="C47" s="21" t="s">
        <v>300</v>
      </c>
      <c r="D47" s="1147"/>
      <c r="E47" s="21"/>
      <c r="F47" s="31">
        <v>0</v>
      </c>
      <c r="G47" s="31">
        <v>0</v>
      </c>
      <c r="H47" s="31">
        <v>0</v>
      </c>
      <c r="I47" s="30">
        <v>0</v>
      </c>
      <c r="J47" s="31">
        <v>0</v>
      </c>
      <c r="K47" s="31">
        <v>0</v>
      </c>
      <c r="L47" s="31">
        <v>0</v>
      </c>
      <c r="M47" s="30">
        <v>0</v>
      </c>
      <c r="N47" s="31">
        <v>0</v>
      </c>
      <c r="O47" s="31">
        <v>0</v>
      </c>
      <c r="P47" s="31">
        <v>0</v>
      </c>
      <c r="Q47" s="30">
        <v>0</v>
      </c>
      <c r="R47" s="31">
        <v>0</v>
      </c>
      <c r="S47" s="31">
        <v>0</v>
      </c>
      <c r="T47" s="31">
        <v>0</v>
      </c>
      <c r="U47" s="30">
        <v>0</v>
      </c>
      <c r="V47" s="314">
        <v>0</v>
      </c>
      <c r="W47" s="314">
        <v>0</v>
      </c>
      <c r="X47" s="314"/>
      <c r="Y47" s="315"/>
    </row>
    <row r="48" spans="1:25" s="18" customFormat="1" ht="12" customHeight="1">
      <c r="A48" s="56"/>
      <c r="B48" s="16"/>
      <c r="C48" s="21" t="s">
        <v>301</v>
      </c>
      <c r="D48" s="1147"/>
      <c r="E48" s="21"/>
      <c r="F48" s="31">
        <v>0</v>
      </c>
      <c r="G48" s="31">
        <v>0</v>
      </c>
      <c r="H48" s="31">
        <v>0</v>
      </c>
      <c r="I48" s="30">
        <v>0</v>
      </c>
      <c r="J48" s="31">
        <v>0</v>
      </c>
      <c r="K48" s="31">
        <v>0</v>
      </c>
      <c r="L48" s="31">
        <v>0</v>
      </c>
      <c r="M48" s="30">
        <v>0</v>
      </c>
      <c r="N48" s="31">
        <v>0</v>
      </c>
      <c r="O48" s="31">
        <v>0</v>
      </c>
      <c r="P48" s="31">
        <v>0</v>
      </c>
      <c r="Q48" s="30">
        <v>0</v>
      </c>
      <c r="R48" s="31">
        <v>0</v>
      </c>
      <c r="S48" s="31">
        <v>0</v>
      </c>
      <c r="T48" s="31">
        <v>0</v>
      </c>
      <c r="U48" s="30">
        <v>0</v>
      </c>
      <c r="V48" s="314">
        <v>0</v>
      </c>
      <c r="W48" s="314">
        <v>0</v>
      </c>
      <c r="X48" s="314"/>
      <c r="Y48" s="315"/>
    </row>
    <row r="49" spans="1:25" s="18" customFormat="1" ht="12" customHeight="1">
      <c r="A49" s="56"/>
      <c r="B49" s="16"/>
      <c r="C49" s="21" t="s">
        <v>303</v>
      </c>
      <c r="D49" s="1147"/>
      <c r="E49" s="21"/>
      <c r="F49" s="31">
        <v>0</v>
      </c>
      <c r="G49" s="31">
        <v>0</v>
      </c>
      <c r="H49" s="31">
        <v>0</v>
      </c>
      <c r="I49" s="30">
        <v>0</v>
      </c>
      <c r="J49" s="31">
        <v>0</v>
      </c>
      <c r="K49" s="31">
        <v>0</v>
      </c>
      <c r="L49" s="31">
        <v>0</v>
      </c>
      <c r="M49" s="30">
        <v>0</v>
      </c>
      <c r="N49" s="31">
        <v>0</v>
      </c>
      <c r="O49" s="31">
        <v>0</v>
      </c>
      <c r="P49" s="31">
        <v>0</v>
      </c>
      <c r="Q49" s="30">
        <v>0</v>
      </c>
      <c r="R49" s="31">
        <v>0</v>
      </c>
      <c r="S49" s="31">
        <v>0</v>
      </c>
      <c r="T49" s="31">
        <v>0</v>
      </c>
      <c r="U49" s="30">
        <v>0</v>
      </c>
      <c r="V49" s="314">
        <v>0</v>
      </c>
      <c r="W49" s="314">
        <v>0</v>
      </c>
      <c r="X49" s="314"/>
      <c r="Y49" s="315"/>
    </row>
    <row r="50" spans="1:25" s="18" customFormat="1" ht="12" customHeight="1">
      <c r="A50" s="56"/>
      <c r="B50" s="16"/>
      <c r="C50" s="21" t="s">
        <v>304</v>
      </c>
      <c r="D50" s="1147"/>
      <c r="E50" s="21"/>
      <c r="F50" s="31">
        <v>0</v>
      </c>
      <c r="G50" s="31">
        <v>0</v>
      </c>
      <c r="H50" s="31">
        <v>0</v>
      </c>
      <c r="I50" s="30">
        <v>0</v>
      </c>
      <c r="J50" s="31">
        <v>0</v>
      </c>
      <c r="K50" s="31">
        <v>0</v>
      </c>
      <c r="L50" s="31">
        <v>0</v>
      </c>
      <c r="M50" s="30">
        <v>0</v>
      </c>
      <c r="N50" s="31">
        <v>0</v>
      </c>
      <c r="O50" s="31">
        <v>0</v>
      </c>
      <c r="P50" s="31">
        <v>0</v>
      </c>
      <c r="Q50" s="30">
        <v>0</v>
      </c>
      <c r="R50" s="31">
        <v>0</v>
      </c>
      <c r="S50" s="31">
        <v>0</v>
      </c>
      <c r="T50" s="31">
        <v>0</v>
      </c>
      <c r="U50" s="30">
        <v>0</v>
      </c>
      <c r="V50" s="314">
        <v>0</v>
      </c>
      <c r="W50" s="314">
        <v>0</v>
      </c>
      <c r="X50" s="314"/>
      <c r="Y50" s="315"/>
    </row>
    <row r="51" spans="1:25" s="18" customFormat="1" ht="10.5">
      <c r="A51" s="56"/>
      <c r="B51" s="21"/>
      <c r="C51" s="21" t="s">
        <v>305</v>
      </c>
      <c r="D51" s="367"/>
      <c r="E51" s="21"/>
      <c r="F51" s="31">
        <v>0</v>
      </c>
      <c r="G51" s="31">
        <v>0</v>
      </c>
      <c r="H51" s="31">
        <v>0</v>
      </c>
      <c r="I51" s="30">
        <v>0</v>
      </c>
      <c r="J51" s="31">
        <v>0</v>
      </c>
      <c r="K51" s="31">
        <v>0</v>
      </c>
      <c r="L51" s="31">
        <v>0</v>
      </c>
      <c r="M51" s="30">
        <v>0</v>
      </c>
      <c r="N51" s="31">
        <v>0</v>
      </c>
      <c r="O51" s="31">
        <v>0</v>
      </c>
      <c r="P51" s="31">
        <v>0</v>
      </c>
      <c r="Q51" s="30">
        <v>0</v>
      </c>
      <c r="R51" s="31">
        <v>0</v>
      </c>
      <c r="S51" s="31">
        <v>0</v>
      </c>
      <c r="T51" s="31">
        <v>0</v>
      </c>
      <c r="U51" s="30">
        <v>0</v>
      </c>
      <c r="V51" s="314">
        <v>0</v>
      </c>
      <c r="W51" s="314">
        <v>0</v>
      </c>
      <c r="X51" s="314"/>
      <c r="Y51" s="315"/>
    </row>
    <row r="52" spans="1:25" s="18" customFormat="1">
      <c r="A52" s="56"/>
      <c r="B52" s="21"/>
      <c r="C52" s="21" t="s">
        <v>230</v>
      </c>
      <c r="D52" s="1149" t="s">
        <v>306</v>
      </c>
      <c r="E52" s="21"/>
      <c r="F52" s="31">
        <v>0</v>
      </c>
      <c r="G52" s="31">
        <v>0</v>
      </c>
      <c r="H52" s="31">
        <v>0</v>
      </c>
      <c r="I52" s="30">
        <v>0</v>
      </c>
      <c r="J52" s="31">
        <v>0</v>
      </c>
      <c r="K52" s="31">
        <v>0</v>
      </c>
      <c r="L52" s="31">
        <v>0</v>
      </c>
      <c r="M52" s="30">
        <v>0</v>
      </c>
      <c r="N52" s="31">
        <v>0</v>
      </c>
      <c r="O52" s="31">
        <v>0</v>
      </c>
      <c r="P52" s="31">
        <v>0</v>
      </c>
      <c r="Q52" s="30">
        <v>0</v>
      </c>
      <c r="R52" s="31">
        <v>0</v>
      </c>
      <c r="S52" s="31">
        <v>0</v>
      </c>
      <c r="T52" s="31">
        <v>0</v>
      </c>
      <c r="U52" s="30">
        <v>0</v>
      </c>
      <c r="V52" s="314">
        <v>0</v>
      </c>
      <c r="W52" s="314">
        <v>0</v>
      </c>
      <c r="X52" s="314"/>
      <c r="Y52" s="315"/>
    </row>
    <row r="53" spans="1:25" s="18" customFormat="1">
      <c r="A53" s="56"/>
      <c r="B53" s="21"/>
      <c r="C53" s="21" t="s">
        <v>307</v>
      </c>
      <c r="D53" s="1149" t="s">
        <v>308</v>
      </c>
      <c r="E53" s="21"/>
      <c r="F53" s="31">
        <v>0</v>
      </c>
      <c r="G53" s="31">
        <v>0</v>
      </c>
      <c r="H53" s="31">
        <v>0</v>
      </c>
      <c r="I53" s="30">
        <v>0</v>
      </c>
      <c r="J53" s="31">
        <v>0</v>
      </c>
      <c r="K53" s="31">
        <v>0</v>
      </c>
      <c r="L53" s="31">
        <v>0</v>
      </c>
      <c r="M53" s="30">
        <v>0</v>
      </c>
      <c r="N53" s="31">
        <v>0</v>
      </c>
      <c r="O53" s="31">
        <v>0</v>
      </c>
      <c r="P53" s="31">
        <v>0</v>
      </c>
      <c r="Q53" s="30">
        <v>0</v>
      </c>
      <c r="R53" s="31">
        <v>0</v>
      </c>
      <c r="S53" s="31">
        <v>0</v>
      </c>
      <c r="T53" s="31">
        <v>0</v>
      </c>
      <c r="U53" s="30">
        <v>0</v>
      </c>
      <c r="V53" s="314">
        <v>0</v>
      </c>
      <c r="W53" s="314">
        <v>0</v>
      </c>
      <c r="X53" s="314"/>
      <c r="Y53" s="315"/>
    </row>
    <row r="54" spans="1:25" s="18" customFormat="1" ht="10.5">
      <c r="A54" s="56"/>
      <c r="B54" s="21"/>
      <c r="C54" s="21" t="s">
        <v>232</v>
      </c>
      <c r="D54" s="367"/>
      <c r="E54" s="272"/>
      <c r="F54" s="31">
        <v>0</v>
      </c>
      <c r="G54" s="31">
        <v>0</v>
      </c>
      <c r="H54" s="31">
        <v>0</v>
      </c>
      <c r="I54" s="30">
        <v>0</v>
      </c>
      <c r="J54" s="31">
        <v>0</v>
      </c>
      <c r="K54" s="31">
        <v>0</v>
      </c>
      <c r="L54" s="31">
        <v>0</v>
      </c>
      <c r="M54" s="30">
        <v>0</v>
      </c>
      <c r="N54" s="31">
        <v>0</v>
      </c>
      <c r="O54" s="31">
        <v>0</v>
      </c>
      <c r="P54" s="31">
        <v>0</v>
      </c>
      <c r="Q54" s="30">
        <v>0</v>
      </c>
      <c r="R54" s="31">
        <v>0</v>
      </c>
      <c r="S54" s="31">
        <v>0</v>
      </c>
      <c r="T54" s="31">
        <v>0</v>
      </c>
      <c r="U54" s="30">
        <v>0</v>
      </c>
      <c r="V54" s="314">
        <v>0</v>
      </c>
      <c r="W54" s="314">
        <v>0</v>
      </c>
      <c r="X54" s="314"/>
      <c r="Y54" s="315"/>
    </row>
    <row r="55" spans="1:25" s="18" customFormat="1" ht="12" customHeight="1">
      <c r="A55" s="56"/>
      <c r="B55" s="16"/>
      <c r="C55" s="884" t="s">
        <v>309</v>
      </c>
      <c r="D55" s="1147"/>
      <c r="E55" s="21"/>
      <c r="F55" s="31">
        <v>0</v>
      </c>
      <c r="G55" s="31">
        <v>-156</v>
      </c>
      <c r="H55" s="31">
        <v>-152</v>
      </c>
      <c r="I55" s="30">
        <v>-144</v>
      </c>
      <c r="J55" s="31">
        <v>-145</v>
      </c>
      <c r="K55" s="31">
        <v>-144</v>
      </c>
      <c r="L55" s="31">
        <v>-86</v>
      </c>
      <c r="M55" s="30">
        <v>-81</v>
      </c>
      <c r="N55" s="31">
        <v>47</v>
      </c>
      <c r="O55" s="31">
        <v>247</v>
      </c>
      <c r="P55" s="31">
        <v>201</v>
      </c>
      <c r="Q55" s="30">
        <v>1034</v>
      </c>
      <c r="R55" s="31">
        <v>2</v>
      </c>
      <c r="S55" s="31">
        <v>966</v>
      </c>
      <c r="T55" s="31">
        <v>968</v>
      </c>
      <c r="U55" s="30">
        <v>2538</v>
      </c>
      <c r="V55" s="314">
        <v>-13</v>
      </c>
      <c r="W55" s="314">
        <v>-12</v>
      </c>
      <c r="X55" s="314"/>
      <c r="Y55" s="315"/>
    </row>
    <row r="56" spans="1:25" s="18" customFormat="1" ht="12" customHeight="1">
      <c r="A56" s="56"/>
      <c r="B56" s="16"/>
      <c r="C56" s="1128" t="s">
        <v>310</v>
      </c>
      <c r="D56" s="1150"/>
      <c r="E56" s="21"/>
      <c r="F56" s="1126">
        <v>2057</v>
      </c>
      <c r="G56" s="1126">
        <v>1923</v>
      </c>
      <c r="H56" s="1126">
        <v>1865</v>
      </c>
      <c r="I56" s="1127">
        <v>2047</v>
      </c>
      <c r="J56" s="1126">
        <v>1909</v>
      </c>
      <c r="K56" s="1126">
        <v>1862</v>
      </c>
      <c r="L56" s="1126">
        <v>1761</v>
      </c>
      <c r="M56" s="1127">
        <v>1644</v>
      </c>
      <c r="N56" s="1126">
        <v>1534</v>
      </c>
      <c r="O56" s="1126">
        <v>1718</v>
      </c>
      <c r="P56" s="1126">
        <v>1604</v>
      </c>
      <c r="Q56" s="1127">
        <v>2423</v>
      </c>
      <c r="R56" s="1126">
        <v>2494</v>
      </c>
      <c r="S56" s="1126">
        <v>3500</v>
      </c>
      <c r="T56" s="1126">
        <v>3463</v>
      </c>
      <c r="U56" s="1127">
        <v>4993</v>
      </c>
      <c r="V56" s="1126">
        <v>4965</v>
      </c>
      <c r="W56" s="1126">
        <v>4977</v>
      </c>
      <c r="X56" s="1126"/>
      <c r="Y56" s="1127"/>
    </row>
    <row r="57" spans="1:25" s="18" customFormat="1" ht="12" customHeight="1">
      <c r="A57" s="56"/>
      <c r="B57" s="16"/>
      <c r="C57" s="21"/>
      <c r="D57" s="1147"/>
      <c r="E57" s="21"/>
      <c r="F57" s="31"/>
      <c r="G57" s="31"/>
      <c r="H57" s="31"/>
      <c r="I57" s="30"/>
      <c r="J57" s="31"/>
      <c r="K57" s="31"/>
      <c r="L57" s="31"/>
      <c r="M57" s="30"/>
      <c r="N57" s="31"/>
      <c r="O57" s="31"/>
      <c r="P57" s="31"/>
      <c r="Q57" s="30"/>
      <c r="R57" s="31"/>
      <c r="S57" s="31"/>
      <c r="T57" s="31"/>
      <c r="U57" s="30"/>
      <c r="V57" s="314"/>
      <c r="W57" s="314"/>
      <c r="X57" s="314"/>
      <c r="Y57" s="315"/>
    </row>
    <row r="58" spans="1:25" s="18" customFormat="1" ht="12" customHeight="1">
      <c r="A58" s="56"/>
      <c r="B58" s="16"/>
      <c r="C58" s="21" t="s">
        <v>313</v>
      </c>
      <c r="D58" s="367"/>
      <c r="E58" s="21"/>
      <c r="F58" s="31"/>
      <c r="G58" s="31"/>
      <c r="H58" s="31"/>
      <c r="I58" s="30"/>
      <c r="J58" s="31"/>
      <c r="K58" s="31"/>
      <c r="L58" s="31"/>
      <c r="M58" s="30"/>
      <c r="N58" s="31"/>
      <c r="O58" s="31"/>
      <c r="P58" s="31"/>
      <c r="Q58" s="30"/>
      <c r="R58" s="31"/>
      <c r="S58" s="31"/>
      <c r="T58" s="31"/>
      <c r="U58" s="30"/>
      <c r="V58" s="314"/>
      <c r="W58" s="314"/>
      <c r="X58" s="314"/>
      <c r="Y58" s="315"/>
    </row>
    <row r="59" spans="1:25" s="18" customFormat="1" ht="12" customHeight="1">
      <c r="A59" s="56"/>
      <c r="B59" s="16"/>
      <c r="C59" s="21"/>
      <c r="D59" s="1147"/>
      <c r="E59" s="21"/>
      <c r="F59" s="31"/>
      <c r="G59" s="31"/>
      <c r="H59" s="31"/>
      <c r="I59" s="30"/>
      <c r="J59" s="31"/>
      <c r="K59" s="31"/>
      <c r="L59" s="31"/>
      <c r="M59" s="30"/>
      <c r="N59" s="31"/>
      <c r="O59" s="31"/>
      <c r="P59" s="31"/>
      <c r="Q59" s="30"/>
      <c r="R59" s="31"/>
      <c r="S59" s="31"/>
      <c r="T59" s="31"/>
      <c r="U59" s="30"/>
      <c r="V59" s="323"/>
      <c r="W59" s="323"/>
      <c r="X59" s="314"/>
      <c r="Y59" s="315"/>
    </row>
    <row r="60" spans="1:25" s="18" customFormat="1" ht="12" customHeight="1">
      <c r="A60" s="56"/>
      <c r="B60" s="16"/>
      <c r="C60" s="21" t="s">
        <v>298</v>
      </c>
      <c r="D60" s="367"/>
      <c r="E60" s="21"/>
      <c r="F60" s="31">
        <v>90439</v>
      </c>
      <c r="G60" s="31">
        <v>90439</v>
      </c>
      <c r="H60" s="31">
        <v>90439</v>
      </c>
      <c r="I60" s="30">
        <v>90439</v>
      </c>
      <c r="J60" s="31">
        <v>82990</v>
      </c>
      <c r="K60" s="31">
        <v>82990</v>
      </c>
      <c r="L60" s="31">
        <v>82990</v>
      </c>
      <c r="M60" s="30">
        <v>82990</v>
      </c>
      <c r="N60" s="31">
        <v>85493</v>
      </c>
      <c r="O60" s="31">
        <v>85493</v>
      </c>
      <c r="P60" s="31">
        <v>85493</v>
      </c>
      <c r="Q60" s="30">
        <v>85493</v>
      </c>
      <c r="R60" s="31">
        <v>78318</v>
      </c>
      <c r="S60" s="31">
        <v>78318</v>
      </c>
      <c r="T60" s="31">
        <v>78318</v>
      </c>
      <c r="U60" s="30">
        <v>78318</v>
      </c>
      <c r="V60" s="314">
        <f>V12+V28+V44</f>
        <v>74000</v>
      </c>
      <c r="W60" s="314">
        <f>W12+W28+W44</f>
        <v>74000</v>
      </c>
      <c r="X60" s="314"/>
      <c r="Y60" s="315"/>
    </row>
    <row r="61" spans="1:25" s="18" customFormat="1" ht="12" customHeight="1">
      <c r="A61" s="56"/>
      <c r="B61" s="16"/>
      <c r="C61" s="21" t="s">
        <v>124</v>
      </c>
      <c r="D61" s="1147"/>
      <c r="E61" s="21"/>
      <c r="F61" s="31">
        <v>-9364</v>
      </c>
      <c r="G61" s="31">
        <v>-2410</v>
      </c>
      <c r="H61" s="31">
        <v>-6319</v>
      </c>
      <c r="I61" s="30">
        <v>6851</v>
      </c>
      <c r="J61" s="31">
        <v>9078</v>
      </c>
      <c r="K61" s="31">
        <v>10483</v>
      </c>
      <c r="L61" s="31">
        <v>14805</v>
      </c>
      <c r="M61" s="30">
        <v>15369</v>
      </c>
      <c r="N61" s="31">
        <v>2426</v>
      </c>
      <c r="O61" s="31">
        <v>2106</v>
      </c>
      <c r="P61" s="31">
        <v>3216</v>
      </c>
      <c r="Q61" s="30">
        <v>768</v>
      </c>
      <c r="R61" s="31">
        <v>1896</v>
      </c>
      <c r="S61" s="31">
        <v>5171</v>
      </c>
      <c r="T61" s="31">
        <v>6230</v>
      </c>
      <c r="U61" s="30">
        <v>3227</v>
      </c>
      <c r="V61" s="314">
        <f t="shared" ref="V61:V71" si="0">V13+V29+V45</f>
        <v>4257</v>
      </c>
      <c r="W61" s="314">
        <f t="shared" ref="W61" si="1">W13+W29+W45</f>
        <v>8360</v>
      </c>
      <c r="X61" s="314"/>
      <c r="Y61" s="315"/>
    </row>
    <row r="62" spans="1:25" s="18" customFormat="1" ht="12" customHeight="1">
      <c r="A62" s="56"/>
      <c r="B62" s="16"/>
      <c r="C62" s="21" t="s">
        <v>299</v>
      </c>
      <c r="D62" s="1147"/>
      <c r="E62" s="21"/>
      <c r="F62" s="31">
        <v>-1134</v>
      </c>
      <c r="G62" s="31">
        <v>-2258</v>
      </c>
      <c r="H62" s="31">
        <v>-3461</v>
      </c>
      <c r="I62" s="30">
        <v>-4659</v>
      </c>
      <c r="J62" s="31">
        <v>-1257</v>
      </c>
      <c r="K62" s="31">
        <v>-2483</v>
      </c>
      <c r="L62" s="31">
        <v>-3924</v>
      </c>
      <c r="M62" s="30">
        <v>-5234</v>
      </c>
      <c r="N62" s="31">
        <v>-1348</v>
      </c>
      <c r="O62" s="31">
        <v>-2617</v>
      </c>
      <c r="P62" s="31">
        <v>-4021</v>
      </c>
      <c r="Q62" s="30">
        <v>-5393</v>
      </c>
      <c r="R62" s="31">
        <v>-1339</v>
      </c>
      <c r="S62" s="31">
        <v>-2734</v>
      </c>
      <c r="T62" s="31">
        <v>-4191</v>
      </c>
      <c r="U62" s="30">
        <v>-5611</v>
      </c>
      <c r="V62" s="314">
        <f t="shared" si="0"/>
        <v>-1451</v>
      </c>
      <c r="W62" s="314">
        <f t="shared" ref="W62" si="2">W14+W30+W46</f>
        <v>-2951</v>
      </c>
      <c r="X62" s="314"/>
      <c r="Y62" s="315"/>
    </row>
    <row r="63" spans="1:25" s="18" customFormat="1" ht="13.5" customHeight="1">
      <c r="A63" s="56"/>
      <c r="C63" s="21" t="s">
        <v>300</v>
      </c>
      <c r="D63" s="367"/>
      <c r="E63" s="21"/>
      <c r="F63" s="31">
        <v>-1</v>
      </c>
      <c r="G63" s="31">
        <v>-1</v>
      </c>
      <c r="H63" s="31">
        <v>0</v>
      </c>
      <c r="I63" s="30">
        <v>1</v>
      </c>
      <c r="J63" s="31">
        <v>0</v>
      </c>
      <c r="K63" s="31">
        <v>0</v>
      </c>
      <c r="L63" s="31">
        <v>0</v>
      </c>
      <c r="M63" s="30">
        <v>-1</v>
      </c>
      <c r="N63" s="31">
        <v>-2</v>
      </c>
      <c r="O63" s="31">
        <v>-4</v>
      </c>
      <c r="P63" s="31">
        <v>-8</v>
      </c>
      <c r="Q63" s="30">
        <v>-10</v>
      </c>
      <c r="R63" s="31">
        <v>-1</v>
      </c>
      <c r="S63" s="31">
        <v>-4</v>
      </c>
      <c r="T63" s="31">
        <v>-5</v>
      </c>
      <c r="U63" s="30">
        <v>-6</v>
      </c>
      <c r="V63" s="314">
        <f t="shared" si="0"/>
        <v>-1</v>
      </c>
      <c r="W63" s="314">
        <f t="shared" ref="W63" si="3">W15+W31+W47</f>
        <v>-1</v>
      </c>
      <c r="X63" s="314"/>
      <c r="Y63" s="315"/>
    </row>
    <row r="64" spans="1:25" s="18" customFormat="1" ht="13.5" customHeight="1">
      <c r="A64" s="56"/>
      <c r="C64" s="21" t="s">
        <v>301</v>
      </c>
      <c r="D64" s="367"/>
      <c r="E64" s="21"/>
      <c r="F64" s="31">
        <v>0</v>
      </c>
      <c r="G64" s="31">
        <v>820</v>
      </c>
      <c r="H64" s="31">
        <v>820</v>
      </c>
      <c r="I64" s="30">
        <v>820</v>
      </c>
      <c r="J64" s="31">
        <v>0</v>
      </c>
      <c r="K64" s="31">
        <v>0</v>
      </c>
      <c r="L64" s="31">
        <v>0</v>
      </c>
      <c r="M64" s="30">
        <v>0</v>
      </c>
      <c r="N64" s="31">
        <v>0</v>
      </c>
      <c r="O64" s="31">
        <v>0</v>
      </c>
      <c r="P64" s="31">
        <v>0</v>
      </c>
      <c r="Q64" s="30">
        <v>0</v>
      </c>
      <c r="R64" s="31">
        <v>0</v>
      </c>
      <c r="S64" s="31">
        <v>0</v>
      </c>
      <c r="T64" s="31">
        <v>0</v>
      </c>
      <c r="U64" s="30">
        <v>0</v>
      </c>
      <c r="V64" s="314">
        <f t="shared" si="0"/>
        <v>0</v>
      </c>
      <c r="W64" s="314">
        <f t="shared" ref="W64" si="4">W16+W32+W48</f>
        <v>0</v>
      </c>
      <c r="X64" s="314"/>
      <c r="Y64" s="315"/>
    </row>
    <row r="65" spans="1:25" s="18" customFormat="1" ht="10.5">
      <c r="A65" s="56"/>
      <c r="B65" s="21"/>
      <c r="C65" s="21" t="s">
        <v>303</v>
      </c>
      <c r="D65" s="367"/>
      <c r="E65" s="21"/>
      <c r="F65" s="31">
        <v>-1592</v>
      </c>
      <c r="G65" s="31">
        <v>-4490</v>
      </c>
      <c r="H65" s="31">
        <v>-7988</v>
      </c>
      <c r="I65" s="30">
        <v>-10493</v>
      </c>
      <c r="J65" s="31">
        <v>-3421</v>
      </c>
      <c r="K65" s="31">
        <v>-5166</v>
      </c>
      <c r="L65" s="31">
        <v>-6666</v>
      </c>
      <c r="M65" s="30">
        <v>-8167</v>
      </c>
      <c r="N65" s="31">
        <v>-1751</v>
      </c>
      <c r="O65" s="31">
        <v>-3502</v>
      </c>
      <c r="P65" s="31">
        <v>-5554</v>
      </c>
      <c r="Q65" s="30">
        <v>-7302</v>
      </c>
      <c r="R65" s="31">
        <v>-1753</v>
      </c>
      <c r="S65" s="31">
        <v>-2511</v>
      </c>
      <c r="T65" s="31">
        <v>-3261</v>
      </c>
      <c r="U65" s="30">
        <v>-4012</v>
      </c>
      <c r="V65" s="314">
        <f t="shared" si="0"/>
        <v>-114</v>
      </c>
      <c r="W65" s="314">
        <f t="shared" ref="W65" si="5">W17+W33+W49</f>
        <v>-114</v>
      </c>
      <c r="X65" s="314"/>
      <c r="Y65" s="315"/>
    </row>
    <row r="66" spans="1:25" s="18" customFormat="1" ht="10.5">
      <c r="A66" s="56"/>
      <c r="B66" s="21"/>
      <c r="C66" s="21" t="s">
        <v>304</v>
      </c>
      <c r="D66" s="367"/>
      <c r="E66" s="21"/>
      <c r="F66" s="31">
        <v>175</v>
      </c>
      <c r="G66" s="31">
        <v>380</v>
      </c>
      <c r="H66" s="31">
        <v>631</v>
      </c>
      <c r="I66" s="30">
        <v>847</v>
      </c>
      <c r="J66" s="31">
        <v>-29</v>
      </c>
      <c r="K66" s="31">
        <v>205</v>
      </c>
      <c r="L66" s="31">
        <v>531</v>
      </c>
      <c r="M66" s="30">
        <v>669</v>
      </c>
      <c r="N66" s="31">
        <v>154</v>
      </c>
      <c r="O66" s="31">
        <v>654</v>
      </c>
      <c r="P66" s="31">
        <v>903</v>
      </c>
      <c r="Q66" s="30">
        <v>1083</v>
      </c>
      <c r="R66" s="31">
        <v>432</v>
      </c>
      <c r="S66" s="31">
        <v>594</v>
      </c>
      <c r="T66" s="31">
        <v>908</v>
      </c>
      <c r="U66" s="30">
        <v>1112</v>
      </c>
      <c r="V66" s="314">
        <f t="shared" si="0"/>
        <v>374</v>
      </c>
      <c r="W66" s="314">
        <f t="shared" ref="W66" si="6">W18+W34+W50</f>
        <v>498</v>
      </c>
      <c r="X66" s="314"/>
      <c r="Y66" s="315"/>
    </row>
    <row r="67" spans="1:25" s="18" customFormat="1" ht="10.5">
      <c r="A67" s="56"/>
      <c r="B67" s="21"/>
      <c r="C67" s="21" t="s">
        <v>305</v>
      </c>
      <c r="D67" s="367"/>
      <c r="E67" s="21"/>
      <c r="F67" s="31">
        <v>0</v>
      </c>
      <c r="G67" s="31">
        <v>0</v>
      </c>
      <c r="H67" s="31">
        <v>0</v>
      </c>
      <c r="I67" s="30">
        <v>0</v>
      </c>
      <c r="J67" s="31">
        <v>0</v>
      </c>
      <c r="K67" s="31">
        <v>0</v>
      </c>
      <c r="L67" s="31">
        <v>0</v>
      </c>
      <c r="M67" s="30">
        <v>1</v>
      </c>
      <c r="N67" s="31">
        <v>0</v>
      </c>
      <c r="O67" s="31">
        <v>0</v>
      </c>
      <c r="P67" s="31">
        <v>0</v>
      </c>
      <c r="Q67" s="30">
        <v>0</v>
      </c>
      <c r="R67" s="31">
        <v>0</v>
      </c>
      <c r="S67" s="31">
        <v>0</v>
      </c>
      <c r="T67" s="31">
        <v>1</v>
      </c>
      <c r="U67" s="30">
        <v>1</v>
      </c>
      <c r="V67" s="314">
        <f t="shared" si="0"/>
        <v>0</v>
      </c>
      <c r="W67" s="314">
        <f t="shared" ref="W67" si="7">W19+W35+W51</f>
        <v>0</v>
      </c>
      <c r="X67" s="314"/>
      <c r="Y67" s="315"/>
    </row>
    <row r="68" spans="1:25" s="18" customFormat="1" ht="12" customHeight="1">
      <c r="A68" s="56"/>
      <c r="B68" s="21"/>
      <c r="C68" s="21" t="s">
        <v>230</v>
      </c>
      <c r="D68" s="1149" t="s">
        <v>306</v>
      </c>
      <c r="E68" s="272"/>
      <c r="F68" s="31">
        <v>66</v>
      </c>
      <c r="G68" s="31">
        <v>128</v>
      </c>
      <c r="H68" s="31">
        <v>322</v>
      </c>
      <c r="I68" s="30">
        <v>370</v>
      </c>
      <c r="J68" s="31">
        <v>45</v>
      </c>
      <c r="K68" s="31">
        <v>132</v>
      </c>
      <c r="L68" s="31">
        <v>162</v>
      </c>
      <c r="M68" s="30">
        <v>175</v>
      </c>
      <c r="N68" s="31">
        <v>1296</v>
      </c>
      <c r="O68" s="31">
        <v>1296</v>
      </c>
      <c r="P68" s="31">
        <v>1296</v>
      </c>
      <c r="Q68" s="30">
        <v>4330</v>
      </c>
      <c r="R68" s="31">
        <v>500</v>
      </c>
      <c r="S68" s="31">
        <v>500</v>
      </c>
      <c r="T68" s="31">
        <v>500</v>
      </c>
      <c r="U68" s="30">
        <v>500</v>
      </c>
      <c r="V68" s="314">
        <f t="shared" si="0"/>
        <v>0</v>
      </c>
      <c r="W68" s="314">
        <f t="shared" ref="W68" si="8">W20+W36+W52</f>
        <v>0</v>
      </c>
      <c r="X68" s="314"/>
      <c r="Y68" s="315"/>
    </row>
    <row r="69" spans="1:25" s="18" customFormat="1" ht="12" customHeight="1">
      <c r="A69" s="56"/>
      <c r="B69" s="16"/>
      <c r="C69" s="21" t="s">
        <v>307</v>
      </c>
      <c r="D69" s="1149" t="s">
        <v>308</v>
      </c>
      <c r="E69" s="21"/>
      <c r="F69" s="31">
        <v>0</v>
      </c>
      <c r="G69" s="31">
        <v>0</v>
      </c>
      <c r="H69" s="31">
        <v>0</v>
      </c>
      <c r="I69" s="30">
        <v>0</v>
      </c>
      <c r="J69" s="31">
        <v>0</v>
      </c>
      <c r="K69" s="31">
        <v>0</v>
      </c>
      <c r="L69" s="31">
        <v>0</v>
      </c>
      <c r="M69" s="30">
        <v>0</v>
      </c>
      <c r="N69" s="31">
        <v>-1291</v>
      </c>
      <c r="O69" s="31">
        <v>-1291</v>
      </c>
      <c r="P69" s="31">
        <v>-1291</v>
      </c>
      <c r="Q69" s="30">
        <v>-1291</v>
      </c>
      <c r="R69" s="31">
        <v>0</v>
      </c>
      <c r="S69" s="31">
        <v>0</v>
      </c>
      <c r="T69" s="31">
        <v>-1200</v>
      </c>
      <c r="U69" s="30">
        <v>-1200</v>
      </c>
      <c r="V69" s="314">
        <f t="shared" si="0"/>
        <v>0</v>
      </c>
      <c r="W69" s="314">
        <f t="shared" ref="W69" si="9">W21+W37+W53</f>
        <v>-2881</v>
      </c>
      <c r="X69" s="314"/>
      <c r="Y69" s="315"/>
    </row>
    <row r="70" spans="1:25" s="18" customFormat="1" ht="12" customHeight="1">
      <c r="A70" s="56"/>
      <c r="B70" s="16"/>
      <c r="C70" s="21" t="s">
        <v>232</v>
      </c>
      <c r="D70" s="1147"/>
      <c r="E70" s="21"/>
      <c r="F70" s="31">
        <v>-72</v>
      </c>
      <c r="G70" s="31">
        <v>-379</v>
      </c>
      <c r="H70" s="31">
        <v>-447</v>
      </c>
      <c r="I70" s="30">
        <v>-529</v>
      </c>
      <c r="J70" s="31">
        <v>-80</v>
      </c>
      <c r="K70" s="31">
        <v>-414</v>
      </c>
      <c r="L70" s="31">
        <v>-499</v>
      </c>
      <c r="M70" s="30">
        <v>-591</v>
      </c>
      <c r="N70" s="31">
        <v>-84</v>
      </c>
      <c r="O70" s="31">
        <v>-419</v>
      </c>
      <c r="P70" s="31">
        <v>-520</v>
      </c>
      <c r="Q70" s="30">
        <v>-610</v>
      </c>
      <c r="R70" s="31">
        <v>-103</v>
      </c>
      <c r="S70" s="31">
        <v>-520</v>
      </c>
      <c r="T70" s="31">
        <v>-627</v>
      </c>
      <c r="U70" s="30">
        <v>-802</v>
      </c>
      <c r="V70" s="314">
        <f t="shared" si="0"/>
        <v>-107</v>
      </c>
      <c r="W70" s="314">
        <f t="shared" ref="W70" si="10">W22+W38+W54</f>
        <v>-495</v>
      </c>
      <c r="X70" s="314"/>
      <c r="Y70" s="315"/>
    </row>
    <row r="71" spans="1:25" s="18" customFormat="1" ht="10.8" thickBot="1">
      <c r="B71" s="21"/>
      <c r="C71" s="884" t="s">
        <v>309</v>
      </c>
      <c r="D71" s="367"/>
      <c r="E71" s="21"/>
      <c r="F71" s="1129">
        <v>2</v>
      </c>
      <c r="G71" s="1129">
        <v>-666</v>
      </c>
      <c r="H71" s="1129">
        <v>-664</v>
      </c>
      <c r="I71" s="1130">
        <v>-657</v>
      </c>
      <c r="J71" s="1129">
        <v>-145</v>
      </c>
      <c r="K71" s="1129">
        <v>-144</v>
      </c>
      <c r="L71" s="1129">
        <v>277</v>
      </c>
      <c r="M71" s="1130">
        <v>282</v>
      </c>
      <c r="N71" s="1129">
        <v>47</v>
      </c>
      <c r="O71" s="1129">
        <v>483</v>
      </c>
      <c r="P71" s="1129">
        <v>432</v>
      </c>
      <c r="Q71" s="1130">
        <v>1250</v>
      </c>
      <c r="R71" s="1129">
        <v>2</v>
      </c>
      <c r="S71" s="1129">
        <v>966</v>
      </c>
      <c r="T71" s="1129">
        <v>972</v>
      </c>
      <c r="U71" s="1130">
        <v>2473</v>
      </c>
      <c r="V71" s="1133">
        <f t="shared" si="0"/>
        <v>3</v>
      </c>
      <c r="W71" s="1133">
        <f t="shared" ref="W71" si="11">W23+W39+W55</f>
        <v>4</v>
      </c>
      <c r="X71" s="1131"/>
      <c r="Y71" s="1132"/>
    </row>
    <row r="72" spans="1:25" s="18" customFormat="1" ht="12" customHeight="1">
      <c r="A72" s="56"/>
      <c r="B72" s="68"/>
      <c r="C72" s="1128" t="s">
        <v>310</v>
      </c>
      <c r="D72" s="1150"/>
      <c r="E72" s="21"/>
      <c r="F72" s="1126">
        <v>78519</v>
      </c>
      <c r="G72" s="1126">
        <v>81563</v>
      </c>
      <c r="H72" s="1126">
        <v>73333</v>
      </c>
      <c r="I72" s="1127">
        <v>82990</v>
      </c>
      <c r="J72" s="1126">
        <v>87181</v>
      </c>
      <c r="K72" s="1126">
        <v>85603</v>
      </c>
      <c r="L72" s="1126">
        <v>87676</v>
      </c>
      <c r="M72" s="1127">
        <v>85493</v>
      </c>
      <c r="N72" s="1126">
        <v>84940</v>
      </c>
      <c r="O72" s="1126">
        <v>82199</v>
      </c>
      <c r="P72" s="1126">
        <v>79946</v>
      </c>
      <c r="Q72" s="1127">
        <v>78318</v>
      </c>
      <c r="R72" s="1126">
        <v>77952</v>
      </c>
      <c r="S72" s="1126">
        <v>79780</v>
      </c>
      <c r="T72" s="1126">
        <v>77645</v>
      </c>
      <c r="U72" s="1127">
        <v>74000</v>
      </c>
      <c r="V72" s="1126">
        <f t="shared" ref="V72" si="12">SUM(V60:V71)</f>
        <v>76961</v>
      </c>
      <c r="W72" s="1126">
        <f t="shared" ref="W72" si="13">SUM(W60:W71)</f>
        <v>76420</v>
      </c>
      <c r="X72" s="1126"/>
      <c r="Y72" s="1127"/>
    </row>
    <row r="73" spans="1:25" ht="13.2">
      <c r="A73" s="282"/>
      <c r="B73" s="69"/>
      <c r="C73" s="17"/>
      <c r="D73" s="1151"/>
      <c r="F73" s="1142"/>
      <c r="G73" s="1142"/>
      <c r="H73" s="1142"/>
      <c r="I73" s="1142"/>
      <c r="J73" s="1143"/>
      <c r="K73" s="1143"/>
      <c r="L73" s="1143"/>
      <c r="M73" s="1144"/>
      <c r="N73" s="1144"/>
      <c r="O73" s="1144"/>
      <c r="P73" s="1144"/>
      <c r="Q73" s="1144"/>
      <c r="R73" s="1144"/>
      <c r="S73" s="1144"/>
      <c r="T73" s="1144"/>
      <c r="U73" s="1144"/>
    </row>
    <row r="74" spans="1:25" ht="12" customHeight="1">
      <c r="F74" s="1142"/>
      <c r="G74" s="1142"/>
      <c r="H74" s="1142"/>
      <c r="I74" s="1142"/>
    </row>
    <row r="75" spans="1:25" ht="12" customHeight="1">
      <c r="F75" s="1142"/>
      <c r="G75" s="1142"/>
      <c r="H75" s="1142"/>
      <c r="I75" s="1142"/>
    </row>
    <row r="76" spans="1:25" ht="12" customHeight="1">
      <c r="F76" s="1142"/>
      <c r="G76" s="1142"/>
      <c r="H76" s="1142"/>
      <c r="I76" s="1142"/>
    </row>
    <row r="77" spans="1:25" ht="12" customHeight="1">
      <c r="F77" s="1142"/>
      <c r="G77" s="1142"/>
      <c r="H77" s="1142"/>
      <c r="I77" s="1142"/>
    </row>
    <row r="78" spans="1:25" ht="12" customHeight="1">
      <c r="F78" s="1142"/>
      <c r="G78" s="1142"/>
      <c r="H78" s="1142"/>
      <c r="I78" s="1142"/>
    </row>
    <row r="79" spans="1:25" ht="12" customHeight="1">
      <c r="F79" s="1142"/>
      <c r="G79" s="1142"/>
      <c r="H79" s="1142"/>
      <c r="I79" s="1142"/>
    </row>
    <row r="80" spans="1:25" ht="12" customHeight="1">
      <c r="F80" s="1142"/>
      <c r="G80" s="1142"/>
      <c r="H80" s="1142"/>
      <c r="I80" s="1142"/>
    </row>
    <row r="81" spans="6:9" ht="12" customHeight="1">
      <c r="F81" s="1142"/>
      <c r="G81" s="1142"/>
      <c r="H81" s="1142"/>
      <c r="I81" s="1142"/>
    </row>
    <row r="82" spans="6:9" ht="12" customHeight="1">
      <c r="F82" s="1142"/>
      <c r="G82" s="1142"/>
      <c r="H82" s="1142"/>
      <c r="I82" s="1142"/>
    </row>
    <row r="83" spans="6:9" ht="12" customHeight="1">
      <c r="F83" s="1142"/>
      <c r="G83" s="1142"/>
      <c r="H83" s="1142"/>
      <c r="I83" s="1142"/>
    </row>
    <row r="84" spans="6:9" ht="12" customHeight="1">
      <c r="F84" s="1142"/>
      <c r="G84" s="1142"/>
      <c r="H84" s="1142"/>
      <c r="I84" s="1142"/>
    </row>
    <row r="85" spans="6:9" ht="12" customHeight="1">
      <c r="F85" s="1142"/>
      <c r="G85" s="1142"/>
      <c r="H85" s="1142"/>
      <c r="I85" s="1142"/>
    </row>
    <row r="86" spans="6:9" ht="12" customHeight="1">
      <c r="F86" s="1142"/>
      <c r="G86" s="1142"/>
      <c r="H86" s="1142"/>
      <c r="I86" s="1142"/>
    </row>
    <row r="87" spans="6:9" ht="12" customHeight="1">
      <c r="F87" s="1142"/>
      <c r="G87" s="1142"/>
      <c r="H87" s="1142"/>
      <c r="I87" s="1142"/>
    </row>
    <row r="88" spans="6:9" ht="12" customHeight="1">
      <c r="F88" s="1142"/>
      <c r="G88" s="1142"/>
      <c r="H88" s="1142"/>
      <c r="I88" s="1142"/>
    </row>
    <row r="89" spans="6:9" ht="12" customHeight="1">
      <c r="F89" s="1142"/>
      <c r="G89" s="1142"/>
      <c r="H89" s="1142"/>
      <c r="I89" s="1142"/>
    </row>
    <row r="90" spans="6:9" ht="12" customHeight="1">
      <c r="F90" s="1142"/>
      <c r="G90" s="1142"/>
      <c r="H90" s="1142"/>
      <c r="I90" s="1142"/>
    </row>
    <row r="91" spans="6:9" ht="12" customHeight="1">
      <c r="F91" s="1142"/>
      <c r="G91" s="1142"/>
      <c r="H91" s="1142"/>
      <c r="I91" s="1142"/>
    </row>
    <row r="92" spans="6:9" ht="12" customHeight="1">
      <c r="F92" s="1142"/>
      <c r="G92" s="1142"/>
      <c r="H92" s="1142"/>
      <c r="I92" s="1142"/>
    </row>
    <row r="93" spans="6:9" ht="12" customHeight="1">
      <c r="F93" s="1142"/>
      <c r="G93" s="1142"/>
      <c r="H93" s="1142"/>
      <c r="I93" s="1142"/>
    </row>
    <row r="94" spans="6:9" ht="12" customHeight="1">
      <c r="F94" s="1142"/>
      <c r="G94" s="1142"/>
      <c r="H94" s="1142"/>
      <c r="I94" s="1142"/>
    </row>
    <row r="95" spans="6:9" ht="12" customHeight="1">
      <c r="F95" s="1142"/>
      <c r="G95" s="1142"/>
      <c r="H95" s="1142"/>
      <c r="I95" s="1142"/>
    </row>
    <row r="96" spans="6:9" ht="12" customHeight="1">
      <c r="F96" s="1142"/>
      <c r="G96" s="1142"/>
      <c r="H96" s="1142"/>
      <c r="I96" s="1142"/>
    </row>
    <row r="97" spans="6:9" ht="12" customHeight="1">
      <c r="F97" s="1142"/>
      <c r="G97" s="1142"/>
      <c r="H97" s="1142"/>
      <c r="I97" s="1142"/>
    </row>
    <row r="98" spans="6:9" ht="12" customHeight="1">
      <c r="F98" s="1142"/>
      <c r="G98" s="1142"/>
      <c r="H98" s="1142"/>
      <c r="I98" s="1142"/>
    </row>
    <row r="99" spans="6:9" ht="12" customHeight="1">
      <c r="F99" s="1142"/>
      <c r="G99" s="1142"/>
      <c r="H99" s="1142"/>
      <c r="I99" s="1142"/>
    </row>
    <row r="100" spans="6:9" ht="12" customHeight="1">
      <c r="F100" s="1142"/>
      <c r="G100" s="1142"/>
      <c r="H100" s="1142"/>
      <c r="I100" s="1142"/>
    </row>
    <row r="101" spans="6:9" ht="12" customHeight="1">
      <c r="F101" s="1142"/>
      <c r="G101" s="1142"/>
      <c r="H101" s="1142"/>
      <c r="I101" s="1142"/>
    </row>
    <row r="102" spans="6:9" ht="12" customHeight="1">
      <c r="F102" s="1142"/>
      <c r="G102" s="1142"/>
      <c r="H102" s="1142"/>
      <c r="I102" s="1142"/>
    </row>
    <row r="103" spans="6:9" ht="12" customHeight="1">
      <c r="F103" s="1142"/>
      <c r="G103" s="1142"/>
      <c r="H103" s="1142"/>
      <c r="I103" s="1142"/>
    </row>
    <row r="104" spans="6:9" ht="12" customHeight="1">
      <c r="F104" s="1142"/>
      <c r="G104" s="1142"/>
      <c r="H104" s="1142"/>
      <c r="I104" s="1142"/>
    </row>
    <row r="105" spans="6:9" ht="12" customHeight="1">
      <c r="F105" s="1142"/>
      <c r="G105" s="1142"/>
      <c r="H105" s="1142"/>
      <c r="I105" s="1142"/>
    </row>
    <row r="106" spans="6:9" ht="12" customHeight="1">
      <c r="F106" s="1142"/>
      <c r="G106" s="1142"/>
      <c r="H106" s="1142"/>
      <c r="I106" s="1142"/>
    </row>
    <row r="107" spans="6:9" ht="12" customHeight="1">
      <c r="F107" s="1142"/>
      <c r="G107" s="1142"/>
      <c r="H107" s="1142"/>
      <c r="I107" s="1142"/>
    </row>
    <row r="108" spans="6:9" ht="12" customHeight="1">
      <c r="F108" s="1142"/>
      <c r="G108" s="1142"/>
      <c r="H108" s="1142"/>
      <c r="I108" s="1142"/>
    </row>
    <row r="109" spans="6:9" ht="12" customHeight="1">
      <c r="F109" s="1142"/>
      <c r="G109" s="1142"/>
      <c r="H109" s="1142"/>
      <c r="I109" s="1142"/>
    </row>
    <row r="110" spans="6:9" ht="12" customHeight="1">
      <c r="F110" s="1142"/>
      <c r="G110" s="1142"/>
      <c r="H110" s="1142"/>
      <c r="I110" s="1142"/>
    </row>
    <row r="111" spans="6:9" ht="12" customHeight="1">
      <c r="F111" s="1142"/>
      <c r="G111" s="1142"/>
      <c r="H111" s="1142"/>
      <c r="I111" s="1142"/>
    </row>
    <row r="112" spans="6:9" ht="12" customHeight="1">
      <c r="F112" s="1142"/>
      <c r="G112" s="1142"/>
      <c r="H112" s="1142"/>
      <c r="I112" s="1142"/>
    </row>
    <row r="113" spans="6:9" ht="12" customHeight="1">
      <c r="F113" s="1142"/>
      <c r="G113" s="1142"/>
      <c r="H113" s="1142"/>
      <c r="I113" s="1142"/>
    </row>
    <row r="114" spans="6:9" ht="12" customHeight="1">
      <c r="F114" s="1142"/>
      <c r="G114" s="1142"/>
      <c r="H114" s="1142"/>
      <c r="I114" s="1142"/>
    </row>
    <row r="115" spans="6:9" ht="12" customHeight="1">
      <c r="F115" s="1142"/>
      <c r="G115" s="1142"/>
      <c r="H115" s="1142"/>
      <c r="I115" s="1142"/>
    </row>
    <row r="116" spans="6:9" ht="12" customHeight="1">
      <c r="F116" s="1142"/>
      <c r="G116" s="1142"/>
      <c r="H116" s="1142"/>
      <c r="I116" s="1142"/>
    </row>
    <row r="117" spans="6:9" ht="12" customHeight="1">
      <c r="F117" s="1142"/>
      <c r="G117" s="1142"/>
      <c r="H117" s="1142"/>
      <c r="I117" s="1142"/>
    </row>
    <row r="118" spans="6:9" ht="12" customHeight="1">
      <c r="F118" s="1142"/>
      <c r="G118" s="1142"/>
      <c r="H118" s="1142"/>
      <c r="I118" s="1142"/>
    </row>
    <row r="119" spans="6:9" ht="12" customHeight="1">
      <c r="F119" s="1142"/>
      <c r="G119" s="1142"/>
      <c r="H119" s="1142"/>
      <c r="I119" s="1142"/>
    </row>
    <row r="120" spans="6:9" ht="12" customHeight="1">
      <c r="F120" s="1142"/>
      <c r="G120" s="1142"/>
      <c r="H120" s="1142"/>
      <c r="I120" s="1142"/>
    </row>
    <row r="121" spans="6:9" ht="12" customHeight="1">
      <c r="F121" s="1142"/>
      <c r="G121" s="1142"/>
      <c r="H121" s="1142"/>
      <c r="I121" s="1142"/>
    </row>
    <row r="122" spans="6:9" ht="12" customHeight="1">
      <c r="F122" s="1142"/>
      <c r="G122" s="1142"/>
      <c r="H122" s="1142"/>
      <c r="I122" s="1142"/>
    </row>
    <row r="123" spans="6:9" ht="12" customHeight="1">
      <c r="F123" s="1142"/>
      <c r="G123" s="1142"/>
      <c r="H123" s="1142"/>
      <c r="I123" s="1142"/>
    </row>
    <row r="124" spans="6:9" ht="12" customHeight="1">
      <c r="F124" s="1142"/>
      <c r="G124" s="1142"/>
      <c r="H124" s="1142"/>
      <c r="I124" s="1142"/>
    </row>
    <row r="125" spans="6:9" ht="12" customHeight="1">
      <c r="F125" s="1142"/>
      <c r="G125" s="1142"/>
      <c r="H125" s="1142"/>
      <c r="I125" s="1142"/>
    </row>
    <row r="126" spans="6:9" ht="12" customHeight="1">
      <c r="F126" s="1142"/>
      <c r="G126" s="1142"/>
      <c r="H126" s="1142"/>
      <c r="I126" s="1142"/>
    </row>
    <row r="127" spans="6:9" ht="12" customHeight="1">
      <c r="F127" s="1142"/>
      <c r="G127" s="1142"/>
      <c r="H127" s="1142"/>
      <c r="I127" s="1142"/>
    </row>
    <row r="128" spans="6:9" ht="12" customHeight="1">
      <c r="F128" s="1142"/>
      <c r="G128" s="1142"/>
      <c r="H128" s="1142"/>
      <c r="I128" s="1142"/>
    </row>
    <row r="129" spans="6:9" ht="12" customHeight="1">
      <c r="F129" s="1142"/>
      <c r="G129" s="1142"/>
      <c r="H129" s="1142"/>
      <c r="I129" s="1142"/>
    </row>
    <row r="130" spans="6:9" ht="12" customHeight="1">
      <c r="F130" s="1142"/>
      <c r="G130" s="1142"/>
      <c r="H130" s="1142"/>
      <c r="I130" s="1142"/>
    </row>
    <row r="131" spans="6:9" ht="12" customHeight="1">
      <c r="F131" s="1142"/>
      <c r="G131" s="1142"/>
      <c r="H131" s="1142"/>
      <c r="I131" s="1142"/>
    </row>
    <row r="132" spans="6:9" ht="12" customHeight="1">
      <c r="F132" s="1142"/>
      <c r="G132" s="1142"/>
      <c r="H132" s="1142"/>
      <c r="I132" s="1142"/>
    </row>
    <row r="133" spans="6:9" ht="12" customHeight="1">
      <c r="F133" s="1142"/>
      <c r="G133" s="1142"/>
      <c r="H133" s="1142"/>
      <c r="I133" s="1142"/>
    </row>
    <row r="134" spans="6:9" ht="12" customHeight="1">
      <c r="F134" s="1142"/>
      <c r="G134" s="1142"/>
      <c r="H134" s="1142"/>
      <c r="I134" s="1142"/>
    </row>
    <row r="135" spans="6:9" ht="12" customHeight="1">
      <c r="F135" s="1142"/>
      <c r="G135" s="1142"/>
      <c r="H135" s="1142"/>
      <c r="I135" s="1142"/>
    </row>
    <row r="136" spans="6:9" ht="12" customHeight="1">
      <c r="F136" s="1142"/>
      <c r="G136" s="1142"/>
      <c r="H136" s="1142"/>
      <c r="I136" s="1142"/>
    </row>
    <row r="137" spans="6:9" ht="12" customHeight="1">
      <c r="F137" s="1142"/>
      <c r="G137" s="1142"/>
      <c r="H137" s="1142"/>
      <c r="I137" s="1142"/>
    </row>
    <row r="138" spans="6:9" ht="12" customHeight="1">
      <c r="F138" s="1142"/>
      <c r="G138" s="1142"/>
      <c r="H138" s="1142"/>
      <c r="I138" s="1142"/>
    </row>
    <row r="139" spans="6:9" ht="12" customHeight="1">
      <c r="F139" s="1142"/>
      <c r="G139" s="1142"/>
      <c r="H139" s="1142"/>
      <c r="I139" s="1142"/>
    </row>
    <row r="140" spans="6:9" ht="12" customHeight="1">
      <c r="F140" s="1142"/>
      <c r="G140" s="1142"/>
      <c r="H140" s="1142"/>
      <c r="I140" s="1142"/>
    </row>
    <row r="141" spans="6:9" ht="12" customHeight="1">
      <c r="F141" s="1142"/>
      <c r="G141" s="1142"/>
      <c r="H141" s="1142"/>
      <c r="I141" s="1142"/>
    </row>
    <row r="142" spans="6:9" ht="12" customHeight="1">
      <c r="F142" s="1142"/>
      <c r="G142" s="1142"/>
      <c r="H142" s="1142"/>
      <c r="I142" s="1142"/>
    </row>
    <row r="143" spans="6:9" ht="12" customHeight="1">
      <c r="F143" s="1142"/>
      <c r="G143" s="1142"/>
      <c r="H143" s="1142"/>
      <c r="I143" s="1142"/>
    </row>
    <row r="144" spans="6:9" ht="12" customHeight="1">
      <c r="F144" s="1142"/>
      <c r="G144" s="1142"/>
      <c r="H144" s="1142"/>
      <c r="I144" s="1142"/>
    </row>
    <row r="145" spans="6:9" ht="12" customHeight="1">
      <c r="F145" s="1142"/>
      <c r="G145" s="1142"/>
      <c r="H145" s="1142"/>
      <c r="I145" s="1142"/>
    </row>
    <row r="146" spans="6:9" ht="12" customHeight="1">
      <c r="F146" s="1142"/>
      <c r="G146" s="1142"/>
      <c r="H146" s="1142"/>
      <c r="I146" s="1142"/>
    </row>
    <row r="147" spans="6:9" ht="12" customHeight="1">
      <c r="F147" s="1142"/>
      <c r="G147" s="1142"/>
      <c r="H147" s="1142"/>
      <c r="I147" s="1142"/>
    </row>
    <row r="148" spans="6:9" ht="12" customHeight="1">
      <c r="F148" s="1142"/>
      <c r="G148" s="1142"/>
      <c r="H148" s="1142"/>
      <c r="I148" s="1142"/>
    </row>
    <row r="149" spans="6:9" ht="12" customHeight="1">
      <c r="F149" s="1142"/>
      <c r="G149" s="1142"/>
      <c r="H149" s="1142"/>
      <c r="I149" s="1142"/>
    </row>
    <row r="150" spans="6:9" ht="12" customHeight="1">
      <c r="F150" s="1142"/>
      <c r="G150" s="1142"/>
      <c r="H150" s="1142"/>
      <c r="I150" s="1142"/>
    </row>
    <row r="151" spans="6:9" ht="12" customHeight="1">
      <c r="F151" s="1142"/>
      <c r="G151" s="1142"/>
      <c r="H151" s="1142"/>
      <c r="I151" s="1142"/>
    </row>
    <row r="152" spans="6:9" ht="12" customHeight="1">
      <c r="F152" s="1142"/>
      <c r="G152" s="1142"/>
      <c r="H152" s="1142"/>
      <c r="I152" s="1142"/>
    </row>
    <row r="153" spans="6:9" ht="12" customHeight="1">
      <c r="F153" s="1142"/>
      <c r="G153" s="1142"/>
      <c r="H153" s="1142"/>
      <c r="I153" s="1142"/>
    </row>
    <row r="154" spans="6:9" ht="12" customHeight="1">
      <c r="F154" s="1142"/>
      <c r="G154" s="1142"/>
      <c r="H154" s="1142"/>
      <c r="I154" s="1142"/>
    </row>
    <row r="155" spans="6:9" ht="12" customHeight="1">
      <c r="F155" s="1142"/>
      <c r="G155" s="1142"/>
      <c r="H155" s="1142"/>
      <c r="I155" s="1142"/>
    </row>
    <row r="156" spans="6:9" ht="12" customHeight="1">
      <c r="F156" s="1142"/>
      <c r="G156" s="1142"/>
      <c r="H156" s="1142"/>
      <c r="I156" s="1142"/>
    </row>
    <row r="157" spans="6:9" ht="12" customHeight="1">
      <c r="F157" s="1142"/>
      <c r="G157" s="1142"/>
      <c r="H157" s="1142"/>
      <c r="I157" s="1142"/>
    </row>
    <row r="158" spans="6:9" ht="12" customHeight="1">
      <c r="F158" s="1142"/>
      <c r="G158" s="1142"/>
      <c r="H158" s="1142"/>
      <c r="I158" s="1142"/>
    </row>
    <row r="159" spans="6:9" ht="12" customHeight="1">
      <c r="F159" s="1142"/>
      <c r="G159" s="1142"/>
      <c r="H159" s="1142"/>
      <c r="I159" s="1142"/>
    </row>
    <row r="160" spans="6:9" ht="12" customHeight="1">
      <c r="F160" s="1142"/>
      <c r="G160" s="1142"/>
      <c r="H160" s="1142"/>
      <c r="I160" s="1142"/>
    </row>
    <row r="161" spans="6:9" ht="12" customHeight="1">
      <c r="F161" s="1142"/>
      <c r="G161" s="1142"/>
      <c r="H161" s="1142"/>
      <c r="I161" s="1142"/>
    </row>
    <row r="162" spans="6:9" ht="12" customHeight="1">
      <c r="F162" s="1142"/>
      <c r="G162" s="1142"/>
      <c r="H162" s="1142"/>
      <c r="I162" s="1142"/>
    </row>
    <row r="163" spans="6:9" ht="12" customHeight="1">
      <c r="F163" s="1142"/>
      <c r="G163" s="1142"/>
      <c r="H163" s="1142"/>
      <c r="I163" s="1142"/>
    </row>
    <row r="164" spans="6:9" ht="12" customHeight="1">
      <c r="F164" s="1142"/>
      <c r="G164" s="1142"/>
      <c r="H164" s="1142"/>
      <c r="I164" s="1142"/>
    </row>
    <row r="165" spans="6:9" ht="12" customHeight="1">
      <c r="F165" s="1142"/>
      <c r="G165" s="1142"/>
      <c r="H165" s="1142"/>
      <c r="I165" s="1142"/>
    </row>
    <row r="166" spans="6:9" ht="12" customHeight="1">
      <c r="F166" s="1142"/>
      <c r="G166" s="1142"/>
      <c r="H166" s="1142"/>
      <c r="I166" s="1142"/>
    </row>
    <row r="167" spans="6:9" ht="12" customHeight="1">
      <c r="F167" s="1142"/>
      <c r="G167" s="1142"/>
      <c r="H167" s="1142"/>
      <c r="I167" s="1142"/>
    </row>
    <row r="168" spans="6:9" ht="12" customHeight="1">
      <c r="F168" s="1142"/>
      <c r="G168" s="1142"/>
      <c r="H168" s="1142"/>
      <c r="I168" s="1142"/>
    </row>
    <row r="169" spans="6:9" ht="12" customHeight="1">
      <c r="F169" s="1142"/>
      <c r="G169" s="1142"/>
      <c r="H169" s="1142"/>
      <c r="I169" s="1142"/>
    </row>
    <row r="170" spans="6:9" ht="12" customHeight="1">
      <c r="F170" s="1142"/>
      <c r="G170" s="1142"/>
      <c r="H170" s="1142"/>
      <c r="I170" s="1142"/>
    </row>
    <row r="171" spans="6:9" ht="12" customHeight="1">
      <c r="F171" s="1142"/>
      <c r="G171" s="1142"/>
      <c r="H171" s="1142"/>
      <c r="I171" s="1142"/>
    </row>
    <row r="172" spans="6:9" ht="12" customHeight="1">
      <c r="F172" s="1142"/>
      <c r="G172" s="1142"/>
      <c r="H172" s="1142"/>
      <c r="I172" s="1142"/>
    </row>
    <row r="173" spans="6:9" ht="12" customHeight="1">
      <c r="F173" s="1142"/>
      <c r="G173" s="1142"/>
      <c r="H173" s="1142"/>
      <c r="I173" s="1142"/>
    </row>
    <row r="174" spans="6:9" ht="12" customHeight="1">
      <c r="F174" s="1142"/>
      <c r="G174" s="1142"/>
      <c r="H174" s="1142"/>
      <c r="I174" s="1142"/>
    </row>
    <row r="175" spans="6:9" ht="12" customHeight="1">
      <c r="F175" s="1142"/>
      <c r="G175" s="1142"/>
      <c r="H175" s="1142"/>
      <c r="I175" s="1142"/>
    </row>
    <row r="176" spans="6:9" ht="12" customHeight="1">
      <c r="F176" s="1142"/>
      <c r="G176" s="1142"/>
      <c r="H176" s="1142"/>
      <c r="I176" s="1142"/>
    </row>
    <row r="177" spans="6:9" ht="12" customHeight="1">
      <c r="F177" s="1142"/>
      <c r="G177" s="1142"/>
      <c r="H177" s="1142"/>
      <c r="I177" s="1142"/>
    </row>
    <row r="178" spans="6:9" ht="12" customHeight="1">
      <c r="F178" s="1142"/>
      <c r="G178" s="1142"/>
      <c r="H178" s="1142"/>
      <c r="I178" s="1142"/>
    </row>
    <row r="179" spans="6:9" ht="12" customHeight="1">
      <c r="F179" s="1142"/>
      <c r="G179" s="1142"/>
      <c r="H179" s="1142"/>
      <c r="I179" s="1142"/>
    </row>
    <row r="180" spans="6:9" ht="12" customHeight="1">
      <c r="F180" s="1142"/>
      <c r="G180" s="1142"/>
      <c r="H180" s="1142"/>
      <c r="I180" s="1142"/>
    </row>
    <row r="181" spans="6:9" ht="12" customHeight="1">
      <c r="F181" s="1142"/>
      <c r="G181" s="1142"/>
      <c r="H181" s="1142"/>
      <c r="I181" s="1142"/>
    </row>
    <row r="182" spans="6:9" ht="12" customHeight="1">
      <c r="F182" s="1142"/>
      <c r="G182" s="1142"/>
      <c r="H182" s="1142"/>
      <c r="I182" s="1142"/>
    </row>
    <row r="183" spans="6:9" ht="12" customHeight="1">
      <c r="F183" s="1142"/>
      <c r="G183" s="1142"/>
      <c r="H183" s="1142"/>
      <c r="I183" s="1142"/>
    </row>
    <row r="184" spans="6:9" ht="12" customHeight="1">
      <c r="F184" s="1142"/>
      <c r="G184" s="1142"/>
      <c r="H184" s="1142"/>
      <c r="I184" s="1142"/>
    </row>
    <row r="185" spans="6:9" ht="12" customHeight="1">
      <c r="F185" s="1142"/>
      <c r="G185" s="1142"/>
      <c r="H185" s="1142"/>
      <c r="I185" s="1142"/>
    </row>
    <row r="186" spans="6:9" ht="12" customHeight="1">
      <c r="F186" s="1142"/>
      <c r="G186" s="1142"/>
      <c r="H186" s="1142"/>
      <c r="I186" s="1142"/>
    </row>
    <row r="187" spans="6:9" ht="12" customHeight="1">
      <c r="F187" s="1142"/>
      <c r="G187" s="1142"/>
      <c r="H187" s="1142"/>
      <c r="I187" s="1142"/>
    </row>
    <row r="188" spans="6:9" ht="12" customHeight="1">
      <c r="F188" s="1142"/>
      <c r="G188" s="1142"/>
      <c r="H188" s="1142"/>
      <c r="I188" s="1142"/>
    </row>
    <row r="189" spans="6:9" ht="12" customHeight="1">
      <c r="F189" s="1142"/>
      <c r="G189" s="1142"/>
      <c r="H189" s="1142"/>
      <c r="I189" s="1142"/>
    </row>
    <row r="190" spans="6:9" ht="12" customHeight="1">
      <c r="F190" s="1142"/>
      <c r="G190" s="1142"/>
      <c r="H190" s="1142"/>
      <c r="I190" s="1142"/>
    </row>
    <row r="191" spans="6:9" ht="12" customHeight="1">
      <c r="F191" s="1142"/>
      <c r="G191" s="1142"/>
      <c r="H191" s="1142"/>
      <c r="I191" s="1142"/>
    </row>
    <row r="192" spans="6:9" ht="12" customHeight="1">
      <c r="F192" s="1142"/>
      <c r="G192" s="1142"/>
      <c r="H192" s="1142"/>
      <c r="I192" s="1142"/>
    </row>
    <row r="193" spans="6:9" ht="12" customHeight="1">
      <c r="F193" s="1142"/>
      <c r="G193" s="1142"/>
      <c r="H193" s="1142"/>
      <c r="I193" s="1142"/>
    </row>
    <row r="194" spans="6:9" ht="12" customHeight="1">
      <c r="F194" s="1142"/>
      <c r="G194" s="1142"/>
      <c r="H194" s="1142"/>
      <c r="I194" s="1142"/>
    </row>
    <row r="195" spans="6:9" ht="12" customHeight="1">
      <c r="F195" s="1142"/>
      <c r="G195" s="1142"/>
      <c r="H195" s="1142"/>
      <c r="I195" s="1142"/>
    </row>
    <row r="196" spans="6:9" ht="12" customHeight="1">
      <c r="F196" s="1142"/>
      <c r="G196" s="1142"/>
      <c r="H196" s="1142"/>
      <c r="I196" s="1142"/>
    </row>
    <row r="197" spans="6:9" ht="12" customHeight="1">
      <c r="F197" s="1142"/>
      <c r="G197" s="1142"/>
      <c r="H197" s="1142"/>
      <c r="I197" s="1142"/>
    </row>
    <row r="198" spans="6:9" ht="12" customHeight="1">
      <c r="F198" s="1142"/>
      <c r="G198" s="1142"/>
      <c r="H198" s="1142"/>
      <c r="I198" s="1142"/>
    </row>
    <row r="199" spans="6:9" ht="12" customHeight="1">
      <c r="F199" s="1142"/>
      <c r="G199" s="1142"/>
      <c r="H199" s="1142"/>
      <c r="I199" s="1142"/>
    </row>
    <row r="200" spans="6:9" ht="12" customHeight="1">
      <c r="F200" s="1142"/>
      <c r="G200" s="1142"/>
      <c r="H200" s="1142"/>
      <c r="I200" s="1142"/>
    </row>
    <row r="201" spans="6:9" ht="12" customHeight="1">
      <c r="F201" s="1142"/>
      <c r="G201" s="1142"/>
      <c r="H201" s="1142"/>
      <c r="I201" s="1142"/>
    </row>
    <row r="202" spans="6:9" ht="12" customHeight="1">
      <c r="F202" s="1142"/>
      <c r="G202" s="1142"/>
      <c r="H202" s="1142"/>
      <c r="I202" s="1142"/>
    </row>
    <row r="203" spans="6:9" ht="12" customHeight="1">
      <c r="F203" s="1142"/>
      <c r="G203" s="1142"/>
      <c r="H203" s="1142"/>
      <c r="I203" s="1142"/>
    </row>
    <row r="204" spans="6:9" ht="12" customHeight="1"/>
    <row r="205" spans="6:9" ht="12" customHeight="1"/>
    <row r="206" spans="6:9" ht="12" customHeight="1"/>
    <row r="207" spans="6:9" ht="12" customHeight="1"/>
    <row r="208" spans="6:9"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sheetData>
  <hyperlinks>
    <hyperlink ref="D8" location="Footnotes!A1" display="Footnotes" xr:uid="{FA9A6EAF-BD28-4607-95C3-75BA8247B89B}"/>
    <hyperlink ref="D10" location="Footnotes!B34" display="d" xr:uid="{16F9941C-C92A-4801-8D6B-A2B6D7BC4BB0}"/>
    <hyperlink ref="D16" location="Footnotes!B33" display="c" xr:uid="{8429D9B4-62A5-4DBA-9448-1FF8F4F5BC9A}"/>
    <hyperlink ref="D20" location="Footnotes!B31:B32" display="a,b" xr:uid="{A32196B5-AEE6-46F6-A4B9-2ED95BB77EC3}"/>
    <hyperlink ref="D21" location="Footnotes!B31" display="a" xr:uid="{0551E385-4F42-4C5A-9C1A-6821B973CDC6}"/>
    <hyperlink ref="D36" location="Footnotes!B31:B32" display="a,b" xr:uid="{DF14AF05-F3AF-4041-82E9-F368DE73739C}"/>
    <hyperlink ref="D37" location="Footnotes!B31" display="a" xr:uid="{D294B502-FC9F-482D-9656-5847500243A8}"/>
    <hyperlink ref="D52" location="Footnotes!B31:B32" display="a,b" xr:uid="{9D300387-CBC4-464A-B989-F064A3A79B36}"/>
    <hyperlink ref="D53" location="Footnotes!B31" display="a" xr:uid="{82B5C7FC-73B7-415C-B814-08125CD65502}"/>
    <hyperlink ref="D68" location="Footnotes!B31:B32" display="a,b" xr:uid="{DC440353-1139-46DA-B67D-7FB2D8322A78}"/>
    <hyperlink ref="D69" location="Footnotes!B31" display="a" xr:uid="{28578D97-0C7F-46ED-8811-94E4D2CF0AD0}"/>
  </hyperlinks>
  <pageMargins left="0.7" right="0.7" top="0.75" bottom="0.75" header="0.3" footer="0.3"/>
  <pageSetup scale="55" orientation="landscape"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91CB8-824F-48E5-BAAC-796B910B0B87}">
  <sheetPr codeName="Sheet31">
    <tabColor rgb="FF008080"/>
    <pageSetUpPr fitToPage="1"/>
  </sheetPr>
  <dimension ref="A1:AD45"/>
  <sheetViews>
    <sheetView showGridLines="0" zoomScaleNormal="100" zoomScaleSheetLayoutView="100" workbookViewId="0">
      <selection activeCell="AA16" sqref="AA16"/>
    </sheetView>
  </sheetViews>
  <sheetFormatPr defaultColWidth="9" defaultRowHeight="11.4"/>
  <cols>
    <col min="1" max="2" width="2.1171875" style="5" customWidth="1"/>
    <col min="3" max="3" width="54.87890625" style="5" customWidth="1"/>
    <col min="4" max="4" width="14.1171875" style="5" customWidth="1"/>
    <col min="5" max="5" width="2.703125" style="101" customWidth="1"/>
    <col min="6" max="10" width="7.703125" style="101" customWidth="1"/>
    <col min="11" max="30" width="7.703125" style="5" customWidth="1"/>
    <col min="31" max="32" width="9" style="5" customWidth="1"/>
    <col min="33" max="16384" width="9" style="5"/>
  </cols>
  <sheetData>
    <row r="1" spans="1:30">
      <c r="A1" s="56"/>
      <c r="B1" s="57" t="str">
        <f>Summary!$B$1</f>
        <v>Financial and Operating Information 2022 - 2026</v>
      </c>
      <c r="C1" s="56"/>
      <c r="D1" s="56"/>
    </row>
    <row r="2" spans="1:30">
      <c r="A2" s="56"/>
      <c r="B2" s="29" t="s">
        <v>8</v>
      </c>
      <c r="C2" s="56"/>
      <c r="D2" s="56"/>
    </row>
    <row r="3" spans="1:30">
      <c r="A3" s="56"/>
      <c r="B3" s="56"/>
      <c r="C3" s="56"/>
      <c r="D3" s="56"/>
      <c r="Z3" s="102" t="s">
        <v>6</v>
      </c>
    </row>
    <row r="4" spans="1:30">
      <c r="A4" s="56"/>
      <c r="B4" s="56"/>
      <c r="C4" s="56"/>
      <c r="D4" s="56"/>
    </row>
    <row r="5" spans="1:30" ht="18.600000000000001">
      <c r="A5" s="58"/>
      <c r="B5" s="24" t="s">
        <v>24</v>
      </c>
      <c r="N5" s="123"/>
    </row>
    <row r="6" spans="1:30" s="18" customFormat="1" ht="12" customHeight="1" thickBot="1">
      <c r="A6" s="58"/>
      <c r="B6" s="59"/>
    </row>
    <row r="7" spans="1:30" s="18" customFormat="1" ht="10.199999999999999">
      <c r="B7" s="60"/>
      <c r="C7" s="61"/>
      <c r="D7" s="61"/>
      <c r="F7" s="61"/>
      <c r="G7" s="61"/>
      <c r="H7" s="61"/>
      <c r="I7" s="61"/>
      <c r="J7" s="61"/>
      <c r="K7" s="61"/>
      <c r="L7" s="61"/>
      <c r="M7" s="61"/>
      <c r="N7" s="61"/>
      <c r="O7" s="61"/>
      <c r="P7" s="61"/>
      <c r="Q7" s="61"/>
      <c r="R7" s="61"/>
      <c r="S7" s="61"/>
      <c r="T7" s="61"/>
      <c r="U7" s="61"/>
      <c r="V7" s="61"/>
      <c r="W7" s="61"/>
      <c r="X7" s="61"/>
      <c r="Y7" s="61"/>
      <c r="Z7" s="61"/>
      <c r="AA7" s="61"/>
      <c r="AB7" s="61"/>
      <c r="AC7" s="61"/>
      <c r="AD7" s="758" t="s">
        <v>111</v>
      </c>
    </row>
    <row r="8" spans="1:30" s="18" customFormat="1">
      <c r="B8" s="62"/>
      <c r="C8" s="62"/>
      <c r="D8" s="986" t="s">
        <v>54</v>
      </c>
      <c r="F8" s="974" t="s">
        <v>55</v>
      </c>
      <c r="G8" s="974" t="s">
        <v>56</v>
      </c>
      <c r="H8" s="974" t="s">
        <v>57</v>
      </c>
      <c r="I8" s="974" t="s">
        <v>58</v>
      </c>
      <c r="J8" s="938">
        <v>2022</v>
      </c>
      <c r="K8" s="974" t="s">
        <v>55</v>
      </c>
      <c r="L8" s="974" t="s">
        <v>56</v>
      </c>
      <c r="M8" s="974" t="s">
        <v>57</v>
      </c>
      <c r="N8" s="974" t="s">
        <v>58</v>
      </c>
      <c r="O8" s="938">
        <v>2023</v>
      </c>
      <c r="P8" s="974" t="s">
        <v>55</v>
      </c>
      <c r="Q8" s="974" t="s">
        <v>56</v>
      </c>
      <c r="R8" s="974" t="s">
        <v>57</v>
      </c>
      <c r="S8" s="974" t="s">
        <v>58</v>
      </c>
      <c r="T8" s="938">
        <v>2024</v>
      </c>
      <c r="U8" s="974" t="s">
        <v>55</v>
      </c>
      <c r="V8" s="974" t="s">
        <v>56</v>
      </c>
      <c r="W8" s="974" t="s">
        <v>57</v>
      </c>
      <c r="X8" s="974" t="s">
        <v>58</v>
      </c>
      <c r="Y8" s="938">
        <v>2025</v>
      </c>
      <c r="Z8" s="974" t="s">
        <v>55</v>
      </c>
      <c r="AA8" s="974" t="s">
        <v>56</v>
      </c>
      <c r="AB8" s="974" t="s">
        <v>57</v>
      </c>
      <c r="AC8" s="974" t="s">
        <v>58</v>
      </c>
      <c r="AD8" s="938">
        <v>2026</v>
      </c>
    </row>
    <row r="9" spans="1:30" s="18" customFormat="1" ht="11.7">
      <c r="A9" s="58"/>
      <c r="B9" s="27" t="s">
        <v>280</v>
      </c>
      <c r="C9" s="63"/>
      <c r="D9" s="63"/>
      <c r="F9" s="259">
        <v>-10493</v>
      </c>
      <c r="G9" s="259">
        <v>-9387</v>
      </c>
      <c r="H9" s="259">
        <v>-9461</v>
      </c>
      <c r="I9" s="259">
        <v>-9563</v>
      </c>
      <c r="J9" s="260">
        <v>-9563</v>
      </c>
      <c r="K9" s="259">
        <v>-9656</v>
      </c>
      <c r="L9" s="259">
        <v>-8546</v>
      </c>
      <c r="M9" s="259">
        <v>-8636</v>
      </c>
      <c r="N9" s="259">
        <v>-8733</v>
      </c>
      <c r="O9" s="260">
        <v>-8733</v>
      </c>
      <c r="P9" s="259">
        <v>-8824</v>
      </c>
      <c r="Q9" s="259">
        <v>-7783</v>
      </c>
      <c r="R9" s="259">
        <v>-7867</v>
      </c>
      <c r="S9" s="259">
        <v>-7956</v>
      </c>
      <c r="T9" s="260">
        <v>-7956</v>
      </c>
      <c r="U9" s="259">
        <v>-8150</v>
      </c>
      <c r="V9" s="259">
        <v>-7098</v>
      </c>
      <c r="W9" s="259">
        <v>-7170</v>
      </c>
      <c r="X9" s="259">
        <v>-7255</v>
      </c>
      <c r="Y9" s="260">
        <v>-7255</v>
      </c>
      <c r="Z9" s="351">
        <v>-6937</v>
      </c>
      <c r="AA9" s="261">
        <v>-5877</v>
      </c>
      <c r="AB9" s="261" t="s">
        <v>1225</v>
      </c>
      <c r="AC9" s="261" t="s">
        <v>1225</v>
      </c>
      <c r="AD9" s="870">
        <v>-5877</v>
      </c>
    </row>
    <row r="10" spans="1:30" s="18" customFormat="1" ht="12.75" customHeight="1">
      <c r="B10" s="65" t="s">
        <v>285</v>
      </c>
      <c r="C10" s="65"/>
      <c r="D10" s="65"/>
      <c r="F10" s="276">
        <v>-3</v>
      </c>
      <c r="G10" s="276">
        <v>-3</v>
      </c>
      <c r="H10" s="276">
        <v>-3</v>
      </c>
      <c r="I10" s="276">
        <v>-3</v>
      </c>
      <c r="J10" s="623">
        <v>-3</v>
      </c>
      <c r="K10" s="276">
        <v>-3</v>
      </c>
      <c r="L10" s="276">
        <v>-3</v>
      </c>
      <c r="M10" s="276">
        <v>-3</v>
      </c>
      <c r="N10" s="276">
        <v>-2</v>
      </c>
      <c r="O10" s="623">
        <v>-2</v>
      </c>
      <c r="P10" s="276">
        <v>-2</v>
      </c>
      <c r="Q10" s="276">
        <v>-2</v>
      </c>
      <c r="R10" s="276">
        <v>-2</v>
      </c>
      <c r="S10" s="276">
        <v>-2</v>
      </c>
      <c r="T10" s="623">
        <v>-2</v>
      </c>
      <c r="U10" s="276">
        <v>-2</v>
      </c>
      <c r="V10" s="276">
        <v>-2</v>
      </c>
      <c r="W10" s="276">
        <v>-2</v>
      </c>
      <c r="X10" s="276">
        <v>-1</v>
      </c>
      <c r="Y10" s="623">
        <v>-1</v>
      </c>
      <c r="Z10" s="324">
        <v>-1</v>
      </c>
      <c r="AA10" s="324">
        <v>-1</v>
      </c>
      <c r="AB10" s="324" t="s">
        <v>1225</v>
      </c>
      <c r="AC10" s="324" t="s">
        <v>1225</v>
      </c>
      <c r="AD10" s="325">
        <v>-1</v>
      </c>
    </row>
    <row r="11" spans="1:30" s="18" customFormat="1" ht="10.5">
      <c r="B11" s="942" t="s">
        <v>314</v>
      </c>
      <c r="C11" s="942"/>
      <c r="D11" s="942"/>
      <c r="F11" s="1042">
        <v>-10496</v>
      </c>
      <c r="G11" s="1042">
        <v>-9390</v>
      </c>
      <c r="H11" s="1042">
        <v>-9464</v>
      </c>
      <c r="I11" s="1042">
        <v>-9566</v>
      </c>
      <c r="J11" s="1043">
        <v>-9566</v>
      </c>
      <c r="K11" s="1042">
        <v>-9659</v>
      </c>
      <c r="L11" s="1042">
        <v>-8549</v>
      </c>
      <c r="M11" s="1042">
        <v>-8639</v>
      </c>
      <c r="N11" s="1042">
        <v>-8735</v>
      </c>
      <c r="O11" s="1043">
        <v>-8735</v>
      </c>
      <c r="P11" s="1042">
        <v>-8826</v>
      </c>
      <c r="Q11" s="1042">
        <v>-7785</v>
      </c>
      <c r="R11" s="1042">
        <v>-7869</v>
      </c>
      <c r="S11" s="1042">
        <v>-7958</v>
      </c>
      <c r="T11" s="1043">
        <v>-7958</v>
      </c>
      <c r="U11" s="1042">
        <v>-8152</v>
      </c>
      <c r="V11" s="1042">
        <v>-7100</v>
      </c>
      <c r="W11" s="1042">
        <v>-7172</v>
      </c>
      <c r="X11" s="1042">
        <v>-7256</v>
      </c>
      <c r="Y11" s="1043">
        <v>-7256</v>
      </c>
      <c r="Z11" s="1044">
        <v>-6938</v>
      </c>
      <c r="AA11" s="1044">
        <v>-5878</v>
      </c>
      <c r="AB11" s="1044" t="s">
        <v>1225</v>
      </c>
      <c r="AC11" s="1044" t="s">
        <v>1225</v>
      </c>
      <c r="AD11" s="1045">
        <v>-5878</v>
      </c>
    </row>
    <row r="12" spans="1:30" s="18" customFormat="1" ht="10.5">
      <c r="B12" s="21"/>
      <c r="C12" s="21" t="s">
        <v>315</v>
      </c>
      <c r="D12" s="21"/>
      <c r="F12" s="265">
        <v>-1254</v>
      </c>
      <c r="G12" s="265">
        <v>-1217</v>
      </c>
      <c r="H12" s="265">
        <v>-1204</v>
      </c>
      <c r="I12" s="265">
        <v>-1216</v>
      </c>
      <c r="J12" s="266">
        <v>-1216</v>
      </c>
      <c r="K12" s="265">
        <v>-1220</v>
      </c>
      <c r="L12" s="265">
        <v>-1111</v>
      </c>
      <c r="M12" s="265">
        <v>-1122</v>
      </c>
      <c r="N12" s="265">
        <v>-1133</v>
      </c>
      <c r="O12" s="266">
        <v>-1133</v>
      </c>
      <c r="P12" s="265">
        <v>-1138</v>
      </c>
      <c r="Q12" s="265">
        <v>-1104</v>
      </c>
      <c r="R12" s="265">
        <v>-1115</v>
      </c>
      <c r="S12" s="265">
        <v>-1127</v>
      </c>
      <c r="T12" s="266">
        <v>-1127</v>
      </c>
      <c r="U12" s="265">
        <v>-1535</v>
      </c>
      <c r="V12" s="265">
        <v>-1500</v>
      </c>
      <c r="W12" s="265">
        <v>-1512</v>
      </c>
      <c r="X12" s="265">
        <v>-1522</v>
      </c>
      <c r="Y12" s="266">
        <v>-1522</v>
      </c>
      <c r="Z12" s="326">
        <v>-1137</v>
      </c>
      <c r="AA12" s="326">
        <v>-1120</v>
      </c>
      <c r="AB12" s="326" t="s">
        <v>1225</v>
      </c>
      <c r="AC12" s="326" t="s">
        <v>1225</v>
      </c>
      <c r="AD12" s="327">
        <v>-1120</v>
      </c>
    </row>
    <row r="13" spans="1:30" s="18" customFormat="1" ht="10.5">
      <c r="B13" s="21"/>
      <c r="C13" s="21"/>
      <c r="D13" s="21"/>
      <c r="F13" s="265"/>
      <c r="G13" s="265"/>
      <c r="H13" s="265"/>
      <c r="I13" s="265"/>
      <c r="J13" s="266"/>
      <c r="K13" s="265"/>
      <c r="L13" s="265"/>
      <c r="M13" s="265"/>
      <c r="N13" s="265"/>
      <c r="O13" s="266"/>
      <c r="P13" s="265"/>
      <c r="Q13" s="265"/>
      <c r="R13" s="265"/>
      <c r="S13" s="265"/>
      <c r="T13" s="266"/>
      <c r="U13" s="265"/>
      <c r="V13" s="265"/>
      <c r="W13" s="265"/>
      <c r="X13" s="265"/>
      <c r="Y13" s="266"/>
      <c r="Z13" s="326"/>
      <c r="AA13" s="326"/>
      <c r="AB13" s="326"/>
      <c r="AC13" s="326"/>
      <c r="AD13" s="327"/>
    </row>
    <row r="14" spans="1:30" s="18" customFormat="1" ht="10.5">
      <c r="B14" s="21" t="s">
        <v>316</v>
      </c>
      <c r="C14" s="21"/>
      <c r="D14" s="21"/>
      <c r="F14" s="1042">
        <v>3438</v>
      </c>
      <c r="G14" s="1042">
        <v>2340</v>
      </c>
      <c r="H14" s="1042">
        <v>2255</v>
      </c>
      <c r="I14" s="1042">
        <v>1444</v>
      </c>
      <c r="J14" s="1043">
        <v>1444</v>
      </c>
      <c r="K14" s="1042">
        <v>1455</v>
      </c>
      <c r="L14" s="1042">
        <v>1293</v>
      </c>
      <c r="M14" s="1042">
        <v>1306</v>
      </c>
      <c r="N14" s="1042">
        <v>1320</v>
      </c>
      <c r="O14" s="1043">
        <v>1320</v>
      </c>
      <c r="P14" s="1042">
        <v>1334</v>
      </c>
      <c r="Q14" s="1042">
        <v>1180</v>
      </c>
      <c r="R14" s="1042">
        <v>1192</v>
      </c>
      <c r="S14" s="1042">
        <v>1205</v>
      </c>
      <c r="T14" s="1043">
        <v>1205</v>
      </c>
      <c r="U14" s="1042">
        <v>1242</v>
      </c>
      <c r="V14" s="1042">
        <v>1086</v>
      </c>
      <c r="W14" s="1042">
        <v>1097</v>
      </c>
      <c r="X14" s="1042">
        <v>1110</v>
      </c>
      <c r="Y14" s="1043">
        <v>1110</v>
      </c>
      <c r="Z14" s="1044">
        <v>1034</v>
      </c>
      <c r="AA14" s="1044">
        <v>877</v>
      </c>
      <c r="AB14" s="1044" t="s">
        <v>1225</v>
      </c>
      <c r="AC14" s="1044" t="s">
        <v>1225</v>
      </c>
      <c r="AD14" s="1045">
        <v>877</v>
      </c>
    </row>
    <row r="15" spans="1:30" s="18" customFormat="1" ht="10.5">
      <c r="B15" s="267"/>
      <c r="C15" s="27"/>
      <c r="D15" s="27"/>
      <c r="F15" s="265"/>
      <c r="G15" s="265"/>
      <c r="H15" s="265"/>
      <c r="I15" s="265"/>
      <c r="J15" s="266"/>
      <c r="K15" s="265"/>
      <c r="L15" s="265"/>
      <c r="M15" s="265"/>
      <c r="N15" s="265"/>
      <c r="O15" s="266"/>
      <c r="P15" s="265"/>
      <c r="Q15" s="265"/>
      <c r="R15" s="265"/>
      <c r="S15" s="265"/>
      <c r="T15" s="266"/>
      <c r="U15" s="265"/>
      <c r="V15" s="265"/>
      <c r="W15" s="265"/>
      <c r="X15" s="265"/>
      <c r="Y15" s="266"/>
      <c r="Z15" s="869"/>
      <c r="AA15" s="27"/>
      <c r="AB15" s="27"/>
      <c r="AC15" s="27"/>
      <c r="AD15" s="869"/>
    </row>
    <row r="16" spans="1:30">
      <c r="B16" s="942" t="s">
        <v>317</v>
      </c>
      <c r="C16" s="942"/>
      <c r="D16" s="942"/>
      <c r="E16" s="18"/>
      <c r="F16" s="1046">
        <v>-66</v>
      </c>
      <c r="G16" s="1046">
        <v>-1230</v>
      </c>
      <c r="H16" s="1046">
        <v>-50</v>
      </c>
      <c r="I16" s="1046">
        <v>-24</v>
      </c>
      <c r="J16" s="1047">
        <v>-1370</v>
      </c>
      <c r="K16" s="1046">
        <v>-21</v>
      </c>
      <c r="L16" s="1046">
        <v>-1222</v>
      </c>
      <c r="M16" s="1046">
        <v>-25</v>
      </c>
      <c r="N16" s="1046">
        <v>-11</v>
      </c>
      <c r="O16" s="1047">
        <v>-1279</v>
      </c>
      <c r="P16" s="1046">
        <v>-18</v>
      </c>
      <c r="Q16" s="1046">
        <v>-1137</v>
      </c>
      <c r="R16" s="1046">
        <v>-24</v>
      </c>
      <c r="S16" s="1046">
        <v>-13</v>
      </c>
      <c r="T16" s="1047">
        <v>-1192</v>
      </c>
      <c r="U16" s="1046">
        <v>-11</v>
      </c>
      <c r="V16" s="1046">
        <v>-1138</v>
      </c>
      <c r="W16" s="1046">
        <v>-14</v>
      </c>
      <c r="X16" s="1046">
        <v>-6</v>
      </c>
      <c r="Y16" s="1047">
        <v>-1169</v>
      </c>
      <c r="Z16" s="1048">
        <v>-400</v>
      </c>
      <c r="AA16" s="1049">
        <v>-1129</v>
      </c>
      <c r="AB16" s="1049" t="s">
        <v>1225</v>
      </c>
      <c r="AC16" s="1049" t="s">
        <v>1225</v>
      </c>
      <c r="AD16" s="1050">
        <v>-1529</v>
      </c>
    </row>
    <row r="17" spans="2:30">
      <c r="F17" s="271"/>
      <c r="G17" s="271"/>
      <c r="H17" s="271"/>
      <c r="I17" s="271"/>
      <c r="J17" s="275"/>
      <c r="K17" s="271"/>
      <c r="L17" s="271"/>
      <c r="M17" s="271"/>
      <c r="N17" s="271"/>
      <c r="O17" s="275"/>
      <c r="P17" s="271"/>
      <c r="Q17" s="271"/>
      <c r="R17" s="271"/>
      <c r="S17" s="271"/>
      <c r="T17" s="275"/>
      <c r="U17" s="271"/>
      <c r="V17" s="271"/>
      <c r="W17" s="271"/>
      <c r="X17" s="271"/>
      <c r="Y17" s="275"/>
      <c r="Z17" s="271"/>
      <c r="AA17" s="271"/>
      <c r="AB17" s="271"/>
      <c r="AC17" s="271"/>
      <c r="AD17" s="275"/>
    </row>
    <row r="18" spans="2:30">
      <c r="B18" s="942" t="s">
        <v>318</v>
      </c>
      <c r="C18" s="942"/>
      <c r="D18" s="942"/>
      <c r="E18" s="18"/>
      <c r="F18" s="1051"/>
      <c r="G18" s="1051"/>
      <c r="H18" s="1051"/>
      <c r="I18" s="1051"/>
      <c r="J18" s="1051"/>
      <c r="K18" s="1051"/>
      <c r="L18" s="1051"/>
      <c r="M18" s="1051"/>
      <c r="N18" s="1051"/>
      <c r="O18" s="1051"/>
      <c r="P18" s="1051"/>
      <c r="Q18" s="1051"/>
      <c r="R18" s="1051"/>
      <c r="S18" s="1051"/>
      <c r="T18" s="1051"/>
      <c r="U18" s="1051"/>
      <c r="V18" s="1051"/>
      <c r="W18" s="1051"/>
      <c r="X18" s="1051"/>
      <c r="Y18" s="1051"/>
      <c r="Z18" s="1051"/>
      <c r="AA18" s="1051"/>
      <c r="AB18" s="1051"/>
      <c r="AC18" s="1051"/>
      <c r="AD18" s="1052"/>
    </row>
    <row r="19" spans="2:30">
      <c r="K19" s="101"/>
    </row>
    <row r="20" spans="2:30">
      <c r="K20" s="101"/>
    </row>
    <row r="21" spans="2:30">
      <c r="K21" s="101"/>
    </row>
    <row r="22" spans="2:30">
      <c r="K22" s="101"/>
    </row>
    <row r="23" spans="2:30">
      <c r="K23" s="101"/>
    </row>
    <row r="24" spans="2:30">
      <c r="K24" s="101"/>
    </row>
    <row r="25" spans="2:30">
      <c r="K25" s="101"/>
    </row>
    <row r="26" spans="2:30">
      <c r="K26" s="101"/>
    </row>
    <row r="27" spans="2:30">
      <c r="K27" s="101"/>
    </row>
    <row r="28" spans="2:30">
      <c r="K28" s="101"/>
    </row>
    <row r="29" spans="2:30">
      <c r="K29" s="101"/>
    </row>
    <row r="30" spans="2:30">
      <c r="K30" s="101"/>
    </row>
    <row r="31" spans="2:30">
      <c r="K31" s="101"/>
    </row>
    <row r="32" spans="2:30">
      <c r="K32" s="101"/>
    </row>
    <row r="33" spans="11:11">
      <c r="K33" s="101"/>
    </row>
    <row r="34" spans="11:11">
      <c r="K34" s="101"/>
    </row>
    <row r="35" spans="11:11">
      <c r="K35" s="101"/>
    </row>
    <row r="36" spans="11:11">
      <c r="K36" s="101"/>
    </row>
    <row r="37" spans="11:11">
      <c r="K37" s="101"/>
    </row>
    <row r="38" spans="11:11">
      <c r="K38" s="101"/>
    </row>
    <row r="39" spans="11:11">
      <c r="K39" s="101"/>
    </row>
    <row r="40" spans="11:11">
      <c r="K40" s="101"/>
    </row>
    <row r="41" spans="11:11">
      <c r="K41" s="101"/>
    </row>
    <row r="42" spans="11:11">
      <c r="K42" s="101"/>
    </row>
    <row r="43" spans="11:11">
      <c r="K43" s="101"/>
    </row>
    <row r="44" spans="11:11">
      <c r="K44" s="101"/>
    </row>
    <row r="45" spans="11:11">
      <c r="K45" s="101"/>
    </row>
  </sheetData>
  <hyperlinks>
    <hyperlink ref="Z3" location="Contents!B20" display="Contents" xr:uid="{12AFBB84-FD8B-42CA-ADB5-4B9E875E72CD}"/>
    <hyperlink ref="D8" location="Footnotes!A1" display="Footnotes" xr:uid="{7D584113-FE46-4D6C-85A7-7220C224CBF6}"/>
  </hyperlinks>
  <pageMargins left="0" right="0" top="0" bottom="0.39370078740157483" header="0" footer="0.19685039370078741"/>
  <pageSetup paperSize="8" scale="88" fitToHeight="2" orientation="landscape"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F1871-5445-4291-8775-D7E538D24BBE}">
  <sheetPr codeName="Sheet24">
    <tabColor rgb="FF008080"/>
    <pageSetUpPr fitToPage="1"/>
  </sheetPr>
  <dimension ref="A1:AD40"/>
  <sheetViews>
    <sheetView showGridLines="0" workbookViewId="0">
      <selection activeCell="D9" sqref="D9"/>
    </sheetView>
  </sheetViews>
  <sheetFormatPr defaultColWidth="9" defaultRowHeight="11.4"/>
  <cols>
    <col min="1" max="2" width="2.1171875" style="5" customWidth="1"/>
    <col min="3" max="3" width="92.8203125" style="5" customWidth="1"/>
    <col min="4" max="4" width="14.1171875" style="5" customWidth="1"/>
    <col min="5" max="5" width="2.703125" style="101" customWidth="1"/>
    <col min="6" max="10" width="7.703125" style="101" customWidth="1"/>
    <col min="11" max="30" width="7.703125" style="5" customWidth="1"/>
    <col min="31" max="16384" width="9" style="5"/>
  </cols>
  <sheetData>
    <row r="1" spans="1:30">
      <c r="A1" s="56"/>
      <c r="B1" s="57" t="str">
        <f>Summary!$B$1</f>
        <v>Financial and Operating Information 2022 - 2026</v>
      </c>
      <c r="C1" s="56"/>
      <c r="D1" s="56"/>
    </row>
    <row r="2" spans="1:30">
      <c r="A2" s="56"/>
      <c r="B2" s="29" t="s">
        <v>8</v>
      </c>
      <c r="C2" s="56"/>
      <c r="D2" s="56"/>
    </row>
    <row r="3" spans="1:30">
      <c r="A3" s="56"/>
      <c r="B3" s="56"/>
      <c r="C3" s="56"/>
      <c r="D3" s="56"/>
      <c r="Z3" s="102"/>
    </row>
    <row r="4" spans="1:30">
      <c r="A4" s="56"/>
      <c r="B4" s="56"/>
      <c r="C4" s="56"/>
      <c r="D4" s="56"/>
    </row>
    <row r="5" spans="1:30" ht="18.600000000000001">
      <c r="A5" s="58"/>
      <c r="B5" s="24" t="s">
        <v>319</v>
      </c>
      <c r="N5" s="123"/>
    </row>
    <row r="6" spans="1:30" s="18" customFormat="1" ht="12" customHeight="1" thickBot="1">
      <c r="A6" s="58"/>
      <c r="B6" s="59"/>
    </row>
    <row r="7" spans="1:30" s="18" customFormat="1" ht="10.5">
      <c r="B7" s="60"/>
      <c r="C7" s="61"/>
      <c r="D7" s="61"/>
      <c r="F7" s="106"/>
      <c r="G7" s="106"/>
      <c r="H7" s="106"/>
      <c r="I7" s="106"/>
      <c r="J7" s="106"/>
      <c r="K7" s="106"/>
      <c r="L7" s="106"/>
      <c r="M7" s="106"/>
      <c r="N7" s="106"/>
      <c r="O7" s="106"/>
      <c r="P7" s="106"/>
      <c r="Q7" s="106"/>
      <c r="R7" s="106"/>
      <c r="S7" s="106"/>
      <c r="T7" s="106"/>
      <c r="U7" s="106"/>
      <c r="V7" s="106"/>
      <c r="W7" s="106"/>
      <c r="X7" s="106"/>
      <c r="Y7" s="106"/>
      <c r="Z7" s="106"/>
      <c r="AA7" s="106"/>
      <c r="AB7" s="106"/>
      <c r="AC7" s="106"/>
      <c r="AD7" s="752" t="s">
        <v>111</v>
      </c>
    </row>
    <row r="8" spans="1:30" s="18" customFormat="1">
      <c r="B8" s="62"/>
      <c r="C8" s="62"/>
      <c r="D8" s="986" t="s">
        <v>54</v>
      </c>
      <c r="F8" s="277" t="s">
        <v>55</v>
      </c>
      <c r="G8" s="277" t="s">
        <v>56</v>
      </c>
      <c r="H8" s="277" t="s">
        <v>3</v>
      </c>
      <c r="I8" s="277" t="s">
        <v>58</v>
      </c>
      <c r="J8" s="258">
        <v>2022</v>
      </c>
      <c r="K8" s="277" t="s">
        <v>55</v>
      </c>
      <c r="L8" s="277" t="s">
        <v>56</v>
      </c>
      <c r="M8" s="277" t="s">
        <v>3</v>
      </c>
      <c r="N8" s="277" t="s">
        <v>58</v>
      </c>
      <c r="O8" s="258">
        <v>2023</v>
      </c>
      <c r="P8" s="277" t="s">
        <v>55</v>
      </c>
      <c r="Q8" s="277" t="s">
        <v>56</v>
      </c>
      <c r="R8" s="277" t="s">
        <v>3</v>
      </c>
      <c r="S8" s="277" t="s">
        <v>58</v>
      </c>
      <c r="T8" s="258">
        <v>2024</v>
      </c>
      <c r="U8" s="277" t="s">
        <v>55</v>
      </c>
      <c r="V8" s="277" t="s">
        <v>56</v>
      </c>
      <c r="W8" s="277" t="s">
        <v>3</v>
      </c>
      <c r="X8" s="277" t="s">
        <v>58</v>
      </c>
      <c r="Y8" s="258">
        <v>2025</v>
      </c>
      <c r="Z8" s="277" t="s">
        <v>55</v>
      </c>
      <c r="AA8" s="277" t="s">
        <v>56</v>
      </c>
      <c r="AB8" s="277" t="s">
        <v>3</v>
      </c>
      <c r="AC8" s="277" t="s">
        <v>58</v>
      </c>
      <c r="AD8" s="258">
        <v>2026</v>
      </c>
    </row>
    <row r="9" spans="1:30" s="18" customFormat="1" ht="10.5" customHeight="1">
      <c r="A9" s="58"/>
      <c r="B9" s="27" t="s">
        <v>1200</v>
      </c>
      <c r="C9" s="63"/>
      <c r="D9" s="879" t="str">
        <f>Footnotes!B35</f>
        <v>a</v>
      </c>
      <c r="F9" s="259">
        <v>-1771</v>
      </c>
      <c r="G9" s="259">
        <v>-4416</v>
      </c>
      <c r="H9" s="259">
        <v>6764</v>
      </c>
      <c r="I9" s="259">
        <v>-6847</v>
      </c>
      <c r="J9" s="260">
        <v>-6270</v>
      </c>
      <c r="K9" s="259">
        <v>-3755</v>
      </c>
      <c r="L9" s="259">
        <v>-742</v>
      </c>
      <c r="M9" s="259">
        <v>-783</v>
      </c>
      <c r="N9" s="259">
        <v>1942</v>
      </c>
      <c r="O9" s="260">
        <v>-3338</v>
      </c>
      <c r="P9" s="259">
        <v>-2131</v>
      </c>
      <c r="Q9" s="259">
        <v>1556</v>
      </c>
      <c r="R9" s="259">
        <v>1798</v>
      </c>
      <c r="S9" s="259">
        <v>2752</v>
      </c>
      <c r="T9" s="260">
        <v>3975</v>
      </c>
      <c r="U9" s="259">
        <v>-5069</v>
      </c>
      <c r="V9" s="259">
        <v>-2030</v>
      </c>
      <c r="W9" s="259">
        <v>494</v>
      </c>
      <c r="X9" s="259">
        <v>1785</v>
      </c>
      <c r="Y9" s="260">
        <v>-4820</v>
      </c>
      <c r="Z9" s="261">
        <v>-10542</v>
      </c>
      <c r="AA9" s="261">
        <v>-2675</v>
      </c>
      <c r="AB9" s="261" t="s">
        <v>1225</v>
      </c>
      <c r="AC9" s="261" t="s">
        <v>1225</v>
      </c>
      <c r="AD9" s="262">
        <v>-13217</v>
      </c>
    </row>
    <row r="10" spans="1:30" s="18" customFormat="1" ht="10.5">
      <c r="B10" s="21" t="s">
        <v>320</v>
      </c>
      <c r="C10" s="21"/>
      <c r="D10" s="21"/>
      <c r="F10" s="265">
        <v>3501</v>
      </c>
      <c r="G10" s="265">
        <v>2146</v>
      </c>
      <c r="H10" s="265">
        <v>-2868</v>
      </c>
      <c r="I10" s="265">
        <v>-1428</v>
      </c>
      <c r="J10" s="266">
        <v>1351</v>
      </c>
      <c r="K10" s="265">
        <v>-600</v>
      </c>
      <c r="L10" s="265">
        <v>-732</v>
      </c>
      <c r="M10" s="265">
        <v>1593</v>
      </c>
      <c r="N10" s="265">
        <v>-1497</v>
      </c>
      <c r="O10" s="266">
        <v>-1236</v>
      </c>
      <c r="P10" s="265">
        <v>851</v>
      </c>
      <c r="Q10" s="265">
        <v>-136</v>
      </c>
      <c r="R10" s="265">
        <v>-1182</v>
      </c>
      <c r="S10" s="265">
        <v>-21</v>
      </c>
      <c r="T10" s="266">
        <v>-488</v>
      </c>
      <c r="U10" s="265">
        <v>159</v>
      </c>
      <c r="V10" s="265">
        <v>-554</v>
      </c>
      <c r="W10" s="265">
        <v>-82</v>
      </c>
      <c r="X10" s="265">
        <v>-874</v>
      </c>
      <c r="Y10" s="266">
        <v>-1351</v>
      </c>
      <c r="Z10" s="871">
        <v>4159</v>
      </c>
      <c r="AA10" s="871">
        <v>-870</v>
      </c>
      <c r="AB10" s="871" t="s">
        <v>1225</v>
      </c>
      <c r="AC10" s="871" t="s">
        <v>1225</v>
      </c>
      <c r="AD10" s="872">
        <v>3289</v>
      </c>
    </row>
    <row r="11" spans="1:30" s="18" customFormat="1" ht="10.5">
      <c r="B11" s="21" t="s">
        <v>321</v>
      </c>
      <c r="C11" s="21"/>
      <c r="D11" s="21"/>
      <c r="F11" s="265">
        <v>-5817</v>
      </c>
      <c r="G11" s="265">
        <v>-676</v>
      </c>
      <c r="H11" s="265">
        <v>-10068</v>
      </c>
      <c r="I11" s="265">
        <v>13288</v>
      </c>
      <c r="J11" s="266">
        <v>-3273</v>
      </c>
      <c r="K11" s="265">
        <v>4242</v>
      </c>
      <c r="L11" s="265">
        <v>1053</v>
      </c>
      <c r="M11" s="265">
        <v>1443</v>
      </c>
      <c r="N11" s="265">
        <v>2610</v>
      </c>
      <c r="O11" s="266">
        <v>9348</v>
      </c>
      <c r="P11" s="265">
        <v>-274</v>
      </c>
      <c r="Q11" s="265">
        <v>-1071</v>
      </c>
      <c r="R11" s="265">
        <v>319</v>
      </c>
      <c r="S11" s="265">
        <v>-992</v>
      </c>
      <c r="T11" s="266">
        <v>-2018</v>
      </c>
      <c r="U11" s="265">
        <v>959</v>
      </c>
      <c r="V11" s="265">
        <v>554</v>
      </c>
      <c r="W11" s="265">
        <v>177</v>
      </c>
      <c r="X11" s="265">
        <v>608</v>
      </c>
      <c r="Y11" s="266">
        <v>2298</v>
      </c>
      <c r="Z11" s="871">
        <v>-1101</v>
      </c>
      <c r="AA11" s="871">
        <v>906</v>
      </c>
      <c r="AB11" s="871" t="s">
        <v>1225</v>
      </c>
      <c r="AC11" s="871" t="s">
        <v>1225</v>
      </c>
      <c r="AD11" s="872">
        <v>-195</v>
      </c>
    </row>
    <row r="12" spans="1:30" s="18" customFormat="1">
      <c r="B12" s="21" t="s">
        <v>322</v>
      </c>
      <c r="C12" s="21"/>
      <c r="D12" s="877" t="str">
        <f>Footnotes!B36</f>
        <v>b</v>
      </c>
      <c r="F12" s="265">
        <v>438</v>
      </c>
      <c r="G12" s="265">
        <v>1011</v>
      </c>
      <c r="H12" s="265">
        <v>645</v>
      </c>
      <c r="I12" s="265">
        <v>-815</v>
      </c>
      <c r="J12" s="266">
        <v>1279</v>
      </c>
      <c r="K12" s="265">
        <v>-1298</v>
      </c>
      <c r="L12" s="265">
        <v>558</v>
      </c>
      <c r="M12" s="265">
        <v>-300</v>
      </c>
      <c r="N12" s="265">
        <v>-966</v>
      </c>
      <c r="O12" s="266">
        <v>-2006</v>
      </c>
      <c r="P12" s="265">
        <v>-834</v>
      </c>
      <c r="Q12" s="265">
        <v>182</v>
      </c>
      <c r="R12" s="265">
        <v>451</v>
      </c>
      <c r="S12" s="265">
        <v>-460</v>
      </c>
      <c r="T12" s="266">
        <v>-661</v>
      </c>
      <c r="U12" s="265">
        <v>601</v>
      </c>
      <c r="V12" s="265">
        <v>646</v>
      </c>
      <c r="W12" s="265">
        <v>322</v>
      </c>
      <c r="X12" s="265">
        <v>-594</v>
      </c>
      <c r="Y12" s="266">
        <v>975</v>
      </c>
      <c r="Z12" s="326">
        <v>1454</v>
      </c>
      <c r="AA12" s="326">
        <v>1623</v>
      </c>
      <c r="AB12" s="326" t="s">
        <v>1225</v>
      </c>
      <c r="AC12" s="326" t="s">
        <v>1225</v>
      </c>
      <c r="AD12" s="327">
        <v>3077</v>
      </c>
    </row>
    <row r="13" spans="1:30" ht="23.25" customHeight="1">
      <c r="B13" s="1269" t="s">
        <v>1201</v>
      </c>
      <c r="C13" s="1269"/>
      <c r="D13" s="773"/>
      <c r="E13" s="18"/>
      <c r="F13" s="1046">
        <v>-3649</v>
      </c>
      <c r="G13" s="1046">
        <v>-1935</v>
      </c>
      <c r="H13" s="1046">
        <v>-5527</v>
      </c>
      <c r="I13" s="1046">
        <v>4198</v>
      </c>
      <c r="J13" s="1047">
        <v>-6913</v>
      </c>
      <c r="K13" s="1046">
        <v>-1411</v>
      </c>
      <c r="L13" s="1046">
        <v>137</v>
      </c>
      <c r="M13" s="1046">
        <v>1953</v>
      </c>
      <c r="N13" s="1046">
        <v>2089</v>
      </c>
      <c r="O13" s="1047">
        <v>2768</v>
      </c>
      <c r="P13" s="1046">
        <v>-2388</v>
      </c>
      <c r="Q13" s="1046">
        <v>531</v>
      </c>
      <c r="R13" s="1046">
        <v>1386</v>
      </c>
      <c r="S13" s="1046">
        <v>1279</v>
      </c>
      <c r="T13" s="1047">
        <v>808</v>
      </c>
      <c r="U13" s="1046">
        <v>-3350</v>
      </c>
      <c r="V13" s="1046">
        <v>-1384</v>
      </c>
      <c r="W13" s="1046">
        <v>911</v>
      </c>
      <c r="X13" s="1046">
        <v>925</v>
      </c>
      <c r="Y13" s="1047">
        <v>-2898</v>
      </c>
      <c r="Z13" s="1053">
        <f t="shared" ref="Z13" si="0">SUM(Z9:Z12)</f>
        <v>-6030</v>
      </c>
      <c r="AA13" s="1053">
        <f t="shared" ref="AA13" si="1">SUM(AA9:AA12)</f>
        <v>-1016</v>
      </c>
      <c r="AB13" s="1053">
        <f t="shared" ref="AB13" si="2">SUM(AB9:AB12)</f>
        <v>0</v>
      </c>
      <c r="AC13" s="1053">
        <f t="shared" ref="AC13" si="3">SUM(AC9:AC12)</f>
        <v>0</v>
      </c>
      <c r="AD13" s="1054">
        <f>SUM(AD9:AD12)</f>
        <v>-7046</v>
      </c>
    </row>
    <row r="14" spans="1:30">
      <c r="K14" s="101"/>
    </row>
    <row r="15" spans="1:30">
      <c r="K15" s="101"/>
    </row>
    <row r="16" spans="1:30">
      <c r="K16" s="101"/>
    </row>
    <row r="17" spans="11:11">
      <c r="K17" s="101"/>
    </row>
    <row r="18" spans="11:11">
      <c r="K18" s="101"/>
    </row>
    <row r="19" spans="11:11">
      <c r="K19" s="101"/>
    </row>
    <row r="20" spans="11:11">
      <c r="K20" s="101"/>
    </row>
    <row r="21" spans="11:11">
      <c r="K21" s="101"/>
    </row>
    <row r="22" spans="11:11">
      <c r="K22" s="101"/>
    </row>
    <row r="23" spans="11:11">
      <c r="K23" s="101"/>
    </row>
    <row r="24" spans="11:11">
      <c r="K24" s="101"/>
    </row>
    <row r="25" spans="11:11">
      <c r="K25" s="101"/>
    </row>
    <row r="26" spans="11:11">
      <c r="K26" s="101"/>
    </row>
    <row r="27" spans="11:11">
      <c r="K27" s="101"/>
    </row>
    <row r="28" spans="11:11">
      <c r="K28" s="101"/>
    </row>
    <row r="29" spans="11:11">
      <c r="K29" s="101"/>
    </row>
    <row r="30" spans="11:11">
      <c r="K30" s="101"/>
    </row>
    <row r="31" spans="11:11">
      <c r="K31" s="101"/>
    </row>
    <row r="32" spans="11:11">
      <c r="K32" s="101"/>
    </row>
    <row r="33" spans="11:11">
      <c r="K33" s="101"/>
    </row>
    <row r="34" spans="11:11">
      <c r="K34" s="101"/>
    </row>
    <row r="35" spans="11:11">
      <c r="K35" s="101"/>
    </row>
    <row r="36" spans="11:11">
      <c r="K36" s="101"/>
    </row>
    <row r="37" spans="11:11">
      <c r="K37" s="101"/>
    </row>
    <row r="38" spans="11:11">
      <c r="K38" s="101"/>
    </row>
    <row r="39" spans="11:11">
      <c r="K39" s="101"/>
    </row>
    <row r="40" spans="11:11">
      <c r="K40" s="101"/>
    </row>
  </sheetData>
  <mergeCells count="1">
    <mergeCell ref="B13:C13"/>
  </mergeCells>
  <hyperlinks>
    <hyperlink ref="D8" location="Footnotes!A1" display="Footnotes" xr:uid="{668BEE24-7ED7-4697-B965-3215745A8AB2}"/>
    <hyperlink ref="D9" location="Footnotes!B35" display="Footnotes!B35" xr:uid="{E9EA8607-27E8-4A43-9743-8645DBCCC398}"/>
    <hyperlink ref="D12" location="Footnotes!B36" display="Footnotes!B36" xr:uid="{3FDD46D4-D91A-4A5D-BDD2-4AD40DDFB238}"/>
  </hyperlinks>
  <pageMargins left="0.25" right="0.25" top="0.25" bottom="0.75" header="0.14000000000000001" footer="0.3"/>
  <pageSetup paperSize="8" scale="74" fitToHeight="0" orientation="landscape"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rgb="FF008080"/>
    <pageSetUpPr fitToPage="1"/>
  </sheetPr>
  <dimension ref="A1:AL45"/>
  <sheetViews>
    <sheetView showGridLines="0" zoomScale="115" zoomScaleNormal="115" zoomScaleSheetLayoutView="120" workbookViewId="0">
      <pane xSplit="5" ySplit="9" topLeftCell="O10" activePane="bottomRight" state="frozen"/>
      <selection pane="topRight" activeCell="B1" sqref="B1"/>
      <selection pane="bottomLeft" activeCell="B1" sqref="B1"/>
      <selection pane="bottomRight"/>
    </sheetView>
  </sheetViews>
  <sheetFormatPr defaultColWidth="9" defaultRowHeight="11.4"/>
  <cols>
    <col min="1" max="1" width="2.703125" customWidth="1"/>
    <col min="2" max="2" width="2.41015625" customWidth="1"/>
    <col min="3" max="3" width="50.703125" customWidth="1"/>
    <col min="4" max="4" width="15" customWidth="1"/>
    <col min="5" max="5" width="2.703125" customWidth="1"/>
    <col min="6" max="10" width="7.703125" style="152" customWidth="1"/>
    <col min="11" max="12" width="7.703125" style="73" customWidth="1"/>
    <col min="27" max="27" width="9" customWidth="1"/>
  </cols>
  <sheetData>
    <row r="1" spans="1:30">
      <c r="A1" s="5"/>
      <c r="B1" s="57" t="str">
        <f>Summary!$B$1</f>
        <v>Financial and Operating Information 2022 - 2026</v>
      </c>
      <c r="C1" s="72"/>
      <c r="D1" s="72"/>
    </row>
    <row r="2" spans="1:30">
      <c r="A2" s="5"/>
      <c r="B2" s="29" t="s">
        <v>8</v>
      </c>
      <c r="C2" s="72"/>
      <c r="D2" s="72"/>
      <c r="F2" s="102"/>
      <c r="G2" s="102"/>
      <c r="H2" s="102"/>
      <c r="I2" s="102"/>
      <c r="J2" s="102"/>
    </row>
    <row r="3" spans="1:30">
      <c r="A3" s="5"/>
      <c r="B3" s="5"/>
      <c r="C3" s="72"/>
      <c r="D3" s="72"/>
      <c r="Z3" s="102" t="s">
        <v>6</v>
      </c>
    </row>
    <row r="4" spans="1:30">
      <c r="A4" s="5"/>
      <c r="B4" s="5"/>
      <c r="C4" s="72"/>
      <c r="D4" s="72"/>
    </row>
    <row r="5" spans="1:30" ht="18.75" customHeight="1">
      <c r="B5" s="24" t="s">
        <v>26</v>
      </c>
    </row>
    <row r="6" spans="1:30" ht="11.25" customHeight="1" thickBot="1">
      <c r="B6" s="24"/>
    </row>
    <row r="7" spans="1:30" s="18" customFormat="1" ht="15" customHeight="1">
      <c r="B7" s="153"/>
      <c r="C7" s="60"/>
      <c r="D7" s="60"/>
      <c r="F7" s="106"/>
      <c r="G7" s="106"/>
      <c r="H7" s="106"/>
      <c r="I7" s="106"/>
      <c r="J7" s="106"/>
      <c r="K7" s="106"/>
      <c r="L7" s="106"/>
      <c r="M7" s="106"/>
      <c r="N7" s="106"/>
      <c r="O7" s="106"/>
      <c r="P7" s="106"/>
      <c r="Q7" s="106"/>
      <c r="R7" s="106"/>
      <c r="S7" s="106"/>
      <c r="T7" s="106"/>
      <c r="U7" s="106"/>
      <c r="V7" s="106"/>
      <c r="W7" s="106"/>
      <c r="X7" s="106"/>
      <c r="Y7" s="106"/>
      <c r="Z7" s="106"/>
      <c r="AA7" s="106"/>
      <c r="AB7" s="106"/>
      <c r="AC7" s="106"/>
      <c r="AD7" s="752" t="s">
        <v>111</v>
      </c>
    </row>
    <row r="8" spans="1:30" s="18" customFormat="1">
      <c r="B8" s="154"/>
      <c r="C8" s="62"/>
      <c r="D8" s="986" t="s">
        <v>54</v>
      </c>
      <c r="F8" s="277" t="s">
        <v>55</v>
      </c>
      <c r="G8" s="277" t="s">
        <v>56</v>
      </c>
      <c r="H8" s="277" t="s">
        <v>3</v>
      </c>
      <c r="I8" s="277" t="s">
        <v>58</v>
      </c>
      <c r="J8" s="258">
        <v>2022</v>
      </c>
      <c r="K8" s="277" t="s">
        <v>55</v>
      </c>
      <c r="L8" s="277" t="s">
        <v>56</v>
      </c>
      <c r="M8" s="277" t="s">
        <v>3</v>
      </c>
      <c r="N8" s="277" t="s">
        <v>58</v>
      </c>
      <c r="O8" s="258">
        <v>2023</v>
      </c>
      <c r="P8" s="277" t="s">
        <v>55</v>
      </c>
      <c r="Q8" s="277" t="s">
        <v>56</v>
      </c>
      <c r="R8" s="277" t="s">
        <v>3</v>
      </c>
      <c r="S8" s="277" t="s">
        <v>58</v>
      </c>
      <c r="T8" s="258">
        <v>2024</v>
      </c>
      <c r="U8" s="277" t="s">
        <v>55</v>
      </c>
      <c r="V8" s="277" t="s">
        <v>56</v>
      </c>
      <c r="W8" s="277" t="s">
        <v>3</v>
      </c>
      <c r="X8" s="277" t="s">
        <v>58</v>
      </c>
      <c r="Y8" s="258">
        <v>2025</v>
      </c>
      <c r="Z8" s="277" t="s">
        <v>55</v>
      </c>
      <c r="AA8" s="277" t="s">
        <v>56</v>
      </c>
      <c r="AB8" s="277" t="s">
        <v>3</v>
      </c>
      <c r="AC8" s="277" t="s">
        <v>58</v>
      </c>
      <c r="AD8" s="258">
        <v>2026</v>
      </c>
    </row>
    <row r="9" spans="1:30" s="18" customFormat="1" ht="11.25" customHeight="1">
      <c r="B9" s="1004" t="s">
        <v>323</v>
      </c>
      <c r="C9" s="1010"/>
      <c r="D9" s="1010"/>
      <c r="F9" s="1010"/>
      <c r="G9" s="1010"/>
      <c r="H9" s="1010"/>
      <c r="I9" s="1010"/>
      <c r="J9" s="1011"/>
      <c r="K9" s="1010"/>
      <c r="L9" s="1010"/>
      <c r="M9" s="1010"/>
      <c r="N9" s="1010"/>
      <c r="O9" s="1011"/>
      <c r="P9" s="1010"/>
      <c r="Q9" s="1010"/>
      <c r="R9" s="1010"/>
      <c r="S9" s="1010"/>
      <c r="T9" s="1011"/>
      <c r="U9" s="1010"/>
      <c r="V9" s="1010"/>
      <c r="W9" s="1010"/>
      <c r="X9" s="1010"/>
      <c r="Y9" s="1011"/>
      <c r="Z9" s="1055"/>
      <c r="AA9" s="1055"/>
      <c r="AB9" s="1055"/>
      <c r="AC9" s="1055"/>
      <c r="AD9" s="1056"/>
    </row>
    <row r="10" spans="1:30" s="18" customFormat="1" ht="10.5">
      <c r="B10" s="27" t="s">
        <v>34</v>
      </c>
      <c r="C10" s="27"/>
      <c r="D10" s="27"/>
      <c r="E10" s="21"/>
      <c r="F10" s="31"/>
      <c r="G10" s="31"/>
      <c r="H10" s="31"/>
      <c r="I10" s="31"/>
      <c r="J10" s="30"/>
      <c r="K10" s="31"/>
      <c r="L10" s="31"/>
      <c r="M10" s="31"/>
      <c r="N10" s="31"/>
      <c r="O10" s="30"/>
      <c r="P10" s="31"/>
      <c r="Q10" s="31"/>
      <c r="R10" s="31"/>
      <c r="S10" s="31"/>
      <c r="T10" s="30"/>
      <c r="U10" s="31"/>
      <c r="V10" s="31"/>
      <c r="W10" s="31"/>
      <c r="X10" s="31"/>
      <c r="Y10" s="30"/>
      <c r="Z10" s="330"/>
      <c r="AA10" s="330"/>
      <c r="AB10" s="330"/>
      <c r="AC10" s="330"/>
      <c r="AD10" s="331"/>
    </row>
    <row r="11" spans="1:30" s="18" customFormat="1">
      <c r="A11" s="56"/>
      <c r="B11" s="21"/>
      <c r="C11" s="21" t="s">
        <v>149</v>
      </c>
      <c r="D11" s="877" t="str">
        <f>Footnotes!B39</f>
        <v>c</v>
      </c>
      <c r="F11" s="31">
        <v>144</v>
      </c>
      <c r="G11" s="31">
        <v>117</v>
      </c>
      <c r="H11" s="31">
        <v>69</v>
      </c>
      <c r="I11" s="31">
        <v>3537</v>
      </c>
      <c r="J11" s="30">
        <v>3867</v>
      </c>
      <c r="K11" s="31">
        <v>470</v>
      </c>
      <c r="L11" s="31">
        <v>238</v>
      </c>
      <c r="M11" s="31">
        <v>168</v>
      </c>
      <c r="N11" s="31">
        <v>434</v>
      </c>
      <c r="O11" s="30">
        <v>1310</v>
      </c>
      <c r="P11" s="31">
        <v>183</v>
      </c>
      <c r="Q11" s="31">
        <v>212</v>
      </c>
      <c r="R11" s="31">
        <v>117</v>
      </c>
      <c r="S11" s="31">
        <v>354</v>
      </c>
      <c r="T11" s="30">
        <v>866</v>
      </c>
      <c r="U11" s="31">
        <v>99</v>
      </c>
      <c r="V11" s="31">
        <v>58</v>
      </c>
      <c r="W11" s="31">
        <v>151</v>
      </c>
      <c r="X11" s="31">
        <v>103</v>
      </c>
      <c r="Y11" s="30">
        <v>411</v>
      </c>
      <c r="Z11" s="330">
        <v>51</v>
      </c>
      <c r="AA11" s="330">
        <v>47</v>
      </c>
      <c r="AB11" s="330" t="s">
        <v>1225</v>
      </c>
      <c r="AC11" s="330" t="s">
        <v>1225</v>
      </c>
      <c r="AD11" s="331">
        <v>98</v>
      </c>
    </row>
    <row r="12" spans="1:30" s="18" customFormat="1" ht="10.5">
      <c r="A12" s="56"/>
      <c r="B12" s="21"/>
      <c r="C12" s="21" t="s">
        <v>150</v>
      </c>
      <c r="D12" s="367"/>
      <c r="F12" s="31">
        <v>717</v>
      </c>
      <c r="G12" s="31">
        <v>706</v>
      </c>
      <c r="H12" s="31">
        <v>889</v>
      </c>
      <c r="I12" s="31">
        <v>1102</v>
      </c>
      <c r="J12" s="30">
        <v>3414</v>
      </c>
      <c r="K12" s="31">
        <v>756</v>
      </c>
      <c r="L12" s="31">
        <v>735</v>
      </c>
      <c r="M12" s="31">
        <v>924</v>
      </c>
      <c r="N12" s="31">
        <v>1048</v>
      </c>
      <c r="O12" s="30">
        <v>3463</v>
      </c>
      <c r="P12" s="31">
        <v>1230</v>
      </c>
      <c r="Q12" s="31">
        <v>940</v>
      </c>
      <c r="R12" s="31">
        <v>2039</v>
      </c>
      <c r="S12" s="31">
        <v>767</v>
      </c>
      <c r="T12" s="30">
        <v>4976</v>
      </c>
      <c r="U12" s="31">
        <v>804</v>
      </c>
      <c r="V12" s="31">
        <v>732</v>
      </c>
      <c r="W12" s="31">
        <v>677</v>
      </c>
      <c r="X12" s="31">
        <v>786</v>
      </c>
      <c r="Y12" s="30">
        <v>2999</v>
      </c>
      <c r="Z12" s="330">
        <v>644</v>
      </c>
      <c r="AA12" s="330">
        <v>729</v>
      </c>
      <c r="AB12" s="330" t="s">
        <v>1225</v>
      </c>
      <c r="AC12" s="330" t="s">
        <v>1225</v>
      </c>
      <c r="AD12" s="331">
        <v>1373</v>
      </c>
    </row>
    <row r="13" spans="1:30" s="18" customFormat="1" ht="10.5">
      <c r="A13" s="56"/>
      <c r="B13" s="937"/>
      <c r="C13" s="937"/>
      <c r="D13" s="1024"/>
      <c r="F13" s="976">
        <v>861</v>
      </c>
      <c r="G13" s="976">
        <v>823</v>
      </c>
      <c r="H13" s="976">
        <v>958</v>
      </c>
      <c r="I13" s="976">
        <v>4639</v>
      </c>
      <c r="J13" s="977">
        <v>7281</v>
      </c>
      <c r="K13" s="976">
        <v>1226</v>
      </c>
      <c r="L13" s="976">
        <v>973</v>
      </c>
      <c r="M13" s="976">
        <v>1092</v>
      </c>
      <c r="N13" s="976">
        <v>1482</v>
      </c>
      <c r="O13" s="977">
        <v>4773</v>
      </c>
      <c r="P13" s="976">
        <v>1413</v>
      </c>
      <c r="Q13" s="976">
        <v>1152</v>
      </c>
      <c r="R13" s="976">
        <v>2156</v>
      </c>
      <c r="S13" s="976">
        <v>1121</v>
      </c>
      <c r="T13" s="977">
        <v>5842</v>
      </c>
      <c r="U13" s="976">
        <v>903</v>
      </c>
      <c r="V13" s="976">
        <v>790</v>
      </c>
      <c r="W13" s="976">
        <v>828</v>
      </c>
      <c r="X13" s="976">
        <v>889</v>
      </c>
      <c r="Y13" s="977">
        <v>3410</v>
      </c>
      <c r="Z13" s="1057">
        <v>695</v>
      </c>
      <c r="AA13" s="1057">
        <v>776</v>
      </c>
      <c r="AB13" s="1057" t="s">
        <v>1225</v>
      </c>
      <c r="AC13" s="1057" t="s">
        <v>1225</v>
      </c>
      <c r="AD13" s="1058">
        <v>1471</v>
      </c>
    </row>
    <row r="14" spans="1:30" s="18" customFormat="1">
      <c r="A14" s="56"/>
      <c r="B14" s="356" t="s">
        <v>197</v>
      </c>
      <c r="C14" s="21"/>
      <c r="D14" s="877" t="str">
        <f>Footnotes!B38</f>
        <v>b</v>
      </c>
      <c r="F14" s="357">
        <v>642</v>
      </c>
      <c r="G14" s="357">
        <v>681</v>
      </c>
      <c r="H14" s="357">
        <v>872</v>
      </c>
      <c r="I14" s="357">
        <v>4062</v>
      </c>
      <c r="J14" s="358">
        <v>6257</v>
      </c>
      <c r="K14" s="357">
        <v>860</v>
      </c>
      <c r="L14" s="357">
        <v>783</v>
      </c>
      <c r="M14" s="357">
        <v>870</v>
      </c>
      <c r="N14" s="357">
        <v>1004</v>
      </c>
      <c r="O14" s="358">
        <v>3517</v>
      </c>
      <c r="P14" s="357">
        <v>754</v>
      </c>
      <c r="Q14" s="357">
        <v>1016</v>
      </c>
      <c r="R14" s="357">
        <v>1248</v>
      </c>
      <c r="S14" s="357">
        <v>1228</v>
      </c>
      <c r="T14" s="358">
        <v>4246</v>
      </c>
      <c r="U14" s="357">
        <v>774</v>
      </c>
      <c r="V14" s="357">
        <v>688</v>
      </c>
      <c r="W14" s="357">
        <v>727</v>
      </c>
      <c r="X14" s="357">
        <v>757</v>
      </c>
      <c r="Y14" s="358">
        <v>2946</v>
      </c>
      <c r="Z14" s="359">
        <v>635</v>
      </c>
      <c r="AA14" s="359">
        <v>717</v>
      </c>
      <c r="AB14" s="359" t="s">
        <v>1225</v>
      </c>
      <c r="AC14" s="359" t="s">
        <v>1225</v>
      </c>
      <c r="AD14" s="360">
        <v>1352</v>
      </c>
    </row>
    <row r="15" spans="1:30" s="18" customFormat="1" ht="10.199999999999999">
      <c r="A15" s="56"/>
      <c r="B15" s="356" t="s">
        <v>198</v>
      </c>
      <c r="C15" s="21"/>
      <c r="D15" s="367"/>
      <c r="F15" s="357">
        <v>219</v>
      </c>
      <c r="G15" s="357">
        <v>142</v>
      </c>
      <c r="H15" s="357">
        <v>86</v>
      </c>
      <c r="I15" s="357">
        <v>577</v>
      </c>
      <c r="J15" s="358">
        <v>1024</v>
      </c>
      <c r="K15" s="357">
        <v>366</v>
      </c>
      <c r="L15" s="357">
        <v>190</v>
      </c>
      <c r="M15" s="357">
        <v>222</v>
      </c>
      <c r="N15" s="357">
        <v>478</v>
      </c>
      <c r="O15" s="358">
        <v>1256</v>
      </c>
      <c r="P15" s="357">
        <v>659</v>
      </c>
      <c r="Q15" s="357">
        <v>136</v>
      </c>
      <c r="R15" s="357">
        <v>908</v>
      </c>
      <c r="S15" s="357">
        <v>-107</v>
      </c>
      <c r="T15" s="358">
        <v>1596</v>
      </c>
      <c r="U15" s="357">
        <v>129</v>
      </c>
      <c r="V15" s="357">
        <v>102</v>
      </c>
      <c r="W15" s="357">
        <v>101</v>
      </c>
      <c r="X15" s="357">
        <v>132</v>
      </c>
      <c r="Y15" s="358">
        <v>464</v>
      </c>
      <c r="Z15" s="359">
        <v>60</v>
      </c>
      <c r="AA15" s="359">
        <v>59</v>
      </c>
      <c r="AB15" s="359" t="s">
        <v>1225</v>
      </c>
      <c r="AC15" s="359" t="s">
        <v>1225</v>
      </c>
      <c r="AD15" s="360">
        <v>119</v>
      </c>
    </row>
    <row r="16" spans="1:30" s="18" customFormat="1" ht="10.199999999999999">
      <c r="A16" s="56"/>
      <c r="B16" s="937"/>
      <c r="C16" s="937"/>
      <c r="D16" s="1024"/>
      <c r="F16" s="1036">
        <v>861</v>
      </c>
      <c r="G16" s="1036">
        <v>823</v>
      </c>
      <c r="H16" s="1036">
        <v>958</v>
      </c>
      <c r="I16" s="1036">
        <v>4639</v>
      </c>
      <c r="J16" s="1037">
        <v>7281</v>
      </c>
      <c r="K16" s="1036">
        <v>1226</v>
      </c>
      <c r="L16" s="1036">
        <v>973</v>
      </c>
      <c r="M16" s="1036">
        <v>1092</v>
      </c>
      <c r="N16" s="1036">
        <v>1482</v>
      </c>
      <c r="O16" s="1037">
        <v>4773</v>
      </c>
      <c r="P16" s="1036">
        <v>1413</v>
      </c>
      <c r="Q16" s="1036">
        <v>1152</v>
      </c>
      <c r="R16" s="1036">
        <v>2156</v>
      </c>
      <c r="S16" s="1036">
        <v>1121</v>
      </c>
      <c r="T16" s="1037">
        <v>5842</v>
      </c>
      <c r="U16" s="1036">
        <v>903</v>
      </c>
      <c r="V16" s="1036">
        <v>790</v>
      </c>
      <c r="W16" s="1036">
        <v>828</v>
      </c>
      <c r="X16" s="1036">
        <v>889</v>
      </c>
      <c r="Y16" s="1037">
        <v>3410</v>
      </c>
      <c r="Z16" s="1059">
        <v>695</v>
      </c>
      <c r="AA16" s="1059">
        <v>776</v>
      </c>
      <c r="AB16" s="1059" t="s">
        <v>1225</v>
      </c>
      <c r="AC16" s="1059" t="s">
        <v>1225</v>
      </c>
      <c r="AD16" s="1060">
        <v>1471</v>
      </c>
    </row>
    <row r="17" spans="1:38" s="18" customFormat="1">
      <c r="A17" s="56"/>
      <c r="B17" s="27" t="s">
        <v>35</v>
      </c>
      <c r="C17" s="27"/>
      <c r="D17" s="879"/>
      <c r="E17" s="21"/>
      <c r="F17" s="31"/>
      <c r="G17" s="31"/>
      <c r="H17" s="31"/>
      <c r="I17" s="31"/>
      <c r="J17" s="30"/>
      <c r="K17" s="31"/>
      <c r="L17" s="31"/>
      <c r="M17" s="31"/>
      <c r="N17" s="31"/>
      <c r="O17" s="30"/>
      <c r="P17" s="31"/>
      <c r="Q17" s="31"/>
      <c r="R17" s="31"/>
      <c r="S17" s="31"/>
      <c r="T17" s="30"/>
      <c r="U17" s="31"/>
      <c r="V17" s="31"/>
      <c r="W17" s="31"/>
      <c r="X17" s="31"/>
      <c r="Y17" s="30"/>
      <c r="Z17" s="330"/>
      <c r="AA17" s="330"/>
      <c r="AB17" s="330"/>
      <c r="AC17" s="330"/>
      <c r="AD17" s="331"/>
    </row>
    <row r="18" spans="1:38" s="18" customFormat="1" ht="10.5">
      <c r="A18" s="56"/>
      <c r="B18" s="21"/>
      <c r="C18" s="21" t="s">
        <v>149</v>
      </c>
      <c r="D18" s="367"/>
      <c r="F18" s="31">
        <v>678</v>
      </c>
      <c r="G18" s="31">
        <v>869</v>
      </c>
      <c r="H18" s="31">
        <v>1014</v>
      </c>
      <c r="I18" s="31">
        <v>1024</v>
      </c>
      <c r="J18" s="30">
        <v>3585</v>
      </c>
      <c r="K18" s="31">
        <v>1013</v>
      </c>
      <c r="L18" s="31">
        <v>1100</v>
      </c>
      <c r="M18" s="31">
        <v>1187</v>
      </c>
      <c r="N18" s="31">
        <v>1176</v>
      </c>
      <c r="O18" s="30">
        <v>4476</v>
      </c>
      <c r="P18" s="31">
        <v>1197</v>
      </c>
      <c r="Q18" s="31">
        <v>1144</v>
      </c>
      <c r="R18" s="31">
        <v>935</v>
      </c>
      <c r="S18" s="31">
        <v>974</v>
      </c>
      <c r="T18" s="30">
        <v>4250</v>
      </c>
      <c r="U18" s="31">
        <v>1070</v>
      </c>
      <c r="V18" s="31">
        <v>1157</v>
      </c>
      <c r="W18" s="31">
        <v>1184</v>
      </c>
      <c r="X18" s="31">
        <v>1127</v>
      </c>
      <c r="Y18" s="30">
        <v>4538</v>
      </c>
      <c r="Z18" s="330">
        <v>1363</v>
      </c>
      <c r="AA18" s="330">
        <v>1208</v>
      </c>
      <c r="AB18" s="330" t="s">
        <v>1225</v>
      </c>
      <c r="AC18" s="330" t="s">
        <v>1225</v>
      </c>
      <c r="AD18" s="331">
        <v>2571</v>
      </c>
    </row>
    <row r="19" spans="1:38" s="18" customFormat="1" ht="10.5">
      <c r="A19" s="56"/>
      <c r="B19" s="21"/>
      <c r="C19" s="21" t="s">
        <v>150</v>
      </c>
      <c r="D19" s="367"/>
      <c r="F19" s="31">
        <v>576</v>
      </c>
      <c r="G19" s="31">
        <v>339</v>
      </c>
      <c r="H19" s="31">
        <v>372</v>
      </c>
      <c r="I19" s="31">
        <v>406</v>
      </c>
      <c r="J19" s="30">
        <v>1693</v>
      </c>
      <c r="K19" s="31">
        <v>507</v>
      </c>
      <c r="L19" s="31">
        <v>378</v>
      </c>
      <c r="M19" s="31">
        <v>457</v>
      </c>
      <c r="N19" s="31">
        <v>460</v>
      </c>
      <c r="O19" s="30">
        <v>1802</v>
      </c>
      <c r="P19" s="31">
        <v>579</v>
      </c>
      <c r="Q19" s="31">
        <v>390</v>
      </c>
      <c r="R19" s="31">
        <v>475</v>
      </c>
      <c r="S19" s="31">
        <v>504</v>
      </c>
      <c r="T19" s="30">
        <v>1948</v>
      </c>
      <c r="U19" s="31">
        <v>626</v>
      </c>
      <c r="V19" s="31">
        <v>549</v>
      </c>
      <c r="W19" s="31">
        <v>538</v>
      </c>
      <c r="X19" s="31">
        <v>509</v>
      </c>
      <c r="Y19" s="30">
        <v>2222</v>
      </c>
      <c r="Z19" s="330">
        <v>528</v>
      </c>
      <c r="AA19" s="330">
        <v>525</v>
      </c>
      <c r="AB19" s="330" t="s">
        <v>1225</v>
      </c>
      <c r="AC19" s="330" t="s">
        <v>1225</v>
      </c>
      <c r="AD19" s="331">
        <v>1053</v>
      </c>
    </row>
    <row r="20" spans="1:38" s="18" customFormat="1" ht="10.5">
      <c r="A20" s="56"/>
      <c r="B20" s="937"/>
      <c r="C20" s="937"/>
      <c r="D20" s="1024"/>
      <c r="F20" s="976">
        <v>1254</v>
      </c>
      <c r="G20" s="976">
        <v>1208</v>
      </c>
      <c r="H20" s="976">
        <v>1386</v>
      </c>
      <c r="I20" s="976">
        <v>1430</v>
      </c>
      <c r="J20" s="977">
        <v>5278</v>
      </c>
      <c r="K20" s="976">
        <v>1520</v>
      </c>
      <c r="L20" s="976">
        <v>1478</v>
      </c>
      <c r="M20" s="976">
        <v>1644</v>
      </c>
      <c r="N20" s="976">
        <v>1636</v>
      </c>
      <c r="O20" s="977">
        <v>6278</v>
      </c>
      <c r="P20" s="976">
        <v>1776</v>
      </c>
      <c r="Q20" s="976">
        <v>1534</v>
      </c>
      <c r="R20" s="976">
        <v>1410</v>
      </c>
      <c r="S20" s="976">
        <v>1478</v>
      </c>
      <c r="T20" s="977">
        <v>6198</v>
      </c>
      <c r="U20" s="976">
        <v>1696</v>
      </c>
      <c r="V20" s="976">
        <v>1706</v>
      </c>
      <c r="W20" s="976">
        <v>1722</v>
      </c>
      <c r="X20" s="976">
        <v>1636</v>
      </c>
      <c r="Y20" s="977">
        <v>6760</v>
      </c>
      <c r="Z20" s="1057">
        <v>1891</v>
      </c>
      <c r="AA20" s="1057">
        <v>1733</v>
      </c>
      <c r="AB20" s="1057" t="s">
        <v>1225</v>
      </c>
      <c r="AC20" s="1057" t="s">
        <v>1225</v>
      </c>
      <c r="AD20" s="1058">
        <v>3624</v>
      </c>
    </row>
    <row r="21" spans="1:38" s="18" customFormat="1">
      <c r="A21" s="56"/>
      <c r="B21" s="27" t="s">
        <v>36</v>
      </c>
      <c r="C21" s="27"/>
      <c r="D21" s="879" t="str">
        <f>Footnotes!B37</f>
        <v>a</v>
      </c>
      <c r="F21" s="273"/>
      <c r="G21" s="273"/>
      <c r="H21" s="273"/>
      <c r="I21" s="273"/>
      <c r="J21" s="151"/>
      <c r="K21" s="273"/>
      <c r="L21" s="273"/>
      <c r="M21" s="273"/>
      <c r="N21" s="273"/>
      <c r="O21" s="151"/>
      <c r="P21" s="273"/>
      <c r="Q21" s="273"/>
      <c r="R21" s="273"/>
      <c r="S21" s="273"/>
      <c r="T21" s="151"/>
      <c r="U21" s="273"/>
      <c r="V21" s="273"/>
      <c r="W21" s="273"/>
      <c r="X21" s="273"/>
      <c r="Y21" s="151"/>
      <c r="Z21" s="332"/>
      <c r="AA21" s="332"/>
      <c r="AB21" s="332"/>
      <c r="AC21" s="332"/>
      <c r="AD21" s="333"/>
    </row>
    <row r="22" spans="1:38" s="18" customFormat="1">
      <c r="A22" s="56"/>
      <c r="B22" s="21"/>
      <c r="C22" s="21" t="s">
        <v>149</v>
      </c>
      <c r="D22" s="876" t="str">
        <f>Footnotes!B39</f>
        <v>c</v>
      </c>
      <c r="F22" s="31">
        <v>262</v>
      </c>
      <c r="G22" s="31">
        <v>249</v>
      </c>
      <c r="H22" s="31">
        <v>278</v>
      </c>
      <c r="I22" s="31">
        <v>347</v>
      </c>
      <c r="J22" s="30">
        <v>1136</v>
      </c>
      <c r="K22" s="31">
        <v>198</v>
      </c>
      <c r="L22" s="31">
        <v>1297</v>
      </c>
      <c r="M22" s="31">
        <v>214</v>
      </c>
      <c r="N22" s="31">
        <v>532</v>
      </c>
      <c r="O22" s="30">
        <v>2241</v>
      </c>
      <c r="P22" s="31">
        <v>365</v>
      </c>
      <c r="Q22" s="31">
        <v>267</v>
      </c>
      <c r="R22" s="31">
        <v>317</v>
      </c>
      <c r="S22" s="31">
        <v>413</v>
      </c>
      <c r="T22" s="30">
        <v>1362</v>
      </c>
      <c r="U22" s="31">
        <v>244</v>
      </c>
      <c r="V22" s="31">
        <v>352</v>
      </c>
      <c r="W22" s="31">
        <v>250</v>
      </c>
      <c r="X22" s="31">
        <v>285</v>
      </c>
      <c r="Y22" s="30">
        <v>1131</v>
      </c>
      <c r="Z22" s="330">
        <v>174</v>
      </c>
      <c r="AA22" s="330">
        <v>157</v>
      </c>
      <c r="AB22" s="330" t="s">
        <v>1225</v>
      </c>
      <c r="AC22" s="330" t="s">
        <v>1225</v>
      </c>
      <c r="AD22" s="331">
        <v>331</v>
      </c>
    </row>
    <row r="23" spans="1:38" s="18" customFormat="1" ht="10.5">
      <c r="A23" s="56"/>
      <c r="B23" s="21"/>
      <c r="C23" s="21" t="s">
        <v>150</v>
      </c>
      <c r="D23" s="367"/>
      <c r="F23" s="31">
        <v>453</v>
      </c>
      <c r="G23" s="31">
        <v>426</v>
      </c>
      <c r="H23" s="31">
        <v>435</v>
      </c>
      <c r="I23" s="31">
        <v>772</v>
      </c>
      <c r="J23" s="30">
        <v>2086</v>
      </c>
      <c r="K23" s="31">
        <v>579</v>
      </c>
      <c r="L23" s="31">
        <v>475</v>
      </c>
      <c r="M23" s="31">
        <v>551</v>
      </c>
      <c r="N23" s="31">
        <v>915</v>
      </c>
      <c r="O23" s="30">
        <v>2520</v>
      </c>
      <c r="P23" s="31">
        <v>640</v>
      </c>
      <c r="Q23" s="31">
        <v>631</v>
      </c>
      <c r="R23" s="31">
        <v>554</v>
      </c>
      <c r="S23" s="31">
        <v>602</v>
      </c>
      <c r="T23" s="30">
        <v>2427</v>
      </c>
      <c r="U23" s="31">
        <v>699</v>
      </c>
      <c r="V23" s="31">
        <v>445</v>
      </c>
      <c r="W23" s="31">
        <v>520</v>
      </c>
      <c r="X23" s="31">
        <v>1276</v>
      </c>
      <c r="Y23" s="30">
        <v>2940</v>
      </c>
      <c r="Z23" s="330">
        <v>483</v>
      </c>
      <c r="AA23" s="330">
        <v>381</v>
      </c>
      <c r="AB23" s="330" t="s">
        <v>1225</v>
      </c>
      <c r="AC23" s="330" t="s">
        <v>1225</v>
      </c>
      <c r="AD23" s="331">
        <v>864</v>
      </c>
    </row>
    <row r="24" spans="1:38" s="18" customFormat="1" ht="10.5">
      <c r="A24" s="56"/>
      <c r="B24" s="937"/>
      <c r="C24" s="937"/>
      <c r="D24" s="1024"/>
      <c r="F24" s="976">
        <v>715</v>
      </c>
      <c r="G24" s="976">
        <v>675</v>
      </c>
      <c r="H24" s="976">
        <v>713</v>
      </c>
      <c r="I24" s="976">
        <v>1119</v>
      </c>
      <c r="J24" s="977">
        <v>3222</v>
      </c>
      <c r="K24" s="976">
        <v>777</v>
      </c>
      <c r="L24" s="976">
        <v>1772</v>
      </c>
      <c r="M24" s="976">
        <v>765</v>
      </c>
      <c r="N24" s="976">
        <v>1447</v>
      </c>
      <c r="O24" s="977">
        <v>4761</v>
      </c>
      <c r="P24" s="976">
        <v>1005</v>
      </c>
      <c r="Q24" s="976">
        <v>898</v>
      </c>
      <c r="R24" s="976">
        <v>871</v>
      </c>
      <c r="S24" s="976">
        <v>1015</v>
      </c>
      <c r="T24" s="977">
        <v>3789</v>
      </c>
      <c r="U24" s="976">
        <v>943</v>
      </c>
      <c r="V24" s="976">
        <v>797</v>
      </c>
      <c r="W24" s="976">
        <v>770</v>
      </c>
      <c r="X24" s="976">
        <v>1561</v>
      </c>
      <c r="Y24" s="977">
        <v>4071</v>
      </c>
      <c r="Z24" s="1057">
        <v>657</v>
      </c>
      <c r="AA24" s="1057">
        <v>538</v>
      </c>
      <c r="AB24" s="1057" t="s">
        <v>1225</v>
      </c>
      <c r="AC24" s="1057" t="s">
        <v>1225</v>
      </c>
      <c r="AD24" s="1058">
        <v>1195</v>
      </c>
    </row>
    <row r="25" spans="1:38" s="18" customFormat="1" ht="11.7">
      <c r="A25" s="58"/>
      <c r="B25" s="27" t="s">
        <v>38</v>
      </c>
      <c r="C25" s="27"/>
      <c r="D25" s="729"/>
      <c r="F25" s="273"/>
      <c r="G25" s="273"/>
      <c r="H25" s="273"/>
      <c r="I25" s="273"/>
      <c r="J25" s="151"/>
      <c r="K25" s="273"/>
      <c r="L25" s="273"/>
      <c r="M25" s="273"/>
      <c r="N25" s="273"/>
      <c r="O25" s="151"/>
      <c r="P25" s="273"/>
      <c r="Q25" s="273"/>
      <c r="R25" s="273"/>
      <c r="S25" s="273"/>
      <c r="T25" s="151"/>
      <c r="U25" s="273"/>
      <c r="V25" s="273"/>
      <c r="W25" s="273"/>
      <c r="X25" s="273"/>
      <c r="Y25" s="151"/>
      <c r="Z25" s="332"/>
      <c r="AA25" s="332"/>
      <c r="AB25" s="332"/>
      <c r="AC25" s="332"/>
      <c r="AD25" s="333"/>
    </row>
    <row r="26" spans="1:38" s="18" customFormat="1">
      <c r="A26" s="58"/>
      <c r="B26" s="21"/>
      <c r="C26" s="21" t="s">
        <v>149</v>
      </c>
      <c r="D26" s="367"/>
      <c r="F26" s="31">
        <v>13</v>
      </c>
      <c r="G26" s="31">
        <v>18</v>
      </c>
      <c r="H26" s="31">
        <v>16</v>
      </c>
      <c r="I26" s="31">
        <v>21</v>
      </c>
      <c r="J26" s="30">
        <v>68</v>
      </c>
      <c r="K26" s="31">
        <v>16</v>
      </c>
      <c r="L26" s="31">
        <v>25</v>
      </c>
      <c r="M26" s="31">
        <v>14</v>
      </c>
      <c r="N26" s="31">
        <v>23</v>
      </c>
      <c r="O26" s="30">
        <v>78</v>
      </c>
      <c r="P26" s="31">
        <v>31</v>
      </c>
      <c r="Q26" s="31">
        <v>13</v>
      </c>
      <c r="R26" s="31">
        <v>20</v>
      </c>
      <c r="S26" s="31">
        <v>24</v>
      </c>
      <c r="T26" s="30">
        <v>88</v>
      </c>
      <c r="U26" s="31">
        <v>20</v>
      </c>
      <c r="V26" s="31">
        <v>9</v>
      </c>
      <c r="W26" s="31">
        <v>6</v>
      </c>
      <c r="X26" s="31">
        <v>14</v>
      </c>
      <c r="Y26" s="30">
        <v>49</v>
      </c>
      <c r="Z26" s="330">
        <v>14</v>
      </c>
      <c r="AA26" s="330">
        <v>11</v>
      </c>
      <c r="AB26" s="330" t="s">
        <v>1225</v>
      </c>
      <c r="AC26" s="330" t="s">
        <v>1225</v>
      </c>
      <c r="AD26" s="331">
        <v>25</v>
      </c>
    </row>
    <row r="27" spans="1:38" s="18" customFormat="1" ht="10.5">
      <c r="B27" s="21"/>
      <c r="C27" s="21" t="s">
        <v>150</v>
      </c>
      <c r="D27" s="367"/>
      <c r="F27" s="31">
        <v>86</v>
      </c>
      <c r="G27" s="31">
        <v>114</v>
      </c>
      <c r="H27" s="31">
        <v>121</v>
      </c>
      <c r="I27" s="31">
        <v>160</v>
      </c>
      <c r="J27" s="30">
        <v>481</v>
      </c>
      <c r="K27" s="31">
        <v>86</v>
      </c>
      <c r="L27" s="31">
        <v>66</v>
      </c>
      <c r="M27" s="31">
        <v>88</v>
      </c>
      <c r="N27" s="31">
        <v>123</v>
      </c>
      <c r="O27" s="30">
        <v>363</v>
      </c>
      <c r="P27" s="31">
        <v>53</v>
      </c>
      <c r="Q27" s="31">
        <v>94</v>
      </c>
      <c r="R27" s="31">
        <v>85</v>
      </c>
      <c r="S27" s="31">
        <v>88</v>
      </c>
      <c r="T27" s="30">
        <v>320</v>
      </c>
      <c r="U27" s="31">
        <v>61</v>
      </c>
      <c r="V27" s="31">
        <v>59</v>
      </c>
      <c r="W27" s="31">
        <v>55</v>
      </c>
      <c r="X27" s="31">
        <v>68</v>
      </c>
      <c r="Y27" s="30">
        <v>243</v>
      </c>
      <c r="Z27" s="330">
        <v>33</v>
      </c>
      <c r="AA27" s="330">
        <v>28</v>
      </c>
      <c r="AB27" s="330" t="s">
        <v>1225</v>
      </c>
      <c r="AC27" s="330" t="s">
        <v>1225</v>
      </c>
      <c r="AD27" s="331">
        <v>61</v>
      </c>
    </row>
    <row r="28" spans="1:38" s="18" customFormat="1" ht="10.5">
      <c r="B28" s="937"/>
      <c r="C28" s="937"/>
      <c r="D28" s="1024"/>
      <c r="F28" s="976">
        <v>99</v>
      </c>
      <c r="G28" s="976">
        <v>132</v>
      </c>
      <c r="H28" s="976">
        <v>137</v>
      </c>
      <c r="I28" s="976">
        <v>181</v>
      </c>
      <c r="J28" s="977">
        <v>549</v>
      </c>
      <c r="K28" s="976">
        <v>102</v>
      </c>
      <c r="L28" s="976">
        <v>91</v>
      </c>
      <c r="M28" s="976">
        <v>102</v>
      </c>
      <c r="N28" s="976">
        <v>146</v>
      </c>
      <c r="O28" s="977">
        <v>441</v>
      </c>
      <c r="P28" s="976">
        <v>84</v>
      </c>
      <c r="Q28" s="976">
        <v>107</v>
      </c>
      <c r="R28" s="976">
        <v>105</v>
      </c>
      <c r="S28" s="976">
        <v>112</v>
      </c>
      <c r="T28" s="977">
        <v>408</v>
      </c>
      <c r="U28" s="976">
        <v>81</v>
      </c>
      <c r="V28" s="976">
        <v>68</v>
      </c>
      <c r="W28" s="976">
        <v>61</v>
      </c>
      <c r="X28" s="976">
        <v>82</v>
      </c>
      <c r="Y28" s="977">
        <v>292</v>
      </c>
      <c r="Z28" s="1057">
        <v>47</v>
      </c>
      <c r="AA28" s="1057">
        <v>39</v>
      </c>
      <c r="AB28" s="1057" t="s">
        <v>1225</v>
      </c>
      <c r="AC28" s="1057" t="s">
        <v>1225</v>
      </c>
      <c r="AD28" s="1058">
        <v>86</v>
      </c>
    </row>
    <row r="29" spans="1:38" s="18" customFormat="1" ht="10.5">
      <c r="B29" s="991"/>
      <c r="C29" s="991"/>
      <c r="D29" s="1061"/>
      <c r="F29" s="1057">
        <v>2929</v>
      </c>
      <c r="G29" s="1057">
        <v>2838</v>
      </c>
      <c r="H29" s="1057">
        <v>3194</v>
      </c>
      <c r="I29" s="1057">
        <v>7369</v>
      </c>
      <c r="J29" s="1058">
        <v>16330</v>
      </c>
      <c r="K29" s="1057">
        <v>3625</v>
      </c>
      <c r="L29" s="1057">
        <v>4314</v>
      </c>
      <c r="M29" s="1057">
        <v>3603</v>
      </c>
      <c r="N29" s="1057">
        <v>4711</v>
      </c>
      <c r="O29" s="1058">
        <v>16253</v>
      </c>
      <c r="P29" s="1057">
        <v>4278</v>
      </c>
      <c r="Q29" s="1057">
        <v>3691</v>
      </c>
      <c r="R29" s="1057">
        <v>4542</v>
      </c>
      <c r="S29" s="1057">
        <v>3726</v>
      </c>
      <c r="T29" s="1058">
        <v>16237</v>
      </c>
      <c r="U29" s="1057">
        <v>3623</v>
      </c>
      <c r="V29" s="1057">
        <v>3361</v>
      </c>
      <c r="W29" s="1057">
        <v>3381</v>
      </c>
      <c r="X29" s="1057">
        <v>4168</v>
      </c>
      <c r="Y29" s="1058">
        <v>14533</v>
      </c>
      <c r="Z29" s="1057">
        <v>3290</v>
      </c>
      <c r="AA29" s="1057">
        <v>3086</v>
      </c>
      <c r="AB29" s="1057" t="s">
        <v>1225</v>
      </c>
      <c r="AC29" s="1057" t="s">
        <v>1225</v>
      </c>
      <c r="AD29" s="1058">
        <v>6376</v>
      </c>
    </row>
    <row r="30" spans="1:38">
      <c r="D30" s="736"/>
      <c r="K30" s="152"/>
      <c r="L30" s="152"/>
      <c r="M30" s="152"/>
      <c r="N30" s="152"/>
      <c r="O30" s="152"/>
      <c r="P30" s="152"/>
      <c r="Q30" s="152"/>
      <c r="R30" s="152"/>
      <c r="S30" s="152"/>
      <c r="T30" s="152"/>
      <c r="U30" s="152"/>
      <c r="V30" s="152"/>
      <c r="W30" s="152"/>
      <c r="X30" s="152"/>
      <c r="Y30" s="152"/>
      <c r="Z30" s="73"/>
      <c r="AA30" s="73"/>
      <c r="AE30" s="18"/>
      <c r="AF30" s="18"/>
      <c r="AG30" s="18"/>
      <c r="AH30" s="18"/>
      <c r="AI30" s="18"/>
      <c r="AJ30" s="18"/>
      <c r="AK30" s="18"/>
      <c r="AL30" s="18"/>
    </row>
    <row r="31" spans="1:38">
      <c r="B31" s="1004" t="s">
        <v>324</v>
      </c>
      <c r="C31" s="937"/>
      <c r="D31" s="1024"/>
      <c r="E31" s="18"/>
      <c r="F31" s="1062"/>
      <c r="G31" s="1062"/>
      <c r="H31" s="1062"/>
      <c r="I31" s="1062"/>
      <c r="J31" s="1063"/>
      <c r="K31" s="1062"/>
      <c r="L31" s="1062"/>
      <c r="M31" s="1062"/>
      <c r="N31" s="1062"/>
      <c r="O31" s="1063"/>
      <c r="P31" s="1062"/>
      <c r="Q31" s="1062"/>
      <c r="R31" s="1062"/>
      <c r="S31" s="1062"/>
      <c r="T31" s="1063"/>
      <c r="U31" s="1062"/>
      <c r="V31" s="1062"/>
      <c r="W31" s="1062"/>
      <c r="X31" s="1062"/>
      <c r="Y31" s="1063"/>
      <c r="Z31" s="1057"/>
      <c r="AA31" s="1057"/>
      <c r="AB31" s="1057"/>
      <c r="AC31" s="1057"/>
      <c r="AD31" s="1058"/>
      <c r="AE31" s="18"/>
      <c r="AF31" s="18"/>
      <c r="AG31" s="18"/>
      <c r="AH31" s="18"/>
      <c r="AI31" s="18"/>
      <c r="AJ31" s="18"/>
      <c r="AK31" s="18"/>
      <c r="AL31" s="18"/>
    </row>
    <row r="32" spans="1:38">
      <c r="B32" s="21"/>
      <c r="C32" s="21" t="s">
        <v>149</v>
      </c>
      <c r="D32" s="367"/>
      <c r="E32" s="18"/>
      <c r="F32" s="31">
        <v>1097</v>
      </c>
      <c r="G32" s="31">
        <v>1253</v>
      </c>
      <c r="H32" s="31">
        <v>1377</v>
      </c>
      <c r="I32" s="31">
        <v>4929</v>
      </c>
      <c r="J32" s="30">
        <v>8656</v>
      </c>
      <c r="K32" s="31">
        <v>1697</v>
      </c>
      <c r="L32" s="31">
        <v>2661</v>
      </c>
      <c r="M32" s="31">
        <v>1583</v>
      </c>
      <c r="N32" s="31">
        <v>2164</v>
      </c>
      <c r="O32" s="30">
        <v>8105</v>
      </c>
      <c r="P32" s="31">
        <v>1776</v>
      </c>
      <c r="Q32" s="31">
        <v>1636</v>
      </c>
      <c r="R32" s="31">
        <v>1389</v>
      </c>
      <c r="S32" s="31">
        <v>1765</v>
      </c>
      <c r="T32" s="30">
        <v>6566</v>
      </c>
      <c r="U32" s="31">
        <v>1433</v>
      </c>
      <c r="V32" s="31">
        <v>1576</v>
      </c>
      <c r="W32" s="31">
        <v>1591</v>
      </c>
      <c r="X32" s="31">
        <v>1529</v>
      </c>
      <c r="Y32" s="30">
        <v>6129</v>
      </c>
      <c r="Z32" s="330">
        <v>1602</v>
      </c>
      <c r="AA32" s="330">
        <v>1423</v>
      </c>
      <c r="AB32" s="330" t="s">
        <v>1225</v>
      </c>
      <c r="AC32" s="330" t="s">
        <v>1225</v>
      </c>
      <c r="AD32" s="331">
        <v>3025</v>
      </c>
      <c r="AE32" s="18"/>
      <c r="AF32" s="18"/>
      <c r="AG32" s="18"/>
      <c r="AH32" s="18"/>
      <c r="AI32" s="18"/>
      <c r="AJ32" s="18"/>
      <c r="AK32" s="18"/>
      <c r="AL32" s="18"/>
    </row>
    <row r="33" spans="2:38">
      <c r="B33" s="21"/>
      <c r="C33" s="21" t="s">
        <v>150</v>
      </c>
      <c r="D33" s="367"/>
      <c r="E33" s="18"/>
      <c r="F33" s="31">
        <v>1832</v>
      </c>
      <c r="G33" s="31">
        <v>1585</v>
      </c>
      <c r="H33" s="31">
        <v>1817</v>
      </c>
      <c r="I33" s="31">
        <v>2440</v>
      </c>
      <c r="J33" s="30">
        <v>7674</v>
      </c>
      <c r="K33" s="31">
        <v>1928</v>
      </c>
      <c r="L33" s="31">
        <v>1653</v>
      </c>
      <c r="M33" s="31">
        <v>2020</v>
      </c>
      <c r="N33" s="31">
        <v>2547</v>
      </c>
      <c r="O33" s="30">
        <v>8148</v>
      </c>
      <c r="P33" s="31">
        <v>2502</v>
      </c>
      <c r="Q33" s="31">
        <v>2055</v>
      </c>
      <c r="R33" s="31">
        <v>3153</v>
      </c>
      <c r="S33" s="31">
        <v>1961</v>
      </c>
      <c r="T33" s="30">
        <v>9671</v>
      </c>
      <c r="U33" s="31">
        <v>2190</v>
      </c>
      <c r="V33" s="31">
        <v>1785</v>
      </c>
      <c r="W33" s="31">
        <v>1790</v>
      </c>
      <c r="X33" s="31">
        <v>2639</v>
      </c>
      <c r="Y33" s="30">
        <v>8404</v>
      </c>
      <c r="Z33" s="330">
        <v>1688</v>
      </c>
      <c r="AA33" s="330">
        <v>1663</v>
      </c>
      <c r="AB33" s="330" t="s">
        <v>1225</v>
      </c>
      <c r="AC33" s="330" t="s">
        <v>1225</v>
      </c>
      <c r="AD33" s="331">
        <v>3351</v>
      </c>
      <c r="AE33" s="18"/>
      <c r="AF33" s="18"/>
      <c r="AG33" s="18"/>
      <c r="AH33" s="18"/>
      <c r="AI33" s="18"/>
      <c r="AJ33" s="18"/>
      <c r="AK33" s="18"/>
      <c r="AL33" s="18"/>
    </row>
    <row r="34" spans="2:38">
      <c r="B34" s="991"/>
      <c r="C34" s="991"/>
      <c r="D34" s="1061"/>
      <c r="E34" s="18"/>
      <c r="F34" s="1057">
        <v>2929</v>
      </c>
      <c r="G34" s="1057">
        <v>2838</v>
      </c>
      <c r="H34" s="1057">
        <v>3194</v>
      </c>
      <c r="I34" s="1057">
        <v>7369</v>
      </c>
      <c r="J34" s="1058">
        <v>16330</v>
      </c>
      <c r="K34" s="1057">
        <v>3625</v>
      </c>
      <c r="L34" s="1057">
        <v>4314</v>
      </c>
      <c r="M34" s="1057">
        <v>3603</v>
      </c>
      <c r="N34" s="1057">
        <v>4711</v>
      </c>
      <c r="O34" s="1058">
        <v>16253</v>
      </c>
      <c r="P34" s="1057">
        <v>4278</v>
      </c>
      <c r="Q34" s="1057">
        <v>3691</v>
      </c>
      <c r="R34" s="1057">
        <v>4542</v>
      </c>
      <c r="S34" s="1057">
        <v>3726</v>
      </c>
      <c r="T34" s="1058">
        <v>16237</v>
      </c>
      <c r="U34" s="1057">
        <v>3623</v>
      </c>
      <c r="V34" s="1057">
        <v>3361</v>
      </c>
      <c r="W34" s="1057">
        <v>3381</v>
      </c>
      <c r="X34" s="1057">
        <v>4168</v>
      </c>
      <c r="Y34" s="1058">
        <v>14533</v>
      </c>
      <c r="Z34" s="1057">
        <v>3290</v>
      </c>
      <c r="AA34" s="1057">
        <v>3086</v>
      </c>
      <c r="AB34" s="1057" t="s">
        <v>1225</v>
      </c>
      <c r="AC34" s="1057" t="s">
        <v>1225</v>
      </c>
      <c r="AD34" s="1058">
        <v>6376</v>
      </c>
      <c r="AE34" s="18"/>
      <c r="AF34" s="18"/>
      <c r="AG34" s="18"/>
      <c r="AH34" s="18"/>
      <c r="AI34" s="18"/>
      <c r="AJ34" s="18"/>
      <c r="AK34" s="18"/>
      <c r="AL34" s="18"/>
    </row>
    <row r="35" spans="2:38">
      <c r="B35" s="1004" t="s">
        <v>325</v>
      </c>
      <c r="C35" s="937"/>
      <c r="D35" s="1024"/>
      <c r="E35" s="18"/>
      <c r="F35" s="1062"/>
      <c r="G35" s="1062"/>
      <c r="H35" s="1062"/>
      <c r="I35" s="1062"/>
      <c r="J35" s="1063"/>
      <c r="K35" s="1062"/>
      <c r="L35" s="1062"/>
      <c r="M35" s="1062"/>
      <c r="N35" s="1062"/>
      <c r="O35" s="1063"/>
      <c r="P35" s="1062"/>
      <c r="Q35" s="1062"/>
      <c r="R35" s="1062"/>
      <c r="S35" s="1062"/>
      <c r="T35" s="1063"/>
      <c r="U35" s="1062"/>
      <c r="V35" s="1062"/>
      <c r="W35" s="1062"/>
      <c r="X35" s="1062"/>
      <c r="Y35" s="1063"/>
      <c r="Z35" s="1057"/>
      <c r="AA35" s="1057"/>
      <c r="AB35" s="1057"/>
      <c r="AC35" s="1057"/>
      <c r="AD35" s="1058"/>
    </row>
    <row r="36" spans="2:38">
      <c r="B36" s="21"/>
      <c r="C36" s="21" t="s">
        <v>326</v>
      </c>
      <c r="D36" s="367"/>
      <c r="E36" s="18"/>
      <c r="F36" s="31">
        <v>2573</v>
      </c>
      <c r="G36" s="31">
        <v>2845</v>
      </c>
      <c r="H36" s="31">
        <v>3191</v>
      </c>
      <c r="I36" s="31">
        <v>3861</v>
      </c>
      <c r="J36" s="30">
        <v>12470</v>
      </c>
      <c r="K36" s="31">
        <v>3495</v>
      </c>
      <c r="L36" s="31">
        <v>3233</v>
      </c>
      <c r="M36" s="31">
        <v>3597</v>
      </c>
      <c r="N36" s="31">
        <v>4673</v>
      </c>
      <c r="O36" s="30">
        <v>14998</v>
      </c>
      <c r="P36" s="31">
        <v>3979</v>
      </c>
      <c r="Q36" s="31">
        <v>3586</v>
      </c>
      <c r="R36" s="31">
        <v>4341</v>
      </c>
      <c r="S36" s="31">
        <v>4229</v>
      </c>
      <c r="T36" s="30">
        <v>16135</v>
      </c>
      <c r="U36" s="31">
        <v>3440</v>
      </c>
      <c r="V36" s="31">
        <v>3321</v>
      </c>
      <c r="W36" s="31">
        <v>3328</v>
      </c>
      <c r="X36" s="31">
        <v>3524</v>
      </c>
      <c r="Y36" s="30">
        <v>13613</v>
      </c>
      <c r="Z36" s="330">
        <v>3276</v>
      </c>
      <c r="AA36" s="330">
        <v>3086</v>
      </c>
      <c r="AB36" s="330" t="s">
        <v>1225</v>
      </c>
      <c r="AC36" s="330" t="s">
        <v>1225</v>
      </c>
      <c r="AD36" s="331">
        <v>6362</v>
      </c>
    </row>
    <row r="37" spans="2:38" ht="12" customHeight="1">
      <c r="B37" s="21"/>
      <c r="C37" s="21" t="s">
        <v>327</v>
      </c>
      <c r="D37" s="877" t="str">
        <f>Footnotes!B38</f>
        <v>b</v>
      </c>
      <c r="E37" s="18"/>
      <c r="F37" s="31">
        <v>356</v>
      </c>
      <c r="G37" s="31">
        <v>-7</v>
      </c>
      <c r="H37" s="31">
        <v>3</v>
      </c>
      <c r="I37" s="31">
        <v>3508</v>
      </c>
      <c r="J37" s="30">
        <v>3860</v>
      </c>
      <c r="K37" s="31">
        <v>130</v>
      </c>
      <c r="L37" s="31">
        <v>1081</v>
      </c>
      <c r="M37" s="31">
        <v>6</v>
      </c>
      <c r="N37" s="31">
        <v>38</v>
      </c>
      <c r="O37" s="30">
        <v>1255</v>
      </c>
      <c r="P37" s="31">
        <v>299</v>
      </c>
      <c r="Q37" s="31">
        <v>105</v>
      </c>
      <c r="R37" s="31">
        <v>201</v>
      </c>
      <c r="S37" s="31">
        <v>-503</v>
      </c>
      <c r="T37" s="30">
        <v>102</v>
      </c>
      <c r="U37" s="31">
        <v>183</v>
      </c>
      <c r="V37" s="31">
        <v>40</v>
      </c>
      <c r="W37" s="31">
        <v>53</v>
      </c>
      <c r="X37" s="31">
        <v>644</v>
      </c>
      <c r="Y37" s="30">
        <v>920</v>
      </c>
      <c r="Z37" s="330">
        <v>14</v>
      </c>
      <c r="AA37" s="330">
        <v>0</v>
      </c>
      <c r="AB37" s="330" t="s">
        <v>1225</v>
      </c>
      <c r="AC37" s="330" t="s">
        <v>1225</v>
      </c>
      <c r="AD37" s="331">
        <v>14</v>
      </c>
    </row>
    <row r="38" spans="2:38">
      <c r="B38" s="991"/>
      <c r="C38" s="991"/>
      <c r="D38" s="1061"/>
      <c r="E38" s="18"/>
      <c r="F38" s="1057">
        <v>2929</v>
      </c>
      <c r="G38" s="1057">
        <v>2838</v>
      </c>
      <c r="H38" s="1057">
        <v>3194</v>
      </c>
      <c r="I38" s="1057">
        <v>7369</v>
      </c>
      <c r="J38" s="1058">
        <v>16330</v>
      </c>
      <c r="K38" s="1057">
        <v>3625</v>
      </c>
      <c r="L38" s="1057">
        <v>4314</v>
      </c>
      <c r="M38" s="1057">
        <v>3603</v>
      </c>
      <c r="N38" s="1057">
        <v>4711</v>
      </c>
      <c r="O38" s="1058">
        <v>16253</v>
      </c>
      <c r="P38" s="1057">
        <v>4278</v>
      </c>
      <c r="Q38" s="1057">
        <v>3691</v>
      </c>
      <c r="R38" s="1057">
        <v>4542</v>
      </c>
      <c r="S38" s="1057">
        <v>3726</v>
      </c>
      <c r="T38" s="1058">
        <v>16237</v>
      </c>
      <c r="U38" s="1057">
        <v>3623</v>
      </c>
      <c r="V38" s="1057">
        <v>3361</v>
      </c>
      <c r="W38" s="1057">
        <v>3381</v>
      </c>
      <c r="X38" s="1057">
        <v>4168</v>
      </c>
      <c r="Y38" s="1058">
        <v>14533</v>
      </c>
      <c r="Z38" s="1057">
        <v>3290</v>
      </c>
      <c r="AA38" s="1057">
        <v>3086</v>
      </c>
      <c r="AB38" s="1057" t="s">
        <v>1225</v>
      </c>
      <c r="AC38" s="1057" t="s">
        <v>1225</v>
      </c>
      <c r="AD38" s="1058">
        <v>6376</v>
      </c>
    </row>
    <row r="39" spans="2:38" ht="12" customHeight="1">
      <c r="B39" s="78"/>
      <c r="C39" s="19"/>
      <c r="D39" s="19"/>
    </row>
    <row r="40" spans="2:38" ht="12" customHeight="1">
      <c r="B40" s="78"/>
      <c r="C40" s="19"/>
      <c r="D40" s="19"/>
    </row>
    <row r="41" spans="2:38" ht="12" customHeight="1">
      <c r="B41" s="78"/>
      <c r="C41" s="19"/>
      <c r="D41" s="19"/>
    </row>
    <row r="42" spans="2:38">
      <c r="Z42" s="145"/>
    </row>
    <row r="43" spans="2:38">
      <c r="Z43" s="145"/>
    </row>
    <row r="44" spans="2:38">
      <c r="C44" s="1270"/>
      <c r="D44" s="1270"/>
      <c r="E44" s="1260"/>
      <c r="F44" s="1260"/>
      <c r="G44" s="1260"/>
      <c r="H44" s="1260"/>
      <c r="I44" s="1260"/>
      <c r="J44" s="1260"/>
      <c r="K44" s="1260"/>
      <c r="L44" s="1260"/>
      <c r="M44" s="1260"/>
      <c r="N44" s="1260"/>
      <c r="O44" s="1260"/>
      <c r="P44" s="22"/>
      <c r="Q44" s="22"/>
      <c r="R44" s="22"/>
      <c r="S44" s="22"/>
      <c r="T44" s="22"/>
      <c r="U44" s="22"/>
      <c r="V44" s="22"/>
      <c r="W44" s="22"/>
      <c r="X44" s="22"/>
      <c r="Y44" s="22"/>
    </row>
    <row r="45" spans="2:38">
      <c r="C45" s="1271"/>
      <c r="D45" s="1271"/>
      <c r="E45" s="1271"/>
      <c r="F45" s="1267"/>
      <c r="G45" s="1267"/>
      <c r="H45" s="1267"/>
      <c r="I45" s="1267"/>
      <c r="J45" s="1267"/>
      <c r="K45" s="1267"/>
      <c r="L45" s="1267"/>
      <c r="M45" s="1267"/>
      <c r="N45" s="1267"/>
      <c r="O45" s="1267"/>
    </row>
  </sheetData>
  <mergeCells count="2">
    <mergeCell ref="C44:O44"/>
    <mergeCell ref="C45:O45"/>
  </mergeCells>
  <phoneticPr fontId="2" type="noConversion"/>
  <hyperlinks>
    <hyperlink ref="Z3" location="Contents!B20" display="Contents" xr:uid="{70F225A2-E62E-4E61-9CC1-2B2A63DCFBF1}"/>
    <hyperlink ref="D8" location="Footnotes!A1" display="Footnotes" xr:uid="{AA4AFB6D-4BCB-49D7-BFA3-0698C0D92327}"/>
    <hyperlink ref="D14" location="Footnotes!B38" display="Footnotes!B38" xr:uid="{C33EE4AE-4367-46B2-86B6-148386746D4B}"/>
    <hyperlink ref="D21" location="Footnotes!B37" display="Footnotes!B37" xr:uid="{20DEA5F5-85FA-4953-A564-ED9E56D70BAB}"/>
    <hyperlink ref="D37" location="Footnotes!B38" display="Footnotes!B38" xr:uid="{A88E7CB1-A771-4C07-9A92-D1AF45594331}"/>
    <hyperlink ref="D22" location="Footnotes!B39" display="Footnotes!B39" xr:uid="{104E4F6A-9A81-4425-AB66-AAA686F42590}"/>
    <hyperlink ref="D11" location="Footnotes!B39" display="Footnotes!B39" xr:uid="{E888753C-9D32-4746-8F53-577F8E0A5D84}"/>
  </hyperlinks>
  <pageMargins left="0" right="0" top="0" bottom="0.39370078740157483" header="0" footer="0.19685039370078741"/>
  <pageSetup paperSize="8" scale="81" fitToHeight="2" orientation="landscape" r:id="rId1"/>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9A74-089A-4729-822B-61509E9E7218}">
  <sheetPr codeName="Sheet25">
    <tabColor rgb="FF008080"/>
    <pageSetUpPr fitToPage="1"/>
  </sheetPr>
  <dimension ref="A1:Y17"/>
  <sheetViews>
    <sheetView showGridLines="0" zoomScaleNormal="100" zoomScaleSheetLayoutView="130" workbookViewId="0">
      <selection activeCell="D10" sqref="D10"/>
    </sheetView>
  </sheetViews>
  <sheetFormatPr defaultColWidth="9" defaultRowHeight="11.4"/>
  <cols>
    <col min="1" max="2" width="2.703125" customWidth="1"/>
    <col min="3" max="3" width="58.703125" customWidth="1"/>
    <col min="4" max="4" width="19" customWidth="1"/>
    <col min="5" max="5" width="2.703125" style="101" customWidth="1"/>
    <col min="6" max="8" width="7.703125" customWidth="1"/>
    <col min="9" max="9" width="8.1171875" customWidth="1"/>
    <col min="10" max="25" width="7.703125" customWidth="1"/>
  </cols>
  <sheetData>
    <row r="1" spans="1:25">
      <c r="A1" s="56"/>
      <c r="B1" s="57" t="str">
        <f>Summary!$B$1</f>
        <v>Financial and Operating Information 2022 - 2026</v>
      </c>
      <c r="C1" s="56"/>
      <c r="D1" s="56"/>
    </row>
    <row r="2" spans="1:25">
      <c r="A2" s="56"/>
      <c r="B2" s="29" t="s">
        <v>8</v>
      </c>
      <c r="C2" s="56"/>
      <c r="D2" s="56"/>
    </row>
    <row r="3" spans="1:25">
      <c r="A3" s="56"/>
      <c r="B3" s="56"/>
      <c r="D3" s="56"/>
      <c r="X3" s="707" t="s">
        <v>6</v>
      </c>
    </row>
    <row r="4" spans="1:25">
      <c r="A4" s="56"/>
      <c r="B4" s="56"/>
      <c r="C4" s="56"/>
      <c r="D4" s="56"/>
      <c r="G4" s="145"/>
    </row>
    <row r="5" spans="1:25" ht="18.600000000000001">
      <c r="A5" s="58"/>
      <c r="B5" s="24" t="s">
        <v>27</v>
      </c>
      <c r="L5" s="145"/>
    </row>
    <row r="6" spans="1:25" s="18" customFormat="1" ht="12" customHeight="1" thickBot="1">
      <c r="A6" s="58"/>
      <c r="B6" s="45"/>
    </row>
    <row r="7" spans="1:25" s="18" customFormat="1" ht="10.5">
      <c r="B7" s="60"/>
      <c r="C7" s="61"/>
      <c r="D7" s="61"/>
      <c r="F7" s="106"/>
      <c r="G7" s="106"/>
      <c r="H7" s="106"/>
      <c r="I7" s="106"/>
      <c r="J7" s="106"/>
      <c r="K7" s="106"/>
      <c r="L7" s="106"/>
      <c r="M7" s="106"/>
      <c r="N7" s="106"/>
      <c r="O7" s="106"/>
      <c r="P7" s="106"/>
      <c r="Q7" s="106"/>
      <c r="R7" s="106"/>
      <c r="S7" s="106"/>
      <c r="T7" s="106"/>
      <c r="U7" s="106"/>
      <c r="V7" s="106"/>
      <c r="W7" s="106"/>
      <c r="X7" s="106"/>
      <c r="Y7" s="752" t="s">
        <v>111</v>
      </c>
    </row>
    <row r="8" spans="1:25" s="18" customFormat="1">
      <c r="B8" s="62"/>
      <c r="C8" s="62"/>
      <c r="D8" s="986" t="s">
        <v>54</v>
      </c>
      <c r="F8" s="62" t="s">
        <v>240</v>
      </c>
      <c r="G8" s="62" t="s">
        <v>241</v>
      </c>
      <c r="H8" s="62" t="s">
        <v>242</v>
      </c>
      <c r="I8" s="938" t="s">
        <v>243</v>
      </c>
      <c r="J8" s="62" t="s">
        <v>244</v>
      </c>
      <c r="K8" s="62" t="s">
        <v>245</v>
      </c>
      <c r="L8" s="62" t="s">
        <v>246</v>
      </c>
      <c r="M8" s="938" t="s">
        <v>247</v>
      </c>
      <c r="N8" s="62" t="s">
        <v>248</v>
      </c>
      <c r="O8" s="62" t="s">
        <v>249</v>
      </c>
      <c r="P8" s="62" t="s">
        <v>250</v>
      </c>
      <c r="Q8" s="938" t="s">
        <v>251</v>
      </c>
      <c r="R8" s="62" t="s">
        <v>252</v>
      </c>
      <c r="S8" s="62" t="s">
        <v>253</v>
      </c>
      <c r="T8" s="62" t="s">
        <v>254</v>
      </c>
      <c r="U8" s="938" t="s">
        <v>255</v>
      </c>
      <c r="V8" s="62" t="s">
        <v>256</v>
      </c>
      <c r="W8" s="62" t="s">
        <v>257</v>
      </c>
      <c r="X8" s="62" t="s">
        <v>258</v>
      </c>
      <c r="Y8" s="938" t="s">
        <v>259</v>
      </c>
    </row>
    <row r="9" spans="1:25" s="18" customFormat="1" ht="11.7">
      <c r="A9" s="58"/>
      <c r="B9" s="267" t="s">
        <v>283</v>
      </c>
      <c r="C9" s="63"/>
      <c r="D9" s="879" t="str">
        <f>Footnotes!B40</f>
        <v>a</v>
      </c>
      <c r="F9" s="259">
        <v>60606</v>
      </c>
      <c r="G9" s="259">
        <v>52866</v>
      </c>
      <c r="H9" s="259">
        <v>46560</v>
      </c>
      <c r="I9" s="260">
        <v>46944</v>
      </c>
      <c r="J9" s="259">
        <v>48595</v>
      </c>
      <c r="K9" s="259">
        <v>49738</v>
      </c>
      <c r="L9" s="259">
        <v>48810</v>
      </c>
      <c r="M9" s="260">
        <v>51954</v>
      </c>
      <c r="N9" s="259">
        <v>53013</v>
      </c>
      <c r="O9" s="259">
        <v>54986</v>
      </c>
      <c r="P9" s="259">
        <v>57470</v>
      </c>
      <c r="Q9" s="260">
        <v>59547</v>
      </c>
      <c r="R9" s="259">
        <v>58646</v>
      </c>
      <c r="S9" s="259">
        <v>60346</v>
      </c>
      <c r="T9" s="259">
        <v>60188</v>
      </c>
      <c r="U9" s="260">
        <v>57958</v>
      </c>
      <c r="V9" s="261">
        <v>59821</v>
      </c>
      <c r="W9" s="261">
        <v>58337</v>
      </c>
      <c r="X9" s="351" t="s">
        <v>1225</v>
      </c>
      <c r="Y9" s="262" t="s">
        <v>1225</v>
      </c>
    </row>
    <row r="10" spans="1:25" s="18" customFormat="1">
      <c r="B10" s="21" t="s">
        <v>328</v>
      </c>
      <c r="C10" s="21"/>
      <c r="D10" s="877" t="str">
        <f>Footnotes!B41</f>
        <v>b</v>
      </c>
      <c r="F10" s="265">
        <v>1265</v>
      </c>
      <c r="G10" s="265">
        <v>3058</v>
      </c>
      <c r="H10" s="265">
        <v>4746</v>
      </c>
      <c r="I10" s="266">
        <v>3673</v>
      </c>
      <c r="J10" s="265">
        <v>3070</v>
      </c>
      <c r="K10" s="265">
        <v>2836</v>
      </c>
      <c r="L10" s="265">
        <v>3440</v>
      </c>
      <c r="M10" s="266">
        <v>1988</v>
      </c>
      <c r="N10" s="265">
        <v>2512</v>
      </c>
      <c r="O10" s="265">
        <v>2519</v>
      </c>
      <c r="P10" s="265">
        <v>1393</v>
      </c>
      <c r="Q10" s="266">
        <v>2654</v>
      </c>
      <c r="R10" s="265">
        <v>2096</v>
      </c>
      <c r="S10" s="265">
        <v>764</v>
      </c>
      <c r="T10" s="265">
        <v>775</v>
      </c>
      <c r="U10" s="266">
        <v>780</v>
      </c>
      <c r="V10" s="326">
        <v>1181</v>
      </c>
      <c r="W10" s="326">
        <v>1082</v>
      </c>
      <c r="X10" s="326" t="s">
        <v>1225</v>
      </c>
      <c r="Y10" s="327" t="s">
        <v>1225</v>
      </c>
    </row>
    <row r="11" spans="1:25" s="18" customFormat="1" ht="10.5">
      <c r="B11" s="27"/>
      <c r="C11" s="27"/>
      <c r="D11" s="27"/>
      <c r="F11" s="263">
        <v>61871</v>
      </c>
      <c r="G11" s="263">
        <v>55924</v>
      </c>
      <c r="H11" s="263">
        <v>51306</v>
      </c>
      <c r="I11" s="264">
        <v>50617</v>
      </c>
      <c r="J11" s="263">
        <v>51665</v>
      </c>
      <c r="K11" s="263">
        <v>52574</v>
      </c>
      <c r="L11" s="263">
        <v>52250</v>
      </c>
      <c r="M11" s="264">
        <v>53942</v>
      </c>
      <c r="N11" s="263">
        <v>55525</v>
      </c>
      <c r="O11" s="263">
        <v>57505</v>
      </c>
      <c r="P11" s="263">
        <v>58863</v>
      </c>
      <c r="Q11" s="264">
        <v>62201</v>
      </c>
      <c r="R11" s="263">
        <v>60742</v>
      </c>
      <c r="S11" s="263">
        <v>61110</v>
      </c>
      <c r="T11" s="263">
        <v>60963</v>
      </c>
      <c r="U11" s="264">
        <v>58738</v>
      </c>
      <c r="V11" s="328">
        <v>61002</v>
      </c>
      <c r="W11" s="328">
        <v>59419</v>
      </c>
      <c r="X11" s="328" t="s">
        <v>1225</v>
      </c>
      <c r="Y11" s="641" t="s">
        <v>1225</v>
      </c>
    </row>
    <row r="12" spans="1:25" s="18" customFormat="1" ht="10.5">
      <c r="B12" s="21" t="s">
        <v>329</v>
      </c>
      <c r="C12" s="21"/>
      <c r="D12" s="21"/>
      <c r="F12" s="265">
        <v>34414</v>
      </c>
      <c r="G12" s="265">
        <v>33108</v>
      </c>
      <c r="H12" s="265">
        <v>29304</v>
      </c>
      <c r="I12" s="266">
        <v>29195</v>
      </c>
      <c r="J12" s="265">
        <v>30433</v>
      </c>
      <c r="K12" s="265">
        <v>28914</v>
      </c>
      <c r="L12" s="265">
        <v>29926</v>
      </c>
      <c r="M12" s="266">
        <v>33030</v>
      </c>
      <c r="N12" s="265">
        <v>31510</v>
      </c>
      <c r="O12" s="265">
        <v>34891</v>
      </c>
      <c r="P12" s="265">
        <v>34595</v>
      </c>
      <c r="Q12" s="266">
        <v>39204</v>
      </c>
      <c r="R12" s="265">
        <v>33774</v>
      </c>
      <c r="S12" s="265">
        <v>35067</v>
      </c>
      <c r="T12" s="265">
        <v>34909</v>
      </c>
      <c r="U12" s="266">
        <v>36556</v>
      </c>
      <c r="V12" s="326">
        <v>35693</v>
      </c>
      <c r="W12" s="326">
        <v>37168</v>
      </c>
      <c r="X12" s="326" t="s">
        <v>1225</v>
      </c>
      <c r="Y12" s="327" t="s">
        <v>1225</v>
      </c>
    </row>
    <row r="13" spans="1:25" s="18" customFormat="1" ht="10.5">
      <c r="B13" s="27" t="s">
        <v>68</v>
      </c>
      <c r="C13" s="27"/>
      <c r="D13" s="27"/>
      <c r="F13" s="263">
        <v>27457</v>
      </c>
      <c r="G13" s="263">
        <v>22816</v>
      </c>
      <c r="H13" s="263">
        <v>22002</v>
      </c>
      <c r="I13" s="264">
        <v>21422</v>
      </c>
      <c r="J13" s="263">
        <v>21232</v>
      </c>
      <c r="K13" s="263">
        <v>23660</v>
      </c>
      <c r="L13" s="263">
        <v>22324</v>
      </c>
      <c r="M13" s="264">
        <v>20912</v>
      </c>
      <c r="N13" s="263">
        <v>24015</v>
      </c>
      <c r="O13" s="263">
        <v>22614</v>
      </c>
      <c r="P13" s="263">
        <v>24268</v>
      </c>
      <c r="Q13" s="264">
        <v>22997</v>
      </c>
      <c r="R13" s="263">
        <v>26968</v>
      </c>
      <c r="S13" s="263">
        <v>26043</v>
      </c>
      <c r="T13" s="263">
        <v>26054</v>
      </c>
      <c r="U13" s="264">
        <v>22182</v>
      </c>
      <c r="V13" s="329">
        <v>25309</v>
      </c>
      <c r="W13" s="329">
        <v>22251</v>
      </c>
      <c r="X13" s="329" t="s">
        <v>1225</v>
      </c>
      <c r="Y13" s="642" t="s">
        <v>1225</v>
      </c>
    </row>
    <row r="14" spans="1:25" s="18" customFormat="1" ht="10.5">
      <c r="B14" s="267" t="s">
        <v>282</v>
      </c>
      <c r="C14" s="27"/>
      <c r="D14" s="27"/>
      <c r="F14" s="263">
        <v>8466</v>
      </c>
      <c r="G14" s="263">
        <v>8056</v>
      </c>
      <c r="H14" s="263">
        <v>7895</v>
      </c>
      <c r="I14" s="264">
        <v>8549</v>
      </c>
      <c r="J14" s="263">
        <v>8605</v>
      </c>
      <c r="K14" s="263">
        <v>10961</v>
      </c>
      <c r="L14" s="263">
        <v>10879</v>
      </c>
      <c r="M14" s="264">
        <v>11121</v>
      </c>
      <c r="N14" s="263">
        <v>11057</v>
      </c>
      <c r="O14" s="263">
        <v>10697</v>
      </c>
      <c r="P14" s="263">
        <v>11018</v>
      </c>
      <c r="Q14" s="264">
        <v>12000</v>
      </c>
      <c r="R14" s="263">
        <v>12484</v>
      </c>
      <c r="S14" s="263">
        <v>14636</v>
      </c>
      <c r="T14" s="263">
        <v>14629</v>
      </c>
      <c r="U14" s="264">
        <v>14571</v>
      </c>
      <c r="V14" s="328">
        <v>14357</v>
      </c>
      <c r="W14" s="328">
        <v>14356</v>
      </c>
      <c r="X14" s="328" t="s">
        <v>1225</v>
      </c>
      <c r="Y14" s="641" t="s">
        <v>1225</v>
      </c>
    </row>
    <row r="15" spans="1:25" s="18" customFormat="1" ht="10.5">
      <c r="B15" s="21" t="s">
        <v>330</v>
      </c>
      <c r="C15" s="21"/>
      <c r="D15" s="21"/>
      <c r="F15" s="31">
        <v>206</v>
      </c>
      <c r="G15" s="31">
        <v>14</v>
      </c>
      <c r="H15" s="31">
        <v>22</v>
      </c>
      <c r="I15" s="30">
        <v>19</v>
      </c>
      <c r="J15" s="31">
        <v>19</v>
      </c>
      <c r="K15" s="31">
        <v>-136</v>
      </c>
      <c r="L15" s="31">
        <v>-124</v>
      </c>
      <c r="M15" s="30">
        <v>-131</v>
      </c>
      <c r="N15" s="31">
        <v>-130</v>
      </c>
      <c r="O15" s="31">
        <v>-112</v>
      </c>
      <c r="P15" s="31">
        <v>-98</v>
      </c>
      <c r="Q15" s="30">
        <v>-88</v>
      </c>
      <c r="R15" s="31">
        <v>-91</v>
      </c>
      <c r="S15" s="31">
        <v>-1030</v>
      </c>
      <c r="T15" s="31">
        <v>-1082</v>
      </c>
      <c r="U15" s="30">
        <v>-1067</v>
      </c>
      <c r="V15" s="326">
        <v>-1072</v>
      </c>
      <c r="W15" s="326">
        <v>-1040</v>
      </c>
      <c r="X15" s="326" t="s">
        <v>1225</v>
      </c>
      <c r="Y15" s="327" t="s">
        <v>1225</v>
      </c>
    </row>
    <row r="16" spans="1:25" s="18" customFormat="1" ht="10.5">
      <c r="B16" s="942" t="s">
        <v>331</v>
      </c>
      <c r="C16" s="942"/>
      <c r="D16" s="942"/>
      <c r="F16" s="1064">
        <v>36129</v>
      </c>
      <c r="G16" s="1064">
        <v>30886</v>
      </c>
      <c r="H16" s="1064">
        <v>29919</v>
      </c>
      <c r="I16" s="1065">
        <v>29990</v>
      </c>
      <c r="J16" s="1064">
        <v>29856</v>
      </c>
      <c r="K16" s="1064">
        <v>34485</v>
      </c>
      <c r="L16" s="1064">
        <v>33079</v>
      </c>
      <c r="M16" s="1065">
        <v>31902</v>
      </c>
      <c r="N16" s="1064">
        <v>34942</v>
      </c>
      <c r="O16" s="1064">
        <v>33199</v>
      </c>
      <c r="P16" s="1064">
        <v>35188</v>
      </c>
      <c r="Q16" s="1065">
        <v>34909</v>
      </c>
      <c r="R16" s="1064">
        <v>39361</v>
      </c>
      <c r="S16" s="1064">
        <v>39649</v>
      </c>
      <c r="T16" s="1064">
        <v>39601</v>
      </c>
      <c r="U16" s="1065">
        <v>35686</v>
      </c>
      <c r="V16" s="966">
        <v>38594</v>
      </c>
      <c r="W16" s="966">
        <v>35567</v>
      </c>
      <c r="X16" s="966" t="s">
        <v>1225</v>
      </c>
      <c r="Y16" s="967" t="s">
        <v>1225</v>
      </c>
    </row>
    <row r="17" spans="2:22" s="18" customFormat="1" ht="10.5">
      <c r="B17" s="21"/>
      <c r="C17" s="21"/>
      <c r="D17" s="21"/>
      <c r="F17" s="269"/>
      <c r="G17" s="269"/>
      <c r="H17" s="269"/>
      <c r="I17" s="268"/>
      <c r="J17" s="265"/>
      <c r="K17" s="265"/>
      <c r="L17" s="265"/>
      <c r="M17" s="265"/>
      <c r="N17" s="265"/>
      <c r="O17" s="265"/>
      <c r="P17" s="265"/>
      <c r="Q17" s="265"/>
      <c r="R17" s="265"/>
      <c r="S17" s="265"/>
      <c r="T17" s="265"/>
      <c r="U17" s="265"/>
      <c r="V17" s="266"/>
    </row>
  </sheetData>
  <hyperlinks>
    <hyperlink ref="X3" location="Contents!B20" display="Contents" xr:uid="{946EFAA8-F2E9-44F9-9C19-BF883D47C000}"/>
    <hyperlink ref="D8" location="Footnotes!A1" display="Footnotes" xr:uid="{48B70A35-BADB-4A2B-AC60-298EF5431277}"/>
    <hyperlink ref="D9" location="Footnotes!B40" display="Footnotes!B40" xr:uid="{15D10678-8470-43C9-93A7-86DEAFCC23C7}"/>
    <hyperlink ref="D10" location="Footnotes!B41" display="Footnotes!B41" xr:uid="{624E674B-7B8F-4308-9335-1EA29C215D8B}"/>
  </hyperlinks>
  <pageMargins left="0" right="0" top="0" bottom="0.39370078740157483" header="0" footer="0.19685039370078741"/>
  <pageSetup paperSize="8" scale="98" fitToHeight="2" orientation="landscape"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tabColor rgb="FF008080"/>
    <pageSetUpPr fitToPage="1"/>
  </sheetPr>
  <dimension ref="A1:Y21"/>
  <sheetViews>
    <sheetView showGridLines="0" zoomScaleNormal="100" zoomScaleSheetLayoutView="140" workbookViewId="0"/>
  </sheetViews>
  <sheetFormatPr defaultColWidth="9" defaultRowHeight="11.4"/>
  <cols>
    <col min="1" max="2" width="2.703125" customWidth="1"/>
    <col min="3" max="3" width="50.703125" customWidth="1"/>
    <col min="4" max="4" width="14.87890625" customWidth="1"/>
    <col min="5" max="5" width="2.703125" customWidth="1"/>
    <col min="6" max="9" width="8.1171875" bestFit="1" customWidth="1"/>
    <col min="10" max="12" width="7.703125" customWidth="1"/>
    <col min="22" max="25" width="7.703125" customWidth="1"/>
  </cols>
  <sheetData>
    <row r="1" spans="1:25">
      <c r="B1" s="57" t="str">
        <f>Summary!$B$1</f>
        <v>Financial and Operating Information 2022 - 2026</v>
      </c>
    </row>
    <row r="2" spans="1:25">
      <c r="B2" s="29" t="s">
        <v>8</v>
      </c>
      <c r="M2" s="102" t="s">
        <v>6</v>
      </c>
      <c r="N2" s="102"/>
      <c r="O2" s="102"/>
      <c r="P2" s="102"/>
      <c r="Q2" s="102"/>
      <c r="R2" s="102"/>
      <c r="S2" s="102"/>
      <c r="T2" s="102"/>
      <c r="U2" s="102"/>
    </row>
    <row r="4" spans="1:25">
      <c r="L4" s="145"/>
    </row>
    <row r="5" spans="1:25" ht="18.75" customHeight="1">
      <c r="B5" s="24" t="s">
        <v>332</v>
      </c>
      <c r="C5" s="24"/>
      <c r="D5" s="24"/>
    </row>
    <row r="6" spans="1:25" ht="11.25" customHeight="1" thickBot="1">
      <c r="B6" s="24"/>
      <c r="C6" s="24"/>
      <c r="D6" s="24"/>
    </row>
    <row r="7" spans="1:25" s="18" customFormat="1" ht="12" customHeight="1">
      <c r="B7" s="155"/>
      <c r="C7" s="155"/>
      <c r="D7" s="155"/>
      <c r="F7" s="156"/>
      <c r="G7" s="156"/>
      <c r="H7" s="156"/>
      <c r="I7" s="156"/>
      <c r="J7" s="156"/>
      <c r="K7" s="156"/>
      <c r="L7" s="156"/>
      <c r="M7" s="156"/>
      <c r="N7" s="156"/>
      <c r="O7" s="156"/>
      <c r="P7" s="156"/>
      <c r="Q7" s="156"/>
      <c r="R7" s="156"/>
      <c r="S7" s="156"/>
      <c r="T7" s="156"/>
      <c r="U7" s="156"/>
      <c r="V7" s="156"/>
      <c r="W7" s="156"/>
      <c r="X7" s="156"/>
      <c r="Y7" s="758" t="s">
        <v>333</v>
      </c>
    </row>
    <row r="8" spans="1:25" s="18" customFormat="1" ht="11.25" customHeight="1">
      <c r="B8" s="1066"/>
      <c r="C8" s="997"/>
      <c r="D8" s="986" t="s">
        <v>54</v>
      </c>
      <c r="F8" s="974" t="s">
        <v>240</v>
      </c>
      <c r="G8" s="974" t="s">
        <v>241</v>
      </c>
      <c r="H8" s="974" t="s">
        <v>242</v>
      </c>
      <c r="I8" s="938" t="s">
        <v>243</v>
      </c>
      <c r="J8" s="974" t="s">
        <v>244</v>
      </c>
      <c r="K8" s="974" t="s">
        <v>245</v>
      </c>
      <c r="L8" s="974" t="s">
        <v>246</v>
      </c>
      <c r="M8" s="938" t="s">
        <v>247</v>
      </c>
      <c r="N8" s="974" t="s">
        <v>248</v>
      </c>
      <c r="O8" s="974" t="s">
        <v>249</v>
      </c>
      <c r="P8" s="974" t="s">
        <v>250</v>
      </c>
      <c r="Q8" s="938" t="s">
        <v>251</v>
      </c>
      <c r="R8" s="974" t="s">
        <v>252</v>
      </c>
      <c r="S8" s="974" t="s">
        <v>253</v>
      </c>
      <c r="T8" s="974" t="s">
        <v>254</v>
      </c>
      <c r="U8" s="938" t="s">
        <v>255</v>
      </c>
      <c r="V8" s="62" t="s">
        <v>256</v>
      </c>
      <c r="W8" s="62" t="s">
        <v>257</v>
      </c>
      <c r="X8" s="62" t="s">
        <v>258</v>
      </c>
      <c r="Y8" s="938" t="s">
        <v>259</v>
      </c>
    </row>
    <row r="9" spans="1:25" s="18" customFormat="1" ht="17.25" customHeight="1">
      <c r="A9" s="157"/>
      <c r="B9" s="18" t="s">
        <v>283</v>
      </c>
      <c r="D9" s="890" t="str">
        <f>Footnotes!B42</f>
        <v>a</v>
      </c>
      <c r="F9" s="130">
        <v>60606</v>
      </c>
      <c r="G9" s="130">
        <v>52866</v>
      </c>
      <c r="H9" s="130">
        <v>46560</v>
      </c>
      <c r="I9" s="115">
        <v>46944</v>
      </c>
      <c r="J9" s="130">
        <v>48595</v>
      </c>
      <c r="K9" s="130">
        <v>49738</v>
      </c>
      <c r="L9" s="130">
        <v>48810</v>
      </c>
      <c r="M9" s="115">
        <v>51954</v>
      </c>
      <c r="N9" s="130">
        <v>53013</v>
      </c>
      <c r="O9" s="130">
        <v>54986</v>
      </c>
      <c r="P9" s="130">
        <v>57470</v>
      </c>
      <c r="Q9" s="115">
        <v>59547</v>
      </c>
      <c r="R9" s="130">
        <v>58646</v>
      </c>
      <c r="S9" s="130">
        <v>60346</v>
      </c>
      <c r="T9" s="130">
        <v>60188</v>
      </c>
      <c r="U9" s="115">
        <v>57958</v>
      </c>
      <c r="V9" s="261">
        <v>59821</v>
      </c>
      <c r="W9" s="261">
        <v>58337</v>
      </c>
      <c r="X9" s="351" t="s">
        <v>1225</v>
      </c>
      <c r="Y9" s="262" t="s">
        <v>1225</v>
      </c>
    </row>
    <row r="10" spans="1:25" s="18" customFormat="1">
      <c r="B10" s="884" t="s">
        <v>328</v>
      </c>
      <c r="C10" s="884"/>
      <c r="D10" s="1067" t="str">
        <f>Footnotes!B43</f>
        <v>b</v>
      </c>
      <c r="F10" s="1068">
        <v>1265</v>
      </c>
      <c r="G10" s="1068">
        <v>3058</v>
      </c>
      <c r="H10" s="1068">
        <v>4746</v>
      </c>
      <c r="I10" s="1069">
        <v>3673</v>
      </c>
      <c r="J10" s="1068">
        <v>3070</v>
      </c>
      <c r="K10" s="1068">
        <v>2836</v>
      </c>
      <c r="L10" s="1068">
        <v>3440</v>
      </c>
      <c r="M10" s="1069">
        <v>1988</v>
      </c>
      <c r="N10" s="1068">
        <v>2512</v>
      </c>
      <c r="O10" s="1068">
        <v>2519</v>
      </c>
      <c r="P10" s="1068">
        <v>1393</v>
      </c>
      <c r="Q10" s="1069">
        <v>2654</v>
      </c>
      <c r="R10" s="1068">
        <v>2096</v>
      </c>
      <c r="S10" s="1068">
        <v>764</v>
      </c>
      <c r="T10" s="1068">
        <v>775</v>
      </c>
      <c r="U10" s="1069">
        <v>780</v>
      </c>
      <c r="V10" s="1070">
        <v>1181</v>
      </c>
      <c r="W10" s="1070">
        <v>1082</v>
      </c>
      <c r="X10" s="1071" t="s">
        <v>1225</v>
      </c>
      <c r="Y10" s="1072" t="s">
        <v>1225</v>
      </c>
    </row>
    <row r="11" spans="1:25" s="18" customFormat="1" ht="10.5">
      <c r="A11" s="157"/>
      <c r="B11" s="21"/>
      <c r="C11" s="21"/>
      <c r="D11" s="21"/>
      <c r="F11" s="130">
        <v>61871</v>
      </c>
      <c r="G11" s="130">
        <v>55924</v>
      </c>
      <c r="H11" s="130">
        <v>51306</v>
      </c>
      <c r="I11" s="115">
        <v>50617</v>
      </c>
      <c r="J11" s="130">
        <v>51665</v>
      </c>
      <c r="K11" s="130">
        <v>52574</v>
      </c>
      <c r="L11" s="130">
        <v>52250</v>
      </c>
      <c r="M11" s="115">
        <v>53942</v>
      </c>
      <c r="N11" s="130">
        <v>55525</v>
      </c>
      <c r="O11" s="130">
        <v>57505</v>
      </c>
      <c r="P11" s="130">
        <v>58863</v>
      </c>
      <c r="Q11" s="115">
        <v>62201</v>
      </c>
      <c r="R11" s="130">
        <v>60742</v>
      </c>
      <c r="S11" s="130">
        <v>61110</v>
      </c>
      <c r="T11" s="130">
        <v>60963</v>
      </c>
      <c r="U11" s="115">
        <v>58738</v>
      </c>
      <c r="V11" s="287">
        <v>61002</v>
      </c>
      <c r="W11" s="287">
        <v>59419</v>
      </c>
      <c r="X11" s="316" t="s">
        <v>1225</v>
      </c>
      <c r="Y11" s="643" t="s">
        <v>1225</v>
      </c>
    </row>
    <row r="12" spans="1:25" s="18" customFormat="1">
      <c r="B12" s="884" t="s">
        <v>329</v>
      </c>
      <c r="C12" s="884"/>
      <c r="D12" s="1067"/>
      <c r="F12" s="1068">
        <v>34414</v>
      </c>
      <c r="G12" s="1068">
        <v>33108</v>
      </c>
      <c r="H12" s="1068">
        <v>29304</v>
      </c>
      <c r="I12" s="1069">
        <v>29195</v>
      </c>
      <c r="J12" s="1068">
        <v>30433</v>
      </c>
      <c r="K12" s="1068">
        <v>28914</v>
      </c>
      <c r="L12" s="1068">
        <v>29926</v>
      </c>
      <c r="M12" s="1069">
        <v>33030</v>
      </c>
      <c r="N12" s="1068">
        <v>31510</v>
      </c>
      <c r="O12" s="1068">
        <v>34891</v>
      </c>
      <c r="P12" s="1068">
        <v>34595</v>
      </c>
      <c r="Q12" s="1069">
        <v>39204</v>
      </c>
      <c r="R12" s="1068">
        <v>33774</v>
      </c>
      <c r="S12" s="1068">
        <v>35067</v>
      </c>
      <c r="T12" s="1068">
        <v>34909</v>
      </c>
      <c r="U12" s="1069">
        <v>36556</v>
      </c>
      <c r="V12" s="1070">
        <v>35693</v>
      </c>
      <c r="W12" s="1070">
        <v>37168</v>
      </c>
      <c r="X12" s="1071" t="s">
        <v>1225</v>
      </c>
      <c r="Y12" s="1072" t="s">
        <v>1225</v>
      </c>
    </row>
    <row r="13" spans="1:25" s="18" customFormat="1" ht="10.5">
      <c r="A13" s="157"/>
      <c r="B13" s="21" t="s">
        <v>68</v>
      </c>
      <c r="C13" s="21"/>
      <c r="D13" s="21"/>
      <c r="F13" s="130">
        <v>27457</v>
      </c>
      <c r="G13" s="130">
        <v>22816</v>
      </c>
      <c r="H13" s="130">
        <v>22002</v>
      </c>
      <c r="I13" s="115">
        <v>21422</v>
      </c>
      <c r="J13" s="130">
        <v>21232</v>
      </c>
      <c r="K13" s="130">
        <v>23660</v>
      </c>
      <c r="L13" s="130">
        <v>22324</v>
      </c>
      <c r="M13" s="115">
        <v>20912</v>
      </c>
      <c r="N13" s="130">
        <v>24015</v>
      </c>
      <c r="O13" s="130">
        <v>22614</v>
      </c>
      <c r="P13" s="130">
        <v>24268</v>
      </c>
      <c r="Q13" s="115">
        <v>22997</v>
      </c>
      <c r="R13" s="130">
        <v>26968</v>
      </c>
      <c r="S13" s="130">
        <v>26043</v>
      </c>
      <c r="T13" s="130">
        <v>26054</v>
      </c>
      <c r="U13" s="115">
        <v>22182</v>
      </c>
      <c r="V13" s="287">
        <v>25309</v>
      </c>
      <c r="W13" s="287">
        <v>22251</v>
      </c>
      <c r="X13" s="316" t="s">
        <v>1225</v>
      </c>
      <c r="Y13" s="643" t="s">
        <v>1225</v>
      </c>
    </row>
    <row r="14" spans="1:25" s="18" customFormat="1">
      <c r="A14" s="157"/>
      <c r="B14" s="884" t="s">
        <v>292</v>
      </c>
      <c r="C14" s="884"/>
      <c r="D14" s="1067" t="str">
        <f>Footnotes!B44</f>
        <v>c</v>
      </c>
      <c r="F14" s="1068">
        <v>78519</v>
      </c>
      <c r="G14" s="1068">
        <v>81563</v>
      </c>
      <c r="H14" s="1068">
        <v>73333</v>
      </c>
      <c r="I14" s="1069">
        <v>82990</v>
      </c>
      <c r="J14" s="1068">
        <v>87181</v>
      </c>
      <c r="K14" s="1068">
        <v>85603</v>
      </c>
      <c r="L14" s="1068">
        <v>87676</v>
      </c>
      <c r="M14" s="1069">
        <v>85493</v>
      </c>
      <c r="N14" s="1068">
        <v>84940</v>
      </c>
      <c r="O14" s="1068">
        <v>82199</v>
      </c>
      <c r="P14" s="1068">
        <v>79946</v>
      </c>
      <c r="Q14" s="1069">
        <v>78318</v>
      </c>
      <c r="R14" s="1068">
        <v>77952</v>
      </c>
      <c r="S14" s="1068">
        <v>79780</v>
      </c>
      <c r="T14" s="1068">
        <v>77645</v>
      </c>
      <c r="U14" s="1069">
        <v>74000</v>
      </c>
      <c r="V14" s="1070">
        <v>76961</v>
      </c>
      <c r="W14" s="1070">
        <v>76420</v>
      </c>
      <c r="X14" s="1071" t="s">
        <v>1225</v>
      </c>
      <c r="Y14" s="1072" t="s">
        <v>1225</v>
      </c>
    </row>
    <row r="15" spans="1:25" s="18" customFormat="1" ht="10.8" thickBot="1">
      <c r="B15" s="91" t="s">
        <v>334</v>
      </c>
      <c r="C15" s="91"/>
      <c r="D15" s="91"/>
      <c r="F15" s="158">
        <v>0.25908696308598173</v>
      </c>
      <c r="G15" s="158">
        <v>0.21858803015932324</v>
      </c>
      <c r="H15" s="158">
        <v>0.23078617506686946</v>
      </c>
      <c r="I15" s="159">
        <v>0.20516798835382907</v>
      </c>
      <c r="J15" s="158">
        <v>0.1958436718843681</v>
      </c>
      <c r="K15" s="158">
        <v>0.21654173874047025</v>
      </c>
      <c r="L15" s="158">
        <v>0.20294545454545454</v>
      </c>
      <c r="M15" s="159">
        <v>0.19653211785160471</v>
      </c>
      <c r="N15" s="158">
        <v>0.22041209673718506</v>
      </c>
      <c r="O15" s="158">
        <v>0.21575567916193603</v>
      </c>
      <c r="P15" s="158">
        <v>0.23286698524190608</v>
      </c>
      <c r="Q15" s="159">
        <v>0.22698514533879485</v>
      </c>
      <c r="R15" s="158">
        <v>0.25703393061380098</v>
      </c>
      <c r="S15" s="158">
        <v>0.24609961917541556</v>
      </c>
      <c r="T15" s="158">
        <v>0.25124639581866748</v>
      </c>
      <c r="U15" s="159">
        <v>0.230625272920089</v>
      </c>
      <c r="V15" s="334">
        <v>0.24747237704116554</v>
      </c>
      <c r="W15" s="334">
        <v>0.22550698786877604</v>
      </c>
      <c r="X15" s="352" t="s">
        <v>1225</v>
      </c>
      <c r="Y15" s="644" t="s">
        <v>1225</v>
      </c>
    </row>
    <row r="16" spans="1:25" s="18" customFormat="1" ht="18" customHeight="1">
      <c r="A16" s="58"/>
      <c r="B16" s="157"/>
      <c r="C16" s="157"/>
      <c r="D16" s="157"/>
      <c r="L16" s="124"/>
      <c r="P16" s="124"/>
      <c r="T16" s="124"/>
    </row>
    <row r="17" spans="1:25" s="18" customFormat="1" ht="9.75" customHeight="1">
      <c r="A17" s="58"/>
      <c r="B17" s="21" t="s">
        <v>331</v>
      </c>
      <c r="C17" s="21"/>
      <c r="D17" s="21"/>
      <c r="F17" s="130">
        <v>36129</v>
      </c>
      <c r="G17" s="130">
        <v>30886</v>
      </c>
      <c r="H17" s="709">
        <v>29919</v>
      </c>
      <c r="I17" s="115">
        <v>29990</v>
      </c>
      <c r="J17" s="130">
        <v>29856</v>
      </c>
      <c r="K17" s="130">
        <v>34485</v>
      </c>
      <c r="L17" s="709">
        <v>33079</v>
      </c>
      <c r="M17" s="115">
        <v>31902</v>
      </c>
      <c r="N17" s="130">
        <v>34942</v>
      </c>
      <c r="O17" s="130">
        <v>33199</v>
      </c>
      <c r="P17" s="709">
        <v>35188</v>
      </c>
      <c r="Q17" s="115">
        <v>34909</v>
      </c>
      <c r="R17" s="130">
        <v>39361</v>
      </c>
      <c r="S17" s="130">
        <v>39649</v>
      </c>
      <c r="T17" s="709">
        <v>39601</v>
      </c>
      <c r="U17" s="115">
        <v>35686</v>
      </c>
      <c r="V17" s="287">
        <v>38594</v>
      </c>
      <c r="W17" s="287">
        <v>35567</v>
      </c>
      <c r="X17" s="316" t="s">
        <v>1225</v>
      </c>
      <c r="Y17" s="643" t="s">
        <v>1225</v>
      </c>
    </row>
    <row r="18" spans="1:25" s="18" customFormat="1" ht="12" customHeight="1">
      <c r="A18" s="58"/>
      <c r="B18" s="884" t="s">
        <v>292</v>
      </c>
      <c r="C18" s="884"/>
      <c r="D18" s="1067" t="str">
        <f>Footnotes!B44</f>
        <v>c</v>
      </c>
      <c r="F18" s="1068">
        <v>78519</v>
      </c>
      <c r="G18" s="1068">
        <v>81563</v>
      </c>
      <c r="H18" s="1073">
        <v>73333</v>
      </c>
      <c r="I18" s="1069">
        <v>82990</v>
      </c>
      <c r="J18" s="1068">
        <v>87181</v>
      </c>
      <c r="K18" s="1068">
        <v>85603</v>
      </c>
      <c r="L18" s="1073">
        <v>87676</v>
      </c>
      <c r="M18" s="1069">
        <v>85493</v>
      </c>
      <c r="N18" s="1068">
        <v>84940</v>
      </c>
      <c r="O18" s="1068">
        <v>82199</v>
      </c>
      <c r="P18" s="1073">
        <v>79946</v>
      </c>
      <c r="Q18" s="1069">
        <v>78318</v>
      </c>
      <c r="R18" s="1068">
        <v>77952</v>
      </c>
      <c r="S18" s="1068">
        <v>79780</v>
      </c>
      <c r="T18" s="1073">
        <v>77645</v>
      </c>
      <c r="U18" s="1069">
        <v>74000</v>
      </c>
      <c r="V18" s="1070">
        <v>76961</v>
      </c>
      <c r="W18" s="1070">
        <v>76420</v>
      </c>
      <c r="X18" s="1071" t="s">
        <v>1225</v>
      </c>
      <c r="Y18" s="1072" t="s">
        <v>1225</v>
      </c>
    </row>
    <row r="19" spans="1:25" s="18" customFormat="1" ht="12.75" customHeight="1" thickBot="1">
      <c r="A19" s="58"/>
      <c r="B19" s="91" t="s">
        <v>335</v>
      </c>
      <c r="C19" s="91"/>
      <c r="D19" s="91"/>
      <c r="F19" s="158">
        <v>0.31512978857023238</v>
      </c>
      <c r="G19" s="158">
        <v>0.27466673781002943</v>
      </c>
      <c r="H19" s="710">
        <v>0.2897667841785147</v>
      </c>
      <c r="I19" s="159">
        <v>0.26544521154186584</v>
      </c>
      <c r="J19" s="158">
        <v>0.25509881490468828</v>
      </c>
      <c r="K19" s="158">
        <v>0.28716441276397309</v>
      </c>
      <c r="L19" s="710">
        <v>0.27393482671524988</v>
      </c>
      <c r="M19" s="159">
        <v>0.27174922270965546</v>
      </c>
      <c r="N19" s="158">
        <v>0.29146994544635557</v>
      </c>
      <c r="O19" s="158">
        <v>0.28769129447650738</v>
      </c>
      <c r="P19" s="710">
        <v>0.30562648739729359</v>
      </c>
      <c r="Q19" s="159">
        <v>0.30830985542317646</v>
      </c>
      <c r="R19" s="158">
        <v>0.33552121248284505</v>
      </c>
      <c r="S19" s="158">
        <v>0.33198804310510849</v>
      </c>
      <c r="T19" s="710">
        <v>0.33775992357948248</v>
      </c>
      <c r="U19" s="159">
        <v>0.32534689933081706</v>
      </c>
      <c r="V19" s="334">
        <v>0.33398814417377004</v>
      </c>
      <c r="W19" s="334">
        <v>0.31759936421191748</v>
      </c>
      <c r="X19" s="352" t="s">
        <v>1225</v>
      </c>
      <c r="Y19" s="644" t="s">
        <v>1225</v>
      </c>
    </row>
    <row r="20" spans="1:25" s="18" customFormat="1" ht="25.5" customHeight="1">
      <c r="A20" s="58"/>
      <c r="B20" s="157"/>
      <c r="C20" s="157"/>
      <c r="D20" s="157"/>
    </row>
    <row r="21" spans="1:25">
      <c r="F21" s="278"/>
      <c r="G21" s="278"/>
      <c r="H21" s="278"/>
      <c r="I21" s="278"/>
    </row>
  </sheetData>
  <phoneticPr fontId="2" type="noConversion"/>
  <hyperlinks>
    <hyperlink ref="M2" location="Contents!B20" display="Contents" xr:uid="{00000000-0004-0000-1300-000000000000}"/>
    <hyperlink ref="D8" location="Footnotes!A1" display="Footnotes" xr:uid="{AEDC105C-BE22-45E2-B769-5DA7C39EC998}"/>
    <hyperlink ref="D9" location="Footnotes!B42" display="Footnotes!B42" xr:uid="{2AB0C38D-AC63-47BC-B980-5F8BD58CF390}"/>
    <hyperlink ref="D10" location="Footnotes!B43" display="Footnotes!B43" xr:uid="{F6ED0F2C-3DC6-42D3-AB91-E8CE1474935B}"/>
    <hyperlink ref="D14" location="Footnotes!B44" display="Footnotes!B44" xr:uid="{505C3657-2E45-4AD4-A1FA-0E396A138B5F}"/>
    <hyperlink ref="D18" location="Footnotes!B44" display="Footnotes!B44" xr:uid="{DA83D4DC-0E28-4846-B999-21D16338C94A}"/>
  </hyperlinks>
  <pageMargins left="0" right="0" top="0" bottom="0.39370078740157483" header="0" footer="0.19685039370078741"/>
  <pageSetup paperSize="8" scale="97" fitToHeight="2" orientation="landscape"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4A701-AB0B-4439-9285-2AE04CF0DF69}">
  <sheetPr>
    <tabColor rgb="FF008080"/>
    <pageSetUpPr fitToPage="1"/>
  </sheetPr>
  <dimension ref="A1:AD28"/>
  <sheetViews>
    <sheetView showGridLines="0" workbookViewId="0">
      <selection activeCell="R46" sqref="R46"/>
    </sheetView>
  </sheetViews>
  <sheetFormatPr defaultColWidth="9.1171875" defaultRowHeight="12.3"/>
  <cols>
    <col min="1" max="2" width="2.703125" customWidth="1"/>
    <col min="3" max="3" width="40" style="160" customWidth="1"/>
    <col min="4" max="4" width="12.41015625" style="160" customWidth="1"/>
    <col min="5" max="5" width="2.703125" style="135" customWidth="1"/>
    <col min="6" max="30" width="12.41015625" style="135" customWidth="1"/>
    <col min="31" max="16384" width="9.1171875" style="135"/>
  </cols>
  <sheetData>
    <row r="1" spans="1:30" customFormat="1" ht="11.4">
      <c r="A1" s="5"/>
      <c r="B1" s="57" t="str">
        <f>Summary!$B$1</f>
        <v>Financial and Operating Information 2022 - 2026</v>
      </c>
      <c r="C1" s="73"/>
      <c r="D1" s="73"/>
    </row>
    <row r="2" spans="1:30" customFormat="1" ht="11.4">
      <c r="A2" s="5"/>
      <c r="B2" s="29" t="s">
        <v>8</v>
      </c>
      <c r="C2" s="73"/>
      <c r="D2" s="73"/>
      <c r="M2" s="102" t="s">
        <v>6</v>
      </c>
    </row>
    <row r="3" spans="1:30" customFormat="1" ht="11.4">
      <c r="A3" s="5"/>
      <c r="B3" s="5"/>
      <c r="C3" s="73"/>
      <c r="D3" s="73"/>
      <c r="Z3" s="102"/>
    </row>
    <row r="4" spans="1:30" customFormat="1" ht="11.4">
      <c r="A4" s="5"/>
      <c r="B4" s="5"/>
      <c r="C4" s="73"/>
      <c r="D4" s="73"/>
    </row>
    <row r="5" spans="1:30" customFormat="1" ht="18.600000000000001">
      <c r="A5" s="5"/>
      <c r="B5" s="24" t="s">
        <v>29</v>
      </c>
      <c r="C5" s="24"/>
      <c r="D5" s="24"/>
    </row>
    <row r="6" spans="1:30" s="18" customFormat="1" ht="10.5" thickBot="1">
      <c r="B6" s="175"/>
      <c r="C6" s="175"/>
      <c r="D6" s="175"/>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row>
    <row r="7" spans="1:30" s="18" customFormat="1" ht="12" customHeight="1">
      <c r="B7" s="56"/>
      <c r="C7" s="70"/>
      <c r="D7" s="70"/>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row>
    <row r="8" spans="1:30" s="18" customFormat="1" ht="12" customHeight="1">
      <c r="B8" s="997"/>
      <c r="C8" s="997"/>
      <c r="D8" s="986" t="s">
        <v>54</v>
      </c>
      <c r="F8" s="997" t="s">
        <v>55</v>
      </c>
      <c r="G8" s="997" t="s">
        <v>56</v>
      </c>
      <c r="H8" s="997" t="s">
        <v>57</v>
      </c>
      <c r="I8" s="997" t="s">
        <v>58</v>
      </c>
      <c r="J8" s="1074">
        <v>2022</v>
      </c>
      <c r="K8" s="997" t="s">
        <v>55</v>
      </c>
      <c r="L8" s="997" t="s">
        <v>56</v>
      </c>
      <c r="M8" s="997" t="s">
        <v>57</v>
      </c>
      <c r="N8" s="997" t="s">
        <v>58</v>
      </c>
      <c r="O8" s="1074">
        <v>2023</v>
      </c>
      <c r="P8" s="997" t="s">
        <v>55</v>
      </c>
      <c r="Q8" s="997" t="s">
        <v>56</v>
      </c>
      <c r="R8" s="997" t="s">
        <v>57</v>
      </c>
      <c r="S8" s="997" t="s">
        <v>58</v>
      </c>
      <c r="T8" s="1074">
        <v>2024</v>
      </c>
      <c r="U8" s="997" t="s">
        <v>55</v>
      </c>
      <c r="V8" s="997" t="s">
        <v>56</v>
      </c>
      <c r="W8" s="997" t="s">
        <v>57</v>
      </c>
      <c r="X8" s="997" t="s">
        <v>58</v>
      </c>
      <c r="Y8" s="1074">
        <v>2025</v>
      </c>
      <c r="Z8" s="997" t="s">
        <v>55</v>
      </c>
      <c r="AA8" s="997" t="s">
        <v>56</v>
      </c>
      <c r="AB8" s="997" t="s">
        <v>57</v>
      </c>
      <c r="AC8" s="997" t="s">
        <v>58</v>
      </c>
      <c r="AD8" s="1074">
        <v>2026</v>
      </c>
    </row>
    <row r="9" spans="1:30" s="18" customFormat="1" ht="12" customHeight="1">
      <c r="B9" s="21" t="s">
        <v>336</v>
      </c>
      <c r="C9" s="21"/>
      <c r="D9" s="877" t="str">
        <f>Footnotes!B45</f>
        <v>a</v>
      </c>
      <c r="F9" s="130"/>
      <c r="G9" s="130"/>
      <c r="H9" s="130"/>
      <c r="I9" s="130"/>
      <c r="J9" s="115"/>
      <c r="K9" s="130"/>
      <c r="L9" s="130"/>
      <c r="M9" s="130"/>
      <c r="N9" s="130"/>
      <c r="O9" s="115"/>
      <c r="P9" s="130"/>
      <c r="Q9" s="130"/>
      <c r="R9" s="130"/>
      <c r="S9" s="130"/>
      <c r="T9" s="115"/>
      <c r="U9" s="130"/>
      <c r="V9" s="130"/>
      <c r="W9" s="130"/>
      <c r="X9" s="130"/>
      <c r="Y9" s="115"/>
      <c r="Z9" s="287"/>
      <c r="AA9" s="287"/>
      <c r="AB9" s="287"/>
      <c r="AC9" s="287"/>
      <c r="AD9" s="643"/>
    </row>
    <row r="10" spans="1:30" s="18" customFormat="1" ht="12" customHeight="1">
      <c r="B10" s="4"/>
      <c r="C10" s="4" t="s">
        <v>337</v>
      </c>
      <c r="F10" s="130">
        <v>19409157</v>
      </c>
      <c r="G10" s="130">
        <v>19135400</v>
      </c>
      <c r="H10" s="130">
        <v>18566848</v>
      </c>
      <c r="I10" s="130">
        <v>17974112</v>
      </c>
      <c r="J10" s="115">
        <v>17974112</v>
      </c>
      <c r="K10" s="130">
        <v>17703285</v>
      </c>
      <c r="L10" s="130">
        <v>17379366</v>
      </c>
      <c r="M10" s="130">
        <v>17061004</v>
      </c>
      <c r="N10" s="130">
        <v>16824651</v>
      </c>
      <c r="O10" s="115">
        <v>16824651</v>
      </c>
      <c r="P10" s="130">
        <v>16687850</v>
      </c>
      <c r="Q10" s="130">
        <v>16491420</v>
      </c>
      <c r="R10" s="130">
        <v>16155806</v>
      </c>
      <c r="S10" s="130">
        <v>15851028</v>
      </c>
      <c r="T10" s="115">
        <v>15851028</v>
      </c>
      <c r="U10" s="130">
        <v>15785972</v>
      </c>
      <c r="V10" s="130">
        <v>15596112</v>
      </c>
      <c r="W10" s="130">
        <v>15487180</v>
      </c>
      <c r="X10" s="130">
        <v>15377210</v>
      </c>
      <c r="Y10" s="115">
        <v>15377210</v>
      </c>
      <c r="Z10" s="905">
        <v>15496882</v>
      </c>
      <c r="AA10" s="905">
        <v>15546713</v>
      </c>
      <c r="AB10" s="905" t="s">
        <v>1225</v>
      </c>
      <c r="AC10" s="905" t="s">
        <v>1225</v>
      </c>
      <c r="AD10" s="906" t="s">
        <v>1225</v>
      </c>
    </row>
    <row r="11" spans="1:30" s="18" customFormat="1" ht="12" customHeight="1">
      <c r="B11" s="4"/>
      <c r="C11" s="4" t="s">
        <v>338</v>
      </c>
      <c r="D11" s="877" t="str">
        <f>Footnotes!B46</f>
        <v>b</v>
      </c>
      <c r="F11" s="709">
        <v>3234859</v>
      </c>
      <c r="G11" s="709">
        <v>3189233</v>
      </c>
      <c r="H11" s="709">
        <v>3094474</v>
      </c>
      <c r="I11" s="709">
        <v>2995685</v>
      </c>
      <c r="J11" s="622">
        <v>2995685</v>
      </c>
      <c r="K11" s="709">
        <v>2950547</v>
      </c>
      <c r="L11" s="709">
        <v>2896561</v>
      </c>
      <c r="M11" s="709">
        <v>2843500</v>
      </c>
      <c r="N11" s="709">
        <v>2804108</v>
      </c>
      <c r="O11" s="622">
        <v>2804108</v>
      </c>
      <c r="P11" s="709">
        <v>2781308</v>
      </c>
      <c r="Q11" s="709">
        <v>2748570</v>
      </c>
      <c r="R11" s="709">
        <v>2692634</v>
      </c>
      <c r="S11" s="709">
        <v>2641838</v>
      </c>
      <c r="T11" s="622">
        <v>2641838</v>
      </c>
      <c r="U11" s="709">
        <v>2630995</v>
      </c>
      <c r="V11" s="709">
        <v>2599352</v>
      </c>
      <c r="W11" s="709">
        <v>2581196</v>
      </c>
      <c r="X11" s="709">
        <v>2562868</v>
      </c>
      <c r="Y11" s="622">
        <v>2562868</v>
      </c>
      <c r="Z11" s="905">
        <v>2582813</v>
      </c>
      <c r="AA11" s="905">
        <v>2591118</v>
      </c>
      <c r="AB11" s="316" t="s">
        <v>1225</v>
      </c>
      <c r="AC11" s="316" t="s">
        <v>1225</v>
      </c>
      <c r="AD11" s="317" t="s">
        <v>1225</v>
      </c>
    </row>
    <row r="12" spans="1:30" s="18" customFormat="1" ht="12" customHeight="1">
      <c r="A12" s="56"/>
      <c r="B12" s="4"/>
      <c r="C12" s="4" t="s">
        <v>339</v>
      </c>
      <c r="F12" s="130">
        <v>19514477</v>
      </c>
      <c r="G12" s="130">
        <v>19388427</v>
      </c>
      <c r="H12" s="130">
        <v>18885725</v>
      </c>
      <c r="I12" s="130">
        <v>18178821</v>
      </c>
      <c r="J12" s="115">
        <v>18987936</v>
      </c>
      <c r="K12" s="130">
        <v>17891455</v>
      </c>
      <c r="L12" s="130">
        <v>17523778</v>
      </c>
      <c r="M12" s="130">
        <v>17204488</v>
      </c>
      <c r="N12" s="130">
        <v>16834354</v>
      </c>
      <c r="O12" s="115">
        <v>17360288</v>
      </c>
      <c r="P12" s="130">
        <v>16751887</v>
      </c>
      <c r="Q12" s="130">
        <v>16590173</v>
      </c>
      <c r="R12" s="130">
        <v>16321349</v>
      </c>
      <c r="S12" s="130">
        <v>15885184</v>
      </c>
      <c r="T12" s="115">
        <v>16385535</v>
      </c>
      <c r="U12" s="130">
        <v>15778296</v>
      </c>
      <c r="V12" s="130">
        <v>15645561</v>
      </c>
      <c r="W12" s="130">
        <v>15518940</v>
      </c>
      <c r="X12" s="130">
        <v>15409755</v>
      </c>
      <c r="Y12" s="115">
        <v>15586782</v>
      </c>
      <c r="Z12" s="905">
        <v>15471646</v>
      </c>
      <c r="AA12" s="905">
        <v>15522233</v>
      </c>
      <c r="AB12" s="905" t="s">
        <v>1225</v>
      </c>
      <c r="AC12" s="905" t="s">
        <v>1225</v>
      </c>
      <c r="AD12" s="906" t="s">
        <v>1225</v>
      </c>
    </row>
    <row r="13" spans="1:30" s="18" customFormat="1" ht="12" customHeight="1">
      <c r="A13" s="56"/>
      <c r="B13" s="4"/>
      <c r="C13" s="4" t="s">
        <v>338</v>
      </c>
      <c r="D13" s="877" t="str">
        <f>Footnotes!B46</f>
        <v>b</v>
      </c>
      <c r="F13" s="709">
        <v>3252412</v>
      </c>
      <c r="G13" s="709">
        <v>3231404</v>
      </c>
      <c r="H13" s="709">
        <v>3147620</v>
      </c>
      <c r="I13" s="709">
        <v>3029803</v>
      </c>
      <c r="J13" s="622">
        <v>3164656</v>
      </c>
      <c r="K13" s="709">
        <v>2981909</v>
      </c>
      <c r="L13" s="709">
        <v>2920629</v>
      </c>
      <c r="M13" s="709">
        <v>2867414</v>
      </c>
      <c r="N13" s="709">
        <v>2805725</v>
      </c>
      <c r="O13" s="622">
        <v>2893381</v>
      </c>
      <c r="P13" s="709">
        <v>2791981</v>
      </c>
      <c r="Q13" s="709">
        <v>2765028</v>
      </c>
      <c r="R13" s="709">
        <v>2720224</v>
      </c>
      <c r="S13" s="709">
        <v>2647530</v>
      </c>
      <c r="T13" s="622">
        <v>2730922</v>
      </c>
      <c r="U13" s="709">
        <v>2629716</v>
      </c>
      <c r="V13" s="709">
        <v>2607593</v>
      </c>
      <c r="W13" s="709">
        <v>2586490</v>
      </c>
      <c r="X13" s="709">
        <v>2568292</v>
      </c>
      <c r="Y13" s="622">
        <v>2597797</v>
      </c>
      <c r="Z13" s="905">
        <v>2578607</v>
      </c>
      <c r="AA13" s="905">
        <v>2587038</v>
      </c>
      <c r="AB13" s="316" t="s">
        <v>1225</v>
      </c>
      <c r="AC13" s="316" t="s">
        <v>1225</v>
      </c>
      <c r="AD13" s="317" t="s">
        <v>1225</v>
      </c>
    </row>
    <row r="14" spans="1:30" ht="20.399999999999999">
      <c r="B14" s="4"/>
      <c r="C14" s="934" t="s">
        <v>340</v>
      </c>
      <c r="D14" s="877"/>
      <c r="E14" s="18"/>
      <c r="F14" s="709">
        <v>19514477</v>
      </c>
      <c r="G14" s="709">
        <v>19619628</v>
      </c>
      <c r="H14" s="709">
        <v>18885725</v>
      </c>
      <c r="I14" s="709">
        <v>18509421</v>
      </c>
      <c r="J14" s="622">
        <v>18987936</v>
      </c>
      <c r="K14" s="709">
        <v>18238522</v>
      </c>
      <c r="L14" s="709">
        <v>17900984</v>
      </c>
      <c r="M14" s="709">
        <v>17609601</v>
      </c>
      <c r="N14" s="709">
        <v>17269574</v>
      </c>
      <c r="O14" s="622">
        <v>17750078</v>
      </c>
      <c r="P14" s="709">
        <v>17153505</v>
      </c>
      <c r="Q14" s="709">
        <v>16590173</v>
      </c>
      <c r="R14" s="709">
        <v>16709108</v>
      </c>
      <c r="S14" s="709">
        <v>15885184</v>
      </c>
      <c r="T14" s="622">
        <v>16816664</v>
      </c>
      <c r="U14" s="709">
        <v>16097610</v>
      </c>
      <c r="V14" s="709">
        <v>15854588</v>
      </c>
      <c r="W14" s="709">
        <v>15735029</v>
      </c>
      <c r="X14" s="709">
        <v>15409755</v>
      </c>
      <c r="Y14" s="622">
        <v>15913000</v>
      </c>
      <c r="Z14" s="905">
        <v>15662113</v>
      </c>
      <c r="AA14" s="316">
        <v>15667335</v>
      </c>
      <c r="AB14" s="316" t="s">
        <v>1225</v>
      </c>
      <c r="AC14" s="316" t="s">
        <v>1225</v>
      </c>
      <c r="AD14" s="317" t="s">
        <v>1225</v>
      </c>
    </row>
    <row r="15" spans="1:30" ht="12.6" thickBot="1">
      <c r="A15" s="157"/>
      <c r="B15" s="760"/>
      <c r="C15" s="760" t="s">
        <v>338</v>
      </c>
      <c r="D15" s="901" t="str">
        <f>Footnotes!B46</f>
        <v>b</v>
      </c>
      <c r="E15" s="18"/>
      <c r="F15" s="898">
        <v>3252412</v>
      </c>
      <c r="G15" s="898">
        <v>3269938</v>
      </c>
      <c r="H15" s="898">
        <v>3147620</v>
      </c>
      <c r="I15" s="898">
        <v>3084903</v>
      </c>
      <c r="J15" s="899">
        <v>3164656</v>
      </c>
      <c r="K15" s="898">
        <v>3039753</v>
      </c>
      <c r="L15" s="898">
        <v>2983497</v>
      </c>
      <c r="M15" s="898">
        <v>2934933</v>
      </c>
      <c r="N15" s="898">
        <v>2878262</v>
      </c>
      <c r="O15" s="899">
        <v>2958346</v>
      </c>
      <c r="P15" s="898">
        <v>2858917</v>
      </c>
      <c r="Q15" s="898">
        <v>2765028</v>
      </c>
      <c r="R15" s="898">
        <v>2784851</v>
      </c>
      <c r="S15" s="898">
        <v>2647530</v>
      </c>
      <c r="T15" s="899">
        <v>2802777</v>
      </c>
      <c r="U15" s="898">
        <v>2682935</v>
      </c>
      <c r="V15" s="898">
        <v>2642431</v>
      </c>
      <c r="W15" s="898">
        <v>2622504</v>
      </c>
      <c r="X15" s="898">
        <v>2568292</v>
      </c>
      <c r="Y15" s="899">
        <v>2652166</v>
      </c>
      <c r="Z15" s="900">
        <v>2610352</v>
      </c>
      <c r="AA15" s="900">
        <v>2611222</v>
      </c>
      <c r="AB15" s="900" t="s">
        <v>1225</v>
      </c>
      <c r="AC15" s="900" t="s">
        <v>1225</v>
      </c>
      <c r="AD15" s="907" t="s">
        <v>1225</v>
      </c>
    </row>
    <row r="16" spans="1:30">
      <c r="E16" s="162"/>
      <c r="F16" s="279"/>
      <c r="G16" s="279"/>
      <c r="H16" s="279"/>
      <c r="I16" s="279"/>
      <c r="J16" s="279"/>
      <c r="K16" s="162"/>
      <c r="L16" s="162"/>
      <c r="M16" s="162"/>
      <c r="N16" s="162"/>
      <c r="O16" s="162"/>
      <c r="P16" s="162"/>
      <c r="Q16" s="162"/>
      <c r="R16" s="162"/>
      <c r="S16" s="162"/>
      <c r="T16" s="162"/>
      <c r="U16" s="162"/>
      <c r="V16" s="162"/>
      <c r="W16" s="162"/>
      <c r="X16" s="162"/>
      <c r="Y16" s="162"/>
      <c r="Z16" s="162"/>
      <c r="AA16" s="162"/>
      <c r="AB16" s="162"/>
      <c r="AC16" s="162"/>
      <c r="AD16" s="162"/>
    </row>
    <row r="26" spans="1:2">
      <c r="A26" s="56"/>
      <c r="B26" s="56"/>
    </row>
    <row r="27" spans="1:2">
      <c r="A27" s="58"/>
      <c r="B27" s="58"/>
    </row>
    <row r="28" spans="1:2">
      <c r="A28" s="58"/>
      <c r="B28" s="58"/>
    </row>
  </sheetData>
  <hyperlinks>
    <hyperlink ref="D8" location="Footnotes!A1" display="Footnotes" xr:uid="{401EEAA3-0A76-4779-BA8E-72510C07F143}"/>
    <hyperlink ref="D9" location="Footnotes!B45" display="Footnotes!B45" xr:uid="{6E3DD552-5C0C-40C1-A962-2E4E1DF517F8}"/>
    <hyperlink ref="D11" location="Footnotes!B46" display="Footnotes!B46" xr:uid="{9C2C4CCC-AF30-4DA2-A523-F2AD6852F3BB}"/>
    <hyperlink ref="M2" location="Contents!B20" display="Contents" xr:uid="{5B28D6FC-C6E4-44DB-BEA7-1875C5134AE8}"/>
    <hyperlink ref="D13" location="Footnotes!B46" display="Footnotes!B46" xr:uid="{96DA5D73-E269-4E49-B869-02BE8265EBA2}"/>
    <hyperlink ref="D15" location="Footnotes!B46" display="Footnotes!B46" xr:uid="{C3BE60DC-248E-4BEC-8DDD-CBA84F95F372}"/>
  </hyperlinks>
  <pageMargins left="0" right="0" top="0" bottom="0.39370078740157483" header="0" footer="0.19685039370078741"/>
  <pageSetup paperSize="8" scale="63" fitToHeight="0" orientation="landscape" r:id="rId1"/>
  <customProperties>
    <customPr name="_pios_id" r:id="rId2"/>
  </customProperties>
  <ignoredErrors>
    <ignoredError sqref="D11"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tabColor rgb="FF008080"/>
    <pageSetUpPr fitToPage="1"/>
  </sheetPr>
  <dimension ref="A1:AD32"/>
  <sheetViews>
    <sheetView showGridLines="0" zoomScaleNormal="100" zoomScaleSheetLayoutView="100" workbookViewId="0">
      <selection activeCell="Z13" sqref="Z13:AD13"/>
    </sheetView>
  </sheetViews>
  <sheetFormatPr defaultColWidth="9.1171875" defaultRowHeight="12.3"/>
  <cols>
    <col min="1" max="2" width="2.703125" customWidth="1"/>
    <col min="3" max="3" width="37.1171875" style="160" customWidth="1"/>
    <col min="4" max="4" width="12.41015625" style="160" customWidth="1"/>
    <col min="5" max="5" width="2.703125" style="135" customWidth="1"/>
    <col min="6" max="9" width="7.703125" style="135" customWidth="1"/>
    <col min="10" max="10" width="8.1171875" style="135" customWidth="1"/>
    <col min="11" max="12" width="8.1171875" style="135" bestFit="1" customWidth="1"/>
    <col min="13" max="13" width="7.703125" style="135" customWidth="1"/>
    <col min="14" max="15" width="8.1171875" style="135" bestFit="1" customWidth="1"/>
    <col min="16" max="25" width="8.1171875" style="135" customWidth="1"/>
    <col min="26" max="16384" width="9.1171875" style="135"/>
  </cols>
  <sheetData>
    <row r="1" spans="1:30" customFormat="1" ht="11.4">
      <c r="A1" s="5"/>
      <c r="B1" s="57" t="str">
        <f>Summary!$B$1</f>
        <v>Financial and Operating Information 2022 - 2026</v>
      </c>
      <c r="C1" s="73"/>
      <c r="D1" s="73"/>
    </row>
    <row r="2" spans="1:30" customFormat="1" ht="11.4">
      <c r="A2" s="5"/>
      <c r="B2" s="29" t="s">
        <v>8</v>
      </c>
      <c r="C2" s="73"/>
      <c r="D2" s="73"/>
    </row>
    <row r="3" spans="1:30" customFormat="1" ht="11.4">
      <c r="A3" s="5"/>
      <c r="B3" s="5"/>
      <c r="C3" s="73"/>
      <c r="D3" s="73"/>
      <c r="Z3" s="102" t="s">
        <v>6</v>
      </c>
    </row>
    <row r="4" spans="1:30" customFormat="1" ht="11.4">
      <c r="A4" s="5"/>
      <c r="B4" s="5"/>
      <c r="C4" s="73"/>
      <c r="D4" s="73"/>
    </row>
    <row r="5" spans="1:30" customFormat="1" ht="18.600000000000001">
      <c r="A5" s="5"/>
      <c r="B5" s="24" t="s">
        <v>30</v>
      </c>
      <c r="C5" s="24"/>
      <c r="D5" s="24"/>
    </row>
    <row r="6" spans="1:30" s="18" customFormat="1" ht="10.5" thickBot="1">
      <c r="B6" s="175"/>
      <c r="C6" s="175"/>
      <c r="D6" s="175"/>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row>
    <row r="7" spans="1:30" s="18" customFormat="1" ht="12" customHeight="1">
      <c r="B7" s="56"/>
      <c r="C7" s="70"/>
      <c r="D7" s="70"/>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row>
    <row r="8" spans="1:30" s="18" customFormat="1" ht="12" customHeight="1">
      <c r="B8" s="997"/>
      <c r="C8" s="997"/>
      <c r="D8" s="986" t="s">
        <v>54</v>
      </c>
      <c r="F8" s="997" t="s">
        <v>55</v>
      </c>
      <c r="G8" s="997" t="s">
        <v>56</v>
      </c>
      <c r="H8" s="997" t="s">
        <v>57</v>
      </c>
      <c r="I8" s="997" t="s">
        <v>58</v>
      </c>
      <c r="J8" s="1074">
        <v>2022</v>
      </c>
      <c r="K8" s="997" t="s">
        <v>55</v>
      </c>
      <c r="L8" s="997" t="s">
        <v>56</v>
      </c>
      <c r="M8" s="997" t="s">
        <v>57</v>
      </c>
      <c r="N8" s="997" t="s">
        <v>58</v>
      </c>
      <c r="O8" s="1074">
        <v>2023</v>
      </c>
      <c r="P8" s="997" t="s">
        <v>55</v>
      </c>
      <c r="Q8" s="997" t="s">
        <v>56</v>
      </c>
      <c r="R8" s="997" t="s">
        <v>57</v>
      </c>
      <c r="S8" s="997" t="s">
        <v>58</v>
      </c>
      <c r="T8" s="1074">
        <v>2024</v>
      </c>
      <c r="U8" s="997" t="s">
        <v>55</v>
      </c>
      <c r="V8" s="997" t="s">
        <v>56</v>
      </c>
      <c r="W8" s="997" t="s">
        <v>57</v>
      </c>
      <c r="X8" s="997" t="s">
        <v>58</v>
      </c>
      <c r="Y8" s="1074">
        <v>2025</v>
      </c>
      <c r="Z8" s="997" t="s">
        <v>55</v>
      </c>
      <c r="AA8" s="997" t="s">
        <v>56</v>
      </c>
      <c r="AB8" s="997" t="s">
        <v>57</v>
      </c>
      <c r="AC8" s="997" t="s">
        <v>58</v>
      </c>
      <c r="AD8" s="1074">
        <v>2026</v>
      </c>
    </row>
    <row r="9" spans="1:30" s="18" customFormat="1" ht="12" customHeight="1">
      <c r="B9" s="21" t="s">
        <v>341</v>
      </c>
      <c r="C9" s="21"/>
      <c r="D9" s="21"/>
      <c r="J9" s="45"/>
      <c r="O9" s="45"/>
      <c r="T9" s="45"/>
      <c r="Y9" s="45"/>
      <c r="Z9" s="181"/>
      <c r="AA9" s="181"/>
      <c r="AB9" s="181"/>
      <c r="AC9" s="181"/>
      <c r="AD9" s="182"/>
    </row>
    <row r="10" spans="1:30" s="18" customFormat="1" ht="12" customHeight="1">
      <c r="B10" s="21"/>
      <c r="C10" s="21" t="s">
        <v>342</v>
      </c>
      <c r="D10" s="21"/>
      <c r="F10" s="177">
        <v>5.46</v>
      </c>
      <c r="G10" s="177">
        <v>5.46</v>
      </c>
      <c r="H10" s="177">
        <v>6.0059999999999985</v>
      </c>
      <c r="I10" s="177">
        <v>6.0060000000000002</v>
      </c>
      <c r="J10" s="183">
        <v>22.931999999999999</v>
      </c>
      <c r="K10" s="177">
        <v>6.61</v>
      </c>
      <c r="L10" s="177">
        <v>6.61</v>
      </c>
      <c r="M10" s="177">
        <v>7.2699999999999978</v>
      </c>
      <c r="N10" s="177">
        <v>7.2700000000000031</v>
      </c>
      <c r="O10" s="183">
        <v>27.76</v>
      </c>
      <c r="P10" s="177">
        <v>7.27</v>
      </c>
      <c r="Q10" s="177">
        <v>7.27</v>
      </c>
      <c r="R10" s="177">
        <v>8</v>
      </c>
      <c r="S10" s="177">
        <v>8</v>
      </c>
      <c r="T10" s="183">
        <v>30.54</v>
      </c>
      <c r="U10" s="177">
        <v>8</v>
      </c>
      <c r="V10" s="177">
        <v>8</v>
      </c>
      <c r="W10" s="177">
        <v>8.32</v>
      </c>
      <c r="X10" s="177">
        <v>8.32</v>
      </c>
      <c r="Y10" s="183">
        <v>32.64</v>
      </c>
      <c r="Z10" s="335">
        <v>8.32</v>
      </c>
      <c r="AA10" s="335">
        <v>8.32</v>
      </c>
      <c r="AB10" s="335" t="s">
        <v>1225</v>
      </c>
      <c r="AC10" s="335" t="s">
        <v>1225</v>
      </c>
      <c r="AD10" s="645">
        <v>16.64</v>
      </c>
    </row>
    <row r="11" spans="1:30" s="18" customFormat="1" ht="12" customHeight="1">
      <c r="A11" s="56"/>
      <c r="B11" s="21"/>
      <c r="C11" s="21" t="s">
        <v>343</v>
      </c>
      <c r="D11" s="21"/>
      <c r="F11" s="177">
        <v>4.1595000000000004</v>
      </c>
      <c r="G11" s="177">
        <v>4.3555999999999999</v>
      </c>
      <c r="H11" s="177">
        <v>5.1684000000000001</v>
      </c>
      <c r="I11" s="177">
        <v>4.940199999999999</v>
      </c>
      <c r="J11" s="183">
        <v>18.623699999999999</v>
      </c>
      <c r="K11" s="177">
        <v>5.5507</v>
      </c>
      <c r="L11" s="177">
        <v>5.3089000000000004</v>
      </c>
      <c r="M11" s="177">
        <v>5.7319999999999993</v>
      </c>
      <c r="N11" s="177">
        <v>5.736699999999999</v>
      </c>
      <c r="O11" s="183">
        <v>22.328299999999999</v>
      </c>
      <c r="P11" s="177">
        <v>5.6921999999999997</v>
      </c>
      <c r="Q11" s="177">
        <v>5.682500000000001</v>
      </c>
      <c r="R11" s="177">
        <v>6.0497999999999976</v>
      </c>
      <c r="S11" s="177">
        <v>6.2959000000000032</v>
      </c>
      <c r="T11" s="183">
        <v>23.720400000000001</v>
      </c>
      <c r="U11" s="177">
        <v>6.1760999999999999</v>
      </c>
      <c r="V11" s="177">
        <v>5.8993000000000002</v>
      </c>
      <c r="W11" s="177">
        <v>6.1942000000000004</v>
      </c>
      <c r="X11" s="177">
        <v>6.2393999999999998</v>
      </c>
      <c r="Y11" s="183">
        <v>24.509</v>
      </c>
      <c r="Z11" s="335">
        <v>6.226</v>
      </c>
      <c r="AA11" s="335">
        <v>6.1843999999999992</v>
      </c>
      <c r="AB11" s="335" t="s">
        <v>1225</v>
      </c>
      <c r="AC11" s="335" t="s">
        <v>1225</v>
      </c>
      <c r="AD11" s="645">
        <v>12.410399999999999</v>
      </c>
    </row>
    <row r="12" spans="1:30" s="18" customFormat="1" ht="12" customHeight="1" thickBot="1">
      <c r="A12" s="56"/>
      <c r="B12" s="95" t="s">
        <v>344</v>
      </c>
      <c r="C12" s="95"/>
      <c r="D12" s="95"/>
      <c r="F12" s="125">
        <v>32.76</v>
      </c>
      <c r="G12" s="125">
        <v>32.76</v>
      </c>
      <c r="H12" s="125">
        <v>36.036000000000001</v>
      </c>
      <c r="I12" s="125">
        <v>36.036000000000016</v>
      </c>
      <c r="J12" s="126">
        <v>137.59200000000001</v>
      </c>
      <c r="K12" s="125">
        <v>39.659999999999997</v>
      </c>
      <c r="L12" s="125">
        <v>39.659999999999997</v>
      </c>
      <c r="M12" s="125">
        <v>43.620000000000005</v>
      </c>
      <c r="N12" s="125">
        <v>43.620000000000005</v>
      </c>
      <c r="O12" s="126">
        <v>166.56</v>
      </c>
      <c r="P12" s="125">
        <v>43.62</v>
      </c>
      <c r="Q12" s="125">
        <v>43.62</v>
      </c>
      <c r="R12" s="125">
        <v>48.000000000000014</v>
      </c>
      <c r="S12" s="125">
        <v>48</v>
      </c>
      <c r="T12" s="126">
        <v>183.24</v>
      </c>
      <c r="U12" s="125">
        <v>48</v>
      </c>
      <c r="V12" s="125">
        <v>48</v>
      </c>
      <c r="W12" s="125">
        <v>49.919999999999987</v>
      </c>
      <c r="X12" s="125">
        <v>49.920000000000016</v>
      </c>
      <c r="Y12" s="126">
        <v>195.84</v>
      </c>
      <c r="Z12" s="336">
        <v>49.92</v>
      </c>
      <c r="AA12" s="336">
        <v>49.92</v>
      </c>
      <c r="AB12" s="336" t="s">
        <v>1225</v>
      </c>
      <c r="AC12" s="336" t="s">
        <v>1225</v>
      </c>
      <c r="AD12" s="646">
        <v>99.84</v>
      </c>
    </row>
    <row r="13" spans="1:30" s="18" customFormat="1" ht="12" customHeight="1">
      <c r="B13" s="21" t="s">
        <v>345</v>
      </c>
      <c r="C13" s="70"/>
      <c r="D13" s="70"/>
      <c r="J13" s="45"/>
      <c r="O13" s="45"/>
      <c r="T13" s="45"/>
      <c r="Y13" s="45"/>
      <c r="Z13" s="335"/>
      <c r="AA13" s="335"/>
      <c r="AB13" s="335"/>
      <c r="AC13" s="335"/>
      <c r="AD13" s="645"/>
    </row>
    <row r="14" spans="1:30" s="18" customFormat="1" ht="12" customHeight="1">
      <c r="B14" s="21"/>
      <c r="C14" s="21" t="s">
        <v>346</v>
      </c>
      <c r="D14" s="21"/>
      <c r="F14" s="184">
        <v>0</v>
      </c>
      <c r="G14" s="184">
        <v>0</v>
      </c>
      <c r="H14" s="184">
        <v>0</v>
      </c>
      <c r="I14" s="184">
        <v>0</v>
      </c>
      <c r="J14" s="185">
        <v>0</v>
      </c>
      <c r="K14" s="184">
        <v>0</v>
      </c>
      <c r="L14" s="184">
        <v>0</v>
      </c>
      <c r="M14" s="184">
        <v>0</v>
      </c>
      <c r="N14" s="184">
        <v>0</v>
      </c>
      <c r="O14" s="185">
        <v>0</v>
      </c>
      <c r="P14" s="184">
        <v>0</v>
      </c>
      <c r="Q14" s="184">
        <v>0</v>
      </c>
      <c r="R14" s="184">
        <v>0</v>
      </c>
      <c r="S14" s="184">
        <v>0</v>
      </c>
      <c r="T14" s="185">
        <v>0</v>
      </c>
      <c r="U14" s="184">
        <v>0</v>
      </c>
      <c r="V14" s="184">
        <v>0</v>
      </c>
      <c r="W14" s="184">
        <v>0</v>
      </c>
      <c r="X14" s="184">
        <v>0</v>
      </c>
      <c r="Y14" s="185">
        <v>0</v>
      </c>
      <c r="Z14" s="337">
        <v>0</v>
      </c>
      <c r="AA14" s="337">
        <v>0</v>
      </c>
      <c r="AB14" s="337" t="s">
        <v>1225</v>
      </c>
      <c r="AC14" s="337" t="s">
        <v>1225</v>
      </c>
      <c r="AD14" s="647">
        <v>0</v>
      </c>
    </row>
    <row r="15" spans="1:30" s="18" customFormat="1" ht="12" customHeight="1" thickBot="1">
      <c r="B15" s="95"/>
      <c r="C15" s="95" t="s">
        <v>347</v>
      </c>
      <c r="D15" s="95"/>
      <c r="F15" s="186">
        <v>0</v>
      </c>
      <c r="G15" s="186">
        <v>0</v>
      </c>
      <c r="H15" s="186">
        <v>0</v>
      </c>
      <c r="I15" s="186">
        <v>0</v>
      </c>
      <c r="J15" s="187">
        <v>0</v>
      </c>
      <c r="K15" s="186">
        <v>0</v>
      </c>
      <c r="L15" s="186">
        <v>0</v>
      </c>
      <c r="M15" s="186">
        <v>0</v>
      </c>
      <c r="N15" s="186">
        <v>0</v>
      </c>
      <c r="O15" s="187">
        <v>0</v>
      </c>
      <c r="P15" s="186">
        <v>0</v>
      </c>
      <c r="Q15" s="186">
        <v>0</v>
      </c>
      <c r="R15" s="186">
        <v>0</v>
      </c>
      <c r="S15" s="186">
        <v>0</v>
      </c>
      <c r="T15" s="187">
        <v>0</v>
      </c>
      <c r="U15" s="186">
        <v>0</v>
      </c>
      <c r="V15" s="186">
        <v>0</v>
      </c>
      <c r="W15" s="186">
        <v>0</v>
      </c>
      <c r="X15" s="186">
        <v>0</v>
      </c>
      <c r="Y15" s="187">
        <v>0</v>
      </c>
      <c r="Z15" s="338">
        <v>0</v>
      </c>
      <c r="AA15" s="338">
        <v>0</v>
      </c>
      <c r="AB15" s="338" t="s">
        <v>1225</v>
      </c>
      <c r="AC15" s="338" t="s">
        <v>1225</v>
      </c>
      <c r="AD15" s="648">
        <v>0</v>
      </c>
    </row>
    <row r="16" spans="1:30" s="18" customFormat="1" ht="12" customHeight="1">
      <c r="C16" s="70"/>
      <c r="D16" s="70"/>
      <c r="M16" s="188"/>
      <c r="O16" s="45"/>
      <c r="P16" s="45"/>
      <c r="Q16" s="45"/>
      <c r="R16" s="45"/>
      <c r="S16" s="45"/>
      <c r="T16" s="45"/>
      <c r="U16" s="45"/>
      <c r="V16" s="45"/>
      <c r="W16" s="45"/>
      <c r="X16" s="45"/>
      <c r="Y16" s="45"/>
    </row>
    <row r="17" spans="1:25" ht="12" customHeight="1">
      <c r="E17" s="162"/>
      <c r="F17" s="162"/>
      <c r="G17" s="162"/>
      <c r="H17" s="162"/>
      <c r="I17" s="162"/>
      <c r="J17" s="162"/>
      <c r="K17" s="162"/>
      <c r="L17" s="162"/>
      <c r="M17" s="189"/>
      <c r="N17" s="162"/>
      <c r="O17" s="162"/>
      <c r="P17" s="162"/>
      <c r="Q17" s="162"/>
      <c r="R17" s="162"/>
      <c r="S17" s="162"/>
      <c r="T17" s="162"/>
      <c r="U17" s="162"/>
      <c r="V17" s="162"/>
      <c r="W17" s="162"/>
      <c r="X17" s="162"/>
      <c r="Y17" s="162"/>
    </row>
    <row r="19" spans="1:25">
      <c r="A19" s="157"/>
      <c r="B19" s="157"/>
      <c r="E19" s="162"/>
      <c r="F19" s="279"/>
      <c r="G19" s="279"/>
      <c r="H19" s="279"/>
      <c r="I19" s="279"/>
      <c r="J19" s="279"/>
      <c r="K19" s="162"/>
      <c r="L19" s="162"/>
      <c r="M19" s="162"/>
      <c r="N19" s="162"/>
      <c r="O19" s="162"/>
      <c r="P19" s="162"/>
      <c r="Q19" s="162"/>
      <c r="R19" s="162"/>
      <c r="S19" s="162"/>
      <c r="T19" s="162"/>
      <c r="U19" s="162"/>
      <c r="V19" s="162"/>
      <c r="W19" s="162"/>
      <c r="X19" s="162"/>
      <c r="Y19" s="162"/>
    </row>
    <row r="20" spans="1:25">
      <c r="E20" s="162"/>
      <c r="F20" s="279"/>
      <c r="G20" s="279"/>
      <c r="H20" s="279"/>
      <c r="I20" s="279"/>
      <c r="J20" s="279"/>
      <c r="K20" s="162"/>
      <c r="L20" s="162"/>
      <c r="M20" s="162"/>
      <c r="N20" s="162"/>
      <c r="O20" s="162"/>
      <c r="P20" s="162"/>
      <c r="Q20" s="162"/>
      <c r="R20" s="162"/>
      <c r="S20" s="162"/>
      <c r="T20" s="162"/>
      <c r="U20" s="162"/>
      <c r="V20" s="162"/>
      <c r="W20" s="162"/>
      <c r="X20" s="162"/>
      <c r="Y20" s="162"/>
    </row>
    <row r="30" spans="1:25">
      <c r="A30" s="56"/>
      <c r="B30" s="56"/>
      <c r="E30" s="162"/>
      <c r="F30" s="162"/>
      <c r="G30" s="162"/>
      <c r="H30" s="162"/>
      <c r="I30" s="162"/>
      <c r="J30" s="162"/>
      <c r="K30" s="162"/>
      <c r="L30" s="162"/>
      <c r="M30" s="162"/>
      <c r="N30" s="162"/>
      <c r="O30" s="162"/>
      <c r="P30" s="162"/>
      <c r="Q30" s="162"/>
      <c r="R30" s="162"/>
      <c r="S30" s="162"/>
      <c r="T30" s="162"/>
      <c r="U30" s="162"/>
      <c r="V30" s="162"/>
      <c r="W30" s="162"/>
      <c r="X30" s="162"/>
      <c r="Y30" s="162"/>
    </row>
    <row r="31" spans="1:25">
      <c r="A31" s="58"/>
      <c r="B31" s="58"/>
      <c r="E31" s="162"/>
      <c r="F31" s="162"/>
      <c r="G31" s="162"/>
      <c r="H31" s="162"/>
      <c r="I31" s="162"/>
      <c r="J31" s="162"/>
      <c r="K31" s="162"/>
      <c r="L31" s="162"/>
      <c r="M31" s="162"/>
      <c r="N31" s="162"/>
      <c r="O31" s="162"/>
      <c r="P31" s="162"/>
      <c r="Q31" s="162"/>
      <c r="R31" s="162"/>
      <c r="S31" s="162"/>
      <c r="T31" s="162"/>
      <c r="U31" s="162"/>
      <c r="V31" s="162"/>
      <c r="W31" s="162"/>
      <c r="X31" s="162"/>
      <c r="Y31" s="162"/>
    </row>
    <row r="32" spans="1:25">
      <c r="A32" s="58"/>
      <c r="B32" s="58"/>
      <c r="E32" s="162"/>
      <c r="F32" s="162"/>
      <c r="G32" s="162"/>
      <c r="H32" s="162"/>
      <c r="I32" s="162"/>
      <c r="J32" s="162"/>
      <c r="K32" s="162"/>
      <c r="L32" s="162"/>
      <c r="M32" s="162"/>
      <c r="N32" s="162"/>
      <c r="O32" s="162"/>
      <c r="P32" s="162"/>
      <c r="Q32" s="162"/>
      <c r="R32" s="162"/>
      <c r="S32" s="162"/>
      <c r="T32" s="162"/>
      <c r="U32" s="162"/>
      <c r="V32" s="162"/>
      <c r="W32" s="162"/>
      <c r="X32" s="162"/>
      <c r="Y32" s="162"/>
    </row>
  </sheetData>
  <phoneticPr fontId="2" type="noConversion"/>
  <hyperlinks>
    <hyperlink ref="Z3" location="Contents!B20" display="Contents" xr:uid="{00000000-0004-0000-1500-000000000000}"/>
    <hyperlink ref="D8" location="Footnotes!A1" display="Footnotes" xr:uid="{E6BBE65F-18D9-48C0-9051-48AD303DEAF4}"/>
  </hyperlinks>
  <pageMargins left="0" right="0" top="0" bottom="0.39370078740157483" header="0" footer="0.19685039370078741"/>
  <pageSetup paperSize="8" scale="89" orientation="landscape" r:id="rId1"/>
  <customProperties>
    <customPr name="_pios_id" r:id="rId2"/>
  </customPropertie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tabColor rgb="FF008080"/>
    <pageSetUpPr fitToPage="1"/>
  </sheetPr>
  <dimension ref="A1:AD15"/>
  <sheetViews>
    <sheetView showGridLines="0" topLeftCell="C1" zoomScaleNormal="100" zoomScaleSheetLayoutView="100" workbookViewId="0">
      <selection activeCell="R23" sqref="R23"/>
    </sheetView>
  </sheetViews>
  <sheetFormatPr defaultColWidth="9.1171875" defaultRowHeight="12.3"/>
  <cols>
    <col min="1" max="1" width="3" customWidth="1"/>
    <col min="2" max="2" width="2.41015625" style="135" customWidth="1"/>
    <col min="3" max="3" width="50.703125" style="135" customWidth="1"/>
    <col min="4" max="4" width="14.1171875" style="135" customWidth="1"/>
    <col min="5" max="5" width="2.703125" style="136" customWidth="1"/>
    <col min="6" max="30" width="7.703125" style="135" customWidth="1"/>
    <col min="31" max="16384" width="9.1171875" style="135"/>
  </cols>
  <sheetData>
    <row r="1" spans="1:30" customFormat="1" ht="11.4">
      <c r="A1" s="5"/>
      <c r="B1" s="57" t="str">
        <f>Summary!$B$1</f>
        <v>Financial and Operating Information 2022 - 2026</v>
      </c>
      <c r="C1" s="57"/>
      <c r="D1" s="57"/>
    </row>
    <row r="2" spans="1:30" customFormat="1" ht="11.4">
      <c r="A2" s="5"/>
      <c r="B2" s="29" t="s">
        <v>8</v>
      </c>
      <c r="C2" s="29"/>
      <c r="D2" s="29"/>
    </row>
    <row r="3" spans="1:30" customFormat="1" ht="11.4">
      <c r="A3" s="5"/>
      <c r="B3" s="5"/>
      <c r="C3" s="5"/>
      <c r="D3" s="5"/>
      <c r="Z3" s="102" t="s">
        <v>6</v>
      </c>
    </row>
    <row r="4" spans="1:30" customFormat="1" ht="11.4">
      <c r="A4" s="5"/>
      <c r="B4" s="5"/>
      <c r="C4" s="5"/>
      <c r="D4" s="5"/>
    </row>
    <row r="5" spans="1:30" ht="18.600000000000001">
      <c r="B5" s="24" t="s">
        <v>135</v>
      </c>
      <c r="C5" s="24"/>
      <c r="D5" s="24"/>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row>
    <row r="6" spans="1:30" ht="12.6" thickBot="1">
      <c r="A6" s="18"/>
      <c r="B6" s="59"/>
      <c r="C6" s="59"/>
      <c r="D6" s="59"/>
      <c r="E6" s="18"/>
      <c r="F6" s="18"/>
      <c r="G6" s="18"/>
      <c r="H6" s="18"/>
      <c r="I6" s="18"/>
      <c r="J6" s="18"/>
      <c r="K6" s="18"/>
      <c r="L6" s="18"/>
      <c r="M6" s="18"/>
      <c r="N6" s="18"/>
      <c r="O6" s="18"/>
      <c r="P6" s="18"/>
      <c r="Q6" s="18"/>
      <c r="R6" s="18"/>
      <c r="S6" s="18"/>
      <c r="T6" s="18"/>
      <c r="U6" s="18"/>
      <c r="V6" s="18"/>
      <c r="W6" s="18"/>
      <c r="X6" s="18"/>
      <c r="Y6" s="18"/>
      <c r="Z6" s="18"/>
      <c r="AA6" s="18"/>
      <c r="AB6" s="18"/>
      <c r="AC6" s="18"/>
      <c r="AD6" s="18"/>
    </row>
    <row r="7" spans="1:30">
      <c r="A7" s="18"/>
      <c r="B7" s="153"/>
      <c r="C7" s="61"/>
      <c r="D7" s="61"/>
      <c r="E7" s="18"/>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t="s">
        <v>170</v>
      </c>
    </row>
    <row r="8" spans="1:30">
      <c r="A8" s="18"/>
      <c r="B8" s="997"/>
      <c r="C8" s="997"/>
      <c r="D8" s="986" t="s">
        <v>54</v>
      </c>
      <c r="E8" s="18"/>
      <c r="F8" s="997" t="s">
        <v>55</v>
      </c>
      <c r="G8" s="997" t="s">
        <v>56</v>
      </c>
      <c r="H8" s="997" t="s">
        <v>57</v>
      </c>
      <c r="I8" s="997" t="s">
        <v>58</v>
      </c>
      <c r="J8" s="1074">
        <v>2022</v>
      </c>
      <c r="K8" s="997" t="s">
        <v>55</v>
      </c>
      <c r="L8" s="997" t="s">
        <v>56</v>
      </c>
      <c r="M8" s="997" t="s">
        <v>57</v>
      </c>
      <c r="N8" s="997" t="s">
        <v>58</v>
      </c>
      <c r="O8" s="1074">
        <v>2023</v>
      </c>
      <c r="P8" s="997" t="s">
        <v>55</v>
      </c>
      <c r="Q8" s="997" t="s">
        <v>56</v>
      </c>
      <c r="R8" s="997" t="s">
        <v>57</v>
      </c>
      <c r="S8" s="997" t="s">
        <v>58</v>
      </c>
      <c r="T8" s="1074">
        <v>2024</v>
      </c>
      <c r="U8" s="997" t="s">
        <v>55</v>
      </c>
      <c r="V8" s="997" t="s">
        <v>56</v>
      </c>
      <c r="W8" s="997" t="s">
        <v>57</v>
      </c>
      <c r="X8" s="997" t="s">
        <v>58</v>
      </c>
      <c r="Y8" s="1074">
        <v>2025</v>
      </c>
      <c r="Z8" s="997" t="s">
        <v>55</v>
      </c>
      <c r="AA8" s="997" t="s">
        <v>56</v>
      </c>
      <c r="AB8" s="997" t="s">
        <v>57</v>
      </c>
      <c r="AC8" s="997" t="s">
        <v>58</v>
      </c>
      <c r="AD8" s="1074">
        <v>2026</v>
      </c>
    </row>
    <row r="9" spans="1:30">
      <c r="A9" s="18"/>
      <c r="B9" s="21" t="s">
        <v>34</v>
      </c>
      <c r="C9" s="21"/>
      <c r="D9" s="21"/>
      <c r="E9" s="18"/>
      <c r="F9" s="567">
        <v>25</v>
      </c>
      <c r="G9" s="567">
        <v>-9</v>
      </c>
      <c r="H9" s="567">
        <v>-14</v>
      </c>
      <c r="I9" s="567">
        <v>-10</v>
      </c>
      <c r="J9" s="568">
        <v>-8</v>
      </c>
      <c r="K9" s="567">
        <v>1</v>
      </c>
      <c r="L9" s="567">
        <v>0</v>
      </c>
      <c r="M9" s="567">
        <v>0</v>
      </c>
      <c r="N9" s="567">
        <v>0</v>
      </c>
      <c r="O9" s="568">
        <v>1</v>
      </c>
      <c r="P9" s="567">
        <v>0</v>
      </c>
      <c r="Q9" s="567">
        <v>0</v>
      </c>
      <c r="R9" s="567">
        <v>0</v>
      </c>
      <c r="S9" s="567">
        <v>0</v>
      </c>
      <c r="T9" s="568">
        <v>0</v>
      </c>
      <c r="U9" s="567">
        <v>0</v>
      </c>
      <c r="V9" s="567">
        <v>0</v>
      </c>
      <c r="W9" s="567">
        <v>0</v>
      </c>
      <c r="X9" s="567">
        <v>0</v>
      </c>
      <c r="Y9" s="568">
        <v>0</v>
      </c>
      <c r="Z9" s="303">
        <v>0</v>
      </c>
      <c r="AA9" s="303">
        <v>0</v>
      </c>
      <c r="AB9" s="303" t="s">
        <v>1225</v>
      </c>
      <c r="AC9" s="303" t="s">
        <v>1225</v>
      </c>
      <c r="AD9" s="304">
        <v>0</v>
      </c>
    </row>
    <row r="10" spans="1:30">
      <c r="A10" s="18"/>
      <c r="B10" s="21" t="s">
        <v>35</v>
      </c>
      <c r="C10" s="21"/>
      <c r="D10" s="21"/>
      <c r="E10" s="18"/>
      <c r="F10" s="567">
        <v>1</v>
      </c>
      <c r="G10" s="567">
        <v>-7</v>
      </c>
      <c r="H10" s="567">
        <v>1</v>
      </c>
      <c r="I10" s="567">
        <v>-2</v>
      </c>
      <c r="J10" s="568">
        <v>-7</v>
      </c>
      <c r="K10" s="567">
        <v>1</v>
      </c>
      <c r="L10" s="567">
        <v>0</v>
      </c>
      <c r="M10" s="567">
        <v>-1</v>
      </c>
      <c r="N10" s="567">
        <v>0</v>
      </c>
      <c r="O10" s="568">
        <v>0</v>
      </c>
      <c r="P10" s="567">
        <v>-1</v>
      </c>
      <c r="Q10" s="567">
        <v>1</v>
      </c>
      <c r="R10" s="567">
        <v>-2</v>
      </c>
      <c r="S10" s="567">
        <v>-7</v>
      </c>
      <c r="T10" s="568">
        <v>-9</v>
      </c>
      <c r="U10" s="567">
        <v>7</v>
      </c>
      <c r="V10" s="567">
        <v>-2</v>
      </c>
      <c r="W10" s="567">
        <v>-3</v>
      </c>
      <c r="X10" s="567">
        <v>0</v>
      </c>
      <c r="Y10" s="568">
        <v>2</v>
      </c>
      <c r="Z10" s="303">
        <v>7</v>
      </c>
      <c r="AA10" s="303">
        <v>-1</v>
      </c>
      <c r="AB10" s="303" t="s">
        <v>1225</v>
      </c>
      <c r="AC10" s="303" t="s">
        <v>1225</v>
      </c>
      <c r="AD10" s="304">
        <v>6</v>
      </c>
    </row>
    <row r="11" spans="1:30">
      <c r="A11" s="56"/>
      <c r="B11" s="21" t="s">
        <v>36</v>
      </c>
      <c r="C11" s="21"/>
      <c r="D11" s="21"/>
      <c r="E11" s="18"/>
      <c r="F11" s="567">
        <v>3475</v>
      </c>
      <c r="G11" s="567">
        <v>2162</v>
      </c>
      <c r="H11" s="567">
        <v>-2855</v>
      </c>
      <c r="I11" s="567">
        <v>-1416</v>
      </c>
      <c r="J11" s="568">
        <v>1366</v>
      </c>
      <c r="K11" s="567">
        <v>-602</v>
      </c>
      <c r="L11" s="567">
        <v>-732</v>
      </c>
      <c r="M11" s="567">
        <v>1594</v>
      </c>
      <c r="N11" s="567">
        <v>-1497</v>
      </c>
      <c r="O11" s="568">
        <v>-1237</v>
      </c>
      <c r="P11" s="567">
        <v>852</v>
      </c>
      <c r="Q11" s="567">
        <v>-137</v>
      </c>
      <c r="R11" s="567">
        <v>-1180</v>
      </c>
      <c r="S11" s="567">
        <v>-14</v>
      </c>
      <c r="T11" s="568">
        <v>-479</v>
      </c>
      <c r="U11" s="567">
        <v>152</v>
      </c>
      <c r="V11" s="567">
        <v>-552</v>
      </c>
      <c r="W11" s="567">
        <v>-79</v>
      </c>
      <c r="X11" s="567">
        <v>-874</v>
      </c>
      <c r="Y11" s="568">
        <v>-1353</v>
      </c>
      <c r="Z11" s="303">
        <v>4152</v>
      </c>
      <c r="AA11" s="303">
        <v>-869</v>
      </c>
      <c r="AB11" s="303" t="s">
        <v>1225</v>
      </c>
      <c r="AC11" s="303" t="s">
        <v>1225</v>
      </c>
      <c r="AD11" s="304">
        <v>3283</v>
      </c>
    </row>
    <row r="12" spans="1:30">
      <c r="A12" s="18"/>
      <c r="B12" s="21" t="s">
        <v>38</v>
      </c>
      <c r="C12" s="21"/>
      <c r="D12" s="21"/>
      <c r="E12" s="18"/>
      <c r="F12" s="567">
        <v>0</v>
      </c>
      <c r="G12" s="567">
        <v>0</v>
      </c>
      <c r="H12" s="567">
        <v>0</v>
      </c>
      <c r="I12" s="567">
        <v>0</v>
      </c>
      <c r="J12" s="568">
        <v>0</v>
      </c>
      <c r="K12" s="567">
        <v>0</v>
      </c>
      <c r="L12" s="567">
        <v>0</v>
      </c>
      <c r="M12" s="567">
        <v>0</v>
      </c>
      <c r="N12" s="567">
        <v>0</v>
      </c>
      <c r="O12" s="568">
        <v>0</v>
      </c>
      <c r="P12" s="567">
        <v>0</v>
      </c>
      <c r="Q12" s="567">
        <v>0</v>
      </c>
      <c r="R12" s="567">
        <v>0</v>
      </c>
      <c r="S12" s="567">
        <v>0</v>
      </c>
      <c r="T12" s="568">
        <v>0</v>
      </c>
      <c r="U12" s="567">
        <v>0</v>
      </c>
      <c r="V12" s="567">
        <v>0</v>
      </c>
      <c r="W12" s="567">
        <v>0</v>
      </c>
      <c r="X12" s="567">
        <v>0</v>
      </c>
      <c r="Y12" s="568">
        <v>0</v>
      </c>
      <c r="Z12" s="303">
        <v>0</v>
      </c>
      <c r="AA12" s="303">
        <v>0</v>
      </c>
      <c r="AB12" s="303" t="s">
        <v>1225</v>
      </c>
      <c r="AC12" s="303" t="s">
        <v>1225</v>
      </c>
      <c r="AD12" s="304">
        <v>0</v>
      </c>
    </row>
    <row r="13" spans="1:30">
      <c r="A13" s="18"/>
      <c r="B13" s="27" t="s">
        <v>135</v>
      </c>
      <c r="C13" s="27"/>
      <c r="D13" s="27"/>
      <c r="E13" s="18"/>
      <c r="F13" s="569">
        <v>3501</v>
      </c>
      <c r="G13" s="569">
        <v>2146</v>
      </c>
      <c r="H13" s="569">
        <v>-2868</v>
      </c>
      <c r="I13" s="569">
        <v>-1428</v>
      </c>
      <c r="J13" s="570">
        <v>1351</v>
      </c>
      <c r="K13" s="569">
        <v>-600</v>
      </c>
      <c r="L13" s="569">
        <v>-732</v>
      </c>
      <c r="M13" s="569">
        <v>1593</v>
      </c>
      <c r="N13" s="569">
        <v>-1497</v>
      </c>
      <c r="O13" s="570">
        <v>-1236</v>
      </c>
      <c r="P13" s="569">
        <v>851</v>
      </c>
      <c r="Q13" s="569">
        <v>-136</v>
      </c>
      <c r="R13" s="569">
        <v>-1182</v>
      </c>
      <c r="S13" s="569">
        <v>-21</v>
      </c>
      <c r="T13" s="570">
        <v>-488</v>
      </c>
      <c r="U13" s="569">
        <v>159</v>
      </c>
      <c r="V13" s="569">
        <v>-554</v>
      </c>
      <c r="W13" s="569">
        <v>-82</v>
      </c>
      <c r="X13" s="569">
        <v>-874</v>
      </c>
      <c r="Y13" s="570">
        <v>-1351</v>
      </c>
      <c r="Z13" s="312">
        <v>4159</v>
      </c>
      <c r="AA13" s="312">
        <v>-870</v>
      </c>
      <c r="AB13" s="312" t="s">
        <v>1225</v>
      </c>
      <c r="AC13" s="312" t="s">
        <v>1225</v>
      </c>
      <c r="AD13" s="571">
        <v>3289</v>
      </c>
    </row>
    <row r="14" spans="1:30">
      <c r="A14" s="18"/>
      <c r="B14" s="21" t="s">
        <v>136</v>
      </c>
      <c r="C14" s="21"/>
      <c r="D14" s="21"/>
      <c r="E14" s="18"/>
      <c r="F14" s="567">
        <v>-837</v>
      </c>
      <c r="G14" s="567">
        <v>-539</v>
      </c>
      <c r="H14" s="567">
        <v>682</v>
      </c>
      <c r="I14" s="567">
        <v>362</v>
      </c>
      <c r="J14" s="568">
        <v>-332</v>
      </c>
      <c r="K14" s="567">
        <v>148</v>
      </c>
      <c r="L14" s="567">
        <v>183</v>
      </c>
      <c r="M14" s="567">
        <v>-381</v>
      </c>
      <c r="N14" s="567">
        <v>342</v>
      </c>
      <c r="O14" s="568">
        <v>292</v>
      </c>
      <c r="P14" s="567">
        <v>-194</v>
      </c>
      <c r="Q14" s="567">
        <v>23</v>
      </c>
      <c r="R14" s="567">
        <v>276</v>
      </c>
      <c r="S14" s="567">
        <v>14</v>
      </c>
      <c r="T14" s="568">
        <v>119</v>
      </c>
      <c r="U14" s="567">
        <v>-41</v>
      </c>
      <c r="V14" s="567">
        <v>147</v>
      </c>
      <c r="W14" s="567">
        <v>20</v>
      </c>
      <c r="X14" s="567">
        <v>208</v>
      </c>
      <c r="Y14" s="568">
        <v>334</v>
      </c>
      <c r="Z14" s="303">
        <v>-979</v>
      </c>
      <c r="AA14" s="303">
        <v>153</v>
      </c>
      <c r="AB14" s="303" t="s">
        <v>1225</v>
      </c>
      <c r="AC14" s="303" t="s">
        <v>1225</v>
      </c>
      <c r="AD14" s="304">
        <v>-826</v>
      </c>
    </row>
    <row r="15" spans="1:30" ht="12.6" thickBot="1">
      <c r="A15" s="18"/>
      <c r="B15" s="64" t="s">
        <v>348</v>
      </c>
      <c r="C15" s="64"/>
      <c r="D15" s="64"/>
      <c r="E15" s="18"/>
      <c r="F15" s="97">
        <v>2664</v>
      </c>
      <c r="G15" s="97">
        <v>1607</v>
      </c>
      <c r="H15" s="97">
        <v>-2186</v>
      </c>
      <c r="I15" s="97">
        <v>-1066</v>
      </c>
      <c r="J15" s="128">
        <v>1019</v>
      </c>
      <c r="K15" s="97">
        <v>-452</v>
      </c>
      <c r="L15" s="97">
        <v>-549</v>
      </c>
      <c r="M15" s="97">
        <v>1212</v>
      </c>
      <c r="N15" s="97">
        <v>-1155</v>
      </c>
      <c r="O15" s="128">
        <v>-944</v>
      </c>
      <c r="P15" s="97">
        <v>657</v>
      </c>
      <c r="Q15" s="97">
        <v>-113</v>
      </c>
      <c r="R15" s="97">
        <v>-906</v>
      </c>
      <c r="S15" s="97">
        <v>-7</v>
      </c>
      <c r="T15" s="128">
        <v>-369</v>
      </c>
      <c r="U15" s="97">
        <v>118</v>
      </c>
      <c r="V15" s="97">
        <v>-407</v>
      </c>
      <c r="W15" s="97">
        <v>-62</v>
      </c>
      <c r="X15" s="97">
        <v>-666</v>
      </c>
      <c r="Y15" s="128">
        <v>-1017</v>
      </c>
      <c r="Z15" s="97">
        <v>3180</v>
      </c>
      <c r="AA15" s="97">
        <v>-717</v>
      </c>
      <c r="AB15" s="97" t="s">
        <v>1225</v>
      </c>
      <c r="AC15" s="97" t="s">
        <v>1225</v>
      </c>
      <c r="AD15" s="128">
        <v>2463</v>
      </c>
    </row>
  </sheetData>
  <phoneticPr fontId="2" type="noConversion"/>
  <hyperlinks>
    <hyperlink ref="Z3" location="Contents!B20" display="Contents" xr:uid="{00000000-0004-0000-1600-000000000000}"/>
    <hyperlink ref="D8" location="Footnotes!A1" display="Footnotes" xr:uid="{76FD1D46-38FE-449E-A0CA-A61D33ADA166}"/>
  </hyperlinks>
  <pageMargins left="0" right="0" top="0" bottom="0.39370078740157483" header="0" footer="0.19685039370078741"/>
  <pageSetup paperSize="8" scale="89" fitToHeight="2" orientation="landscape" r:id="rId1"/>
  <customProperties>
    <customPr name="_pios_id" r:id="rId2"/>
  </customPropertie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rgb="FF008080"/>
    <pageSetUpPr fitToPage="1"/>
  </sheetPr>
  <dimension ref="A1:AU49"/>
  <sheetViews>
    <sheetView showGridLines="0" topLeftCell="B1" zoomScaleNormal="100" zoomScaleSheetLayoutView="130" workbookViewId="0">
      <pane xSplit="4" ySplit="6" topLeftCell="F7" activePane="bottomRight" state="frozen"/>
      <selection pane="topRight" activeCell="B1" sqref="B1"/>
      <selection pane="bottomLeft" activeCell="B1" sqref="B1"/>
      <selection pane="bottomRight" activeCell="AD31" sqref="AD31"/>
    </sheetView>
  </sheetViews>
  <sheetFormatPr defaultColWidth="9.1171875" defaultRowHeight="12.3"/>
  <cols>
    <col min="1" max="1" width="2.703125" customWidth="1"/>
    <col min="2" max="2" width="3" style="160" customWidth="1"/>
    <col min="3" max="3" width="50.703125" style="160" customWidth="1"/>
    <col min="4" max="4" width="17.41015625" style="160" customWidth="1"/>
    <col min="5" max="5" width="2.703125" style="135" customWidth="1"/>
    <col min="6" max="25" width="7.703125" style="135" customWidth="1"/>
    <col min="26" max="16384" width="9.1171875" style="135"/>
  </cols>
  <sheetData>
    <row r="1" spans="1:46" customFormat="1" ht="11.4">
      <c r="A1" s="5"/>
      <c r="B1" s="57" t="str">
        <f>Summary!$B$1</f>
        <v>Financial and Operating Information 2022 - 2026</v>
      </c>
      <c r="C1" s="57"/>
      <c r="D1" s="57"/>
    </row>
    <row r="2" spans="1:46" customFormat="1" ht="11.4">
      <c r="A2" s="5"/>
      <c r="B2" s="29" t="s">
        <v>8</v>
      </c>
      <c r="C2" s="29"/>
      <c r="D2" s="29"/>
    </row>
    <row r="3" spans="1:46" customFormat="1" ht="11.4">
      <c r="A3" s="5"/>
      <c r="B3" s="73"/>
      <c r="C3" s="73"/>
      <c r="D3" s="73"/>
      <c r="Z3" s="102" t="s">
        <v>6</v>
      </c>
    </row>
    <row r="4" spans="1:46" customFormat="1" ht="11.4">
      <c r="A4" s="5"/>
      <c r="B4" s="73"/>
      <c r="C4" s="73"/>
      <c r="D4" s="73"/>
    </row>
    <row r="5" spans="1:46" customFormat="1" ht="18.600000000000001">
      <c r="A5" s="5"/>
      <c r="B5" s="24" t="s">
        <v>349</v>
      </c>
      <c r="C5" s="24"/>
      <c r="D5" s="24"/>
    </row>
    <row r="6" spans="1:46" customFormat="1" ht="11.7" thickBot="1">
      <c r="A6" s="5"/>
      <c r="B6" s="175"/>
      <c r="C6" s="175"/>
      <c r="D6" s="175"/>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row>
    <row r="7" spans="1:46" s="167" customFormat="1">
      <c r="A7" s="179"/>
      <c r="B7" s="153"/>
      <c r="C7" s="70"/>
      <c r="D7" s="70"/>
      <c r="E7" s="18"/>
      <c r="F7" s="18"/>
      <c r="G7" s="18"/>
      <c r="H7" s="18"/>
      <c r="I7" s="18"/>
      <c r="J7" s="18"/>
      <c r="K7" s="18"/>
      <c r="L7" s="18"/>
      <c r="M7" s="18"/>
      <c r="N7" s="18"/>
      <c r="O7" s="18"/>
      <c r="P7" s="18"/>
      <c r="Q7" s="18"/>
      <c r="R7" s="18"/>
      <c r="S7" s="18"/>
      <c r="T7" s="18"/>
      <c r="U7" s="18"/>
      <c r="V7" s="18"/>
      <c r="W7" s="18"/>
      <c r="X7" s="18"/>
      <c r="Y7" s="18"/>
      <c r="Z7" s="18"/>
      <c r="AA7" s="18"/>
      <c r="AB7" s="18"/>
      <c r="AC7" s="18"/>
      <c r="AD7" s="18"/>
    </row>
    <row r="8" spans="1:46">
      <c r="B8" s="1075" t="s">
        <v>34</v>
      </c>
      <c r="C8" s="997"/>
      <c r="D8" s="986" t="s">
        <v>54</v>
      </c>
      <c r="E8" s="18"/>
      <c r="F8" s="997" t="s">
        <v>55</v>
      </c>
      <c r="G8" s="997" t="s">
        <v>56</v>
      </c>
      <c r="H8" s="997" t="s">
        <v>57</v>
      </c>
      <c r="I8" s="997" t="s">
        <v>58</v>
      </c>
      <c r="J8" s="1074">
        <v>2022</v>
      </c>
      <c r="K8" s="997" t="s">
        <v>55</v>
      </c>
      <c r="L8" s="997" t="s">
        <v>56</v>
      </c>
      <c r="M8" s="997" t="s">
        <v>57</v>
      </c>
      <c r="N8" s="997" t="s">
        <v>58</v>
      </c>
      <c r="O8" s="1074">
        <v>2023</v>
      </c>
      <c r="P8" s="997" t="s">
        <v>55</v>
      </c>
      <c r="Q8" s="997" t="s">
        <v>56</v>
      </c>
      <c r="R8" s="997" t="s">
        <v>57</v>
      </c>
      <c r="S8" s="997" t="s">
        <v>58</v>
      </c>
      <c r="T8" s="1074">
        <v>2024</v>
      </c>
      <c r="U8" s="997" t="s">
        <v>55</v>
      </c>
      <c r="V8" s="997" t="s">
        <v>56</v>
      </c>
      <c r="W8" s="997" t="s">
        <v>57</v>
      </c>
      <c r="X8" s="997" t="s">
        <v>58</v>
      </c>
      <c r="Y8" s="1074">
        <v>2025</v>
      </c>
      <c r="Z8" s="997" t="s">
        <v>55</v>
      </c>
      <c r="AA8" s="997" t="s">
        <v>56</v>
      </c>
      <c r="AB8" s="997" t="s">
        <v>57</v>
      </c>
      <c r="AC8" s="997" t="s">
        <v>58</v>
      </c>
      <c r="AD8" s="1074">
        <v>2026</v>
      </c>
      <c r="AE8" s="162"/>
      <c r="AF8" s="162"/>
      <c r="AG8" s="162"/>
      <c r="AH8" s="162"/>
      <c r="AI8" s="162"/>
      <c r="AJ8" s="162"/>
      <c r="AK8" s="162"/>
      <c r="AL8" s="162"/>
      <c r="AM8" s="162"/>
      <c r="AN8" s="162"/>
      <c r="AO8" s="162"/>
      <c r="AP8" s="162"/>
      <c r="AQ8" s="162"/>
      <c r="AR8" s="162"/>
      <c r="AS8" s="162"/>
      <c r="AT8" s="162"/>
    </row>
    <row r="9" spans="1:46">
      <c r="B9" s="21" t="s">
        <v>350</v>
      </c>
      <c r="C9" s="21"/>
      <c r="D9" s="877" t="str">
        <f>Footnotes!B47</f>
        <v>a</v>
      </c>
      <c r="E9" s="18"/>
      <c r="F9" s="177"/>
      <c r="G9" s="177"/>
      <c r="H9" s="177"/>
      <c r="I9" s="177"/>
      <c r="J9" s="109"/>
      <c r="K9" s="177"/>
      <c r="L9" s="177"/>
      <c r="M9" s="177"/>
      <c r="N9" s="177"/>
      <c r="O9" s="109"/>
      <c r="P9" s="177"/>
      <c r="Q9" s="177"/>
      <c r="R9" s="177"/>
      <c r="S9" s="177"/>
      <c r="T9" s="109"/>
      <c r="U9" s="177"/>
      <c r="V9" s="177"/>
      <c r="W9" s="177"/>
      <c r="X9" s="177"/>
      <c r="Y9" s="109"/>
      <c r="Z9" s="109"/>
      <c r="AA9" s="109"/>
      <c r="AB9" s="109"/>
      <c r="AC9" s="109"/>
      <c r="AD9" s="109"/>
      <c r="AE9" s="162"/>
      <c r="AF9" s="162"/>
      <c r="AG9" s="162"/>
      <c r="AH9" s="162"/>
      <c r="AI9" s="162"/>
      <c r="AJ9" s="162"/>
      <c r="AK9" s="162"/>
      <c r="AL9" s="162"/>
      <c r="AM9" s="162"/>
      <c r="AN9" s="162"/>
      <c r="AO9" s="162"/>
      <c r="AP9" s="162"/>
      <c r="AQ9" s="162"/>
      <c r="AR9" s="162"/>
      <c r="AS9" s="162"/>
      <c r="AT9" s="162"/>
    </row>
    <row r="10" spans="1:46">
      <c r="B10" s="1004" t="s">
        <v>351</v>
      </c>
      <c r="C10" s="1004"/>
      <c r="D10" s="1004"/>
      <c r="E10" s="18"/>
      <c r="F10" s="1076"/>
      <c r="G10" s="1076"/>
      <c r="H10" s="1076"/>
      <c r="I10" s="1076"/>
      <c r="J10" s="1077"/>
      <c r="K10" s="1076"/>
      <c r="L10" s="1076"/>
      <c r="M10" s="1076"/>
      <c r="N10" s="1076"/>
      <c r="O10" s="1077"/>
      <c r="P10" s="1076"/>
      <c r="Q10" s="1076"/>
      <c r="R10" s="1076"/>
      <c r="S10" s="1076"/>
      <c r="T10" s="1077"/>
      <c r="U10" s="1076"/>
      <c r="V10" s="1076"/>
      <c r="W10" s="1076"/>
      <c r="X10" s="1076"/>
      <c r="Y10" s="1077"/>
      <c r="Z10" s="1077"/>
      <c r="AA10" s="1077"/>
      <c r="AB10" s="1077"/>
      <c r="AC10" s="1077"/>
      <c r="AD10" s="1077"/>
      <c r="AE10" s="162"/>
      <c r="AF10" s="162"/>
      <c r="AG10" s="162"/>
      <c r="AH10" s="162"/>
      <c r="AI10" s="162"/>
      <c r="AJ10" s="162"/>
      <c r="AK10" s="162"/>
      <c r="AL10" s="162"/>
      <c r="AM10" s="162"/>
      <c r="AN10" s="162"/>
      <c r="AO10" s="162"/>
      <c r="AP10" s="162"/>
      <c r="AQ10" s="162"/>
      <c r="AR10" s="162"/>
      <c r="AS10" s="162"/>
      <c r="AT10" s="162"/>
    </row>
    <row r="11" spans="1:46">
      <c r="B11" s="21" t="s">
        <v>149</v>
      </c>
      <c r="C11" s="21"/>
      <c r="D11" s="21"/>
      <c r="E11" s="18"/>
      <c r="F11" s="108">
        <v>0</v>
      </c>
      <c r="G11" s="108">
        <v>0</v>
      </c>
      <c r="H11" s="108">
        <v>0</v>
      </c>
      <c r="I11" s="108">
        <v>0</v>
      </c>
      <c r="J11" s="109">
        <v>0</v>
      </c>
      <c r="K11" s="108">
        <v>0</v>
      </c>
      <c r="L11" s="108">
        <v>0</v>
      </c>
      <c r="M11" s="108">
        <v>0</v>
      </c>
      <c r="N11" s="108">
        <v>0</v>
      </c>
      <c r="O11" s="109">
        <v>0</v>
      </c>
      <c r="P11" s="108">
        <v>0</v>
      </c>
      <c r="Q11" s="108">
        <v>0</v>
      </c>
      <c r="R11" s="108">
        <v>0</v>
      </c>
      <c r="S11" s="108">
        <v>0</v>
      </c>
      <c r="T11" s="109">
        <v>0</v>
      </c>
      <c r="U11" s="108">
        <v>0</v>
      </c>
      <c r="V11" s="108">
        <v>0</v>
      </c>
      <c r="W11" s="108">
        <v>0</v>
      </c>
      <c r="X11" s="108">
        <v>0</v>
      </c>
      <c r="Y11" s="109">
        <v>0</v>
      </c>
      <c r="Z11" s="286">
        <v>0</v>
      </c>
      <c r="AA11" s="286">
        <v>0</v>
      </c>
      <c r="AB11" s="286" t="s">
        <v>1225</v>
      </c>
      <c r="AC11" s="286" t="s">
        <v>1225</v>
      </c>
      <c r="AD11" s="178">
        <v>0</v>
      </c>
      <c r="AE11" s="162"/>
      <c r="AF11" s="162"/>
      <c r="AG11" s="162"/>
      <c r="AH11" s="162"/>
      <c r="AI11" s="162"/>
      <c r="AJ11" s="162"/>
      <c r="AK11" s="162"/>
      <c r="AL11" s="162"/>
      <c r="AM11" s="162"/>
      <c r="AN11" s="162"/>
      <c r="AO11" s="162"/>
      <c r="AP11" s="162"/>
      <c r="AQ11" s="162"/>
      <c r="AR11" s="162"/>
      <c r="AS11" s="162"/>
      <c r="AT11" s="162"/>
    </row>
    <row r="12" spans="1:46">
      <c r="B12" s="21" t="s">
        <v>352</v>
      </c>
      <c r="C12" s="21"/>
      <c r="D12" s="21"/>
      <c r="E12" s="18"/>
      <c r="F12" s="108">
        <v>0</v>
      </c>
      <c r="G12" s="108">
        <v>0</v>
      </c>
      <c r="H12" s="108">
        <v>0</v>
      </c>
      <c r="I12" s="108">
        <v>0</v>
      </c>
      <c r="J12" s="109">
        <v>0</v>
      </c>
      <c r="K12" s="108">
        <v>0</v>
      </c>
      <c r="L12" s="108">
        <v>0</v>
      </c>
      <c r="M12" s="108">
        <v>0</v>
      </c>
      <c r="N12" s="108">
        <v>0</v>
      </c>
      <c r="O12" s="109">
        <v>0</v>
      </c>
      <c r="P12" s="108">
        <v>0</v>
      </c>
      <c r="Q12" s="108">
        <v>0</v>
      </c>
      <c r="R12" s="108">
        <v>0</v>
      </c>
      <c r="S12" s="108">
        <v>0</v>
      </c>
      <c r="T12" s="109">
        <v>0</v>
      </c>
      <c r="U12" s="108">
        <v>0</v>
      </c>
      <c r="V12" s="108">
        <v>0</v>
      </c>
      <c r="W12" s="108">
        <v>0</v>
      </c>
      <c r="X12" s="108">
        <v>0</v>
      </c>
      <c r="Y12" s="109">
        <v>0</v>
      </c>
      <c r="Z12" s="286">
        <v>0</v>
      </c>
      <c r="AA12" s="286">
        <v>0</v>
      </c>
      <c r="AB12" s="286" t="s">
        <v>1225</v>
      </c>
      <c r="AC12" s="286" t="s">
        <v>1225</v>
      </c>
      <c r="AD12" s="178">
        <v>0</v>
      </c>
      <c r="AE12" s="162"/>
      <c r="AF12" s="162"/>
      <c r="AG12" s="162"/>
      <c r="AH12" s="162"/>
      <c r="AI12" s="162"/>
      <c r="AJ12" s="162"/>
      <c r="AK12" s="162"/>
      <c r="AL12" s="162"/>
      <c r="AM12" s="162"/>
      <c r="AN12" s="162"/>
      <c r="AO12" s="162"/>
      <c r="AP12" s="162"/>
      <c r="AQ12" s="162"/>
      <c r="AR12" s="162"/>
      <c r="AS12" s="162"/>
      <c r="AT12" s="162"/>
    </row>
    <row r="13" spans="1:46">
      <c r="B13" s="21" t="s">
        <v>353</v>
      </c>
      <c r="C13" s="21"/>
      <c r="D13" s="877" t="str">
        <f>Footnotes!B48</f>
        <v>b</v>
      </c>
      <c r="E13" s="18"/>
      <c r="F13" s="108">
        <v>86.09</v>
      </c>
      <c r="G13" s="108">
        <v>105.5</v>
      </c>
      <c r="H13" s="108">
        <v>88.03</v>
      </c>
      <c r="I13" s="108">
        <v>80.5</v>
      </c>
      <c r="J13" s="109">
        <v>89.86</v>
      </c>
      <c r="K13" s="108">
        <v>79.44</v>
      </c>
      <c r="L13" s="108">
        <v>73.569999999999993</v>
      </c>
      <c r="M13" s="108">
        <v>76.69</v>
      </c>
      <c r="N13" s="108">
        <v>78.87</v>
      </c>
      <c r="O13" s="109">
        <v>77.03</v>
      </c>
      <c r="P13" s="108">
        <v>76.92</v>
      </c>
      <c r="Q13" s="108">
        <v>79.92</v>
      </c>
      <c r="R13" s="108">
        <v>74.8</v>
      </c>
      <c r="S13" s="108">
        <v>68.930000000000007</v>
      </c>
      <c r="T13" s="109">
        <v>75.37</v>
      </c>
      <c r="U13" s="108">
        <v>70.739999999999995</v>
      </c>
      <c r="V13" s="108">
        <v>64.150000000000006</v>
      </c>
      <c r="W13" s="108">
        <v>64.569999999999993</v>
      </c>
      <c r="X13" s="108">
        <v>62.72</v>
      </c>
      <c r="Y13" s="109">
        <v>65.5</v>
      </c>
      <c r="Z13" s="286">
        <v>67.17</v>
      </c>
      <c r="AA13" s="286">
        <v>94.09</v>
      </c>
      <c r="AB13" s="286" t="s">
        <v>1225</v>
      </c>
      <c r="AC13" s="286" t="s">
        <v>1225</v>
      </c>
      <c r="AD13" s="178">
        <v>81.260000000000005</v>
      </c>
      <c r="AE13" s="1078"/>
      <c r="AF13" s="1078"/>
      <c r="AG13" s="1078"/>
      <c r="AH13" s="162"/>
      <c r="AI13" s="162"/>
      <c r="AJ13" s="162"/>
      <c r="AK13" s="162"/>
      <c r="AL13" s="162"/>
      <c r="AM13" s="162"/>
      <c r="AN13" s="162"/>
      <c r="AO13" s="162"/>
      <c r="AP13" s="162"/>
      <c r="AQ13" s="162"/>
      <c r="AR13" s="162"/>
      <c r="AS13" s="162"/>
      <c r="AT13" s="162"/>
    </row>
    <row r="14" spans="1:46">
      <c r="B14" s="21" t="s">
        <v>354</v>
      </c>
      <c r="C14" s="21"/>
      <c r="D14" s="877" t="str">
        <f>Footnotes!B48</f>
        <v>b</v>
      </c>
      <c r="E14" s="18"/>
      <c r="F14" s="108">
        <v>86.09</v>
      </c>
      <c r="G14" s="108">
        <v>105.5</v>
      </c>
      <c r="H14" s="108">
        <v>88.03</v>
      </c>
      <c r="I14" s="108">
        <v>80.5</v>
      </c>
      <c r="J14" s="109">
        <v>89.86</v>
      </c>
      <c r="K14" s="108">
        <v>79.44</v>
      </c>
      <c r="L14" s="108">
        <v>73.569999999999993</v>
      </c>
      <c r="M14" s="108">
        <v>76.69</v>
      </c>
      <c r="N14" s="108">
        <v>78.87</v>
      </c>
      <c r="O14" s="109">
        <v>77.03</v>
      </c>
      <c r="P14" s="108">
        <v>76.92</v>
      </c>
      <c r="Q14" s="108">
        <v>79.92</v>
      </c>
      <c r="R14" s="108">
        <v>74.8</v>
      </c>
      <c r="S14" s="108">
        <v>68.930000000000007</v>
      </c>
      <c r="T14" s="109">
        <v>75.37</v>
      </c>
      <c r="U14" s="108">
        <v>70.739999999999995</v>
      </c>
      <c r="V14" s="108">
        <v>64.150000000000006</v>
      </c>
      <c r="W14" s="108">
        <v>64.569999999999993</v>
      </c>
      <c r="X14" s="108">
        <v>62.72</v>
      </c>
      <c r="Y14" s="109">
        <v>65.5</v>
      </c>
      <c r="Z14" s="286">
        <v>67.17</v>
      </c>
      <c r="AA14" s="286">
        <v>94.09</v>
      </c>
      <c r="AB14" s="286" t="s">
        <v>1225</v>
      </c>
      <c r="AC14" s="286" t="s">
        <v>1225</v>
      </c>
      <c r="AD14" s="178">
        <v>81.260000000000005</v>
      </c>
      <c r="AE14" s="162"/>
      <c r="AF14" s="162"/>
      <c r="AG14" s="162"/>
      <c r="AH14" s="162"/>
      <c r="AI14" s="162"/>
      <c r="AJ14" s="162"/>
      <c r="AK14" s="1079"/>
      <c r="AL14" s="1079"/>
      <c r="AM14" s="1079"/>
      <c r="AN14" s="1079"/>
      <c r="AO14" s="1079"/>
      <c r="AP14" s="1079"/>
      <c r="AQ14" s="1079"/>
      <c r="AR14" s="1079"/>
      <c r="AS14" s="1079"/>
      <c r="AT14" s="1079"/>
    </row>
    <row r="15" spans="1:46">
      <c r="B15" s="21"/>
      <c r="C15" s="21"/>
      <c r="D15" s="21"/>
      <c r="E15" s="18"/>
      <c r="F15" s="108"/>
      <c r="G15" s="108"/>
      <c r="H15" s="108"/>
      <c r="I15" s="108"/>
      <c r="J15" s="109"/>
      <c r="K15" s="108"/>
      <c r="L15" s="108"/>
      <c r="M15" s="108"/>
      <c r="N15" s="108"/>
      <c r="O15" s="109"/>
      <c r="P15" s="108"/>
      <c r="Q15" s="108"/>
      <c r="R15" s="108"/>
      <c r="S15" s="108"/>
      <c r="T15" s="109"/>
      <c r="U15" s="108"/>
      <c r="V15" s="108"/>
      <c r="W15" s="108"/>
      <c r="X15" s="108"/>
      <c r="Y15" s="109"/>
      <c r="Z15" s="286"/>
      <c r="AA15" s="286"/>
      <c r="AB15" s="286"/>
      <c r="AC15" s="286"/>
      <c r="AD15" s="286"/>
      <c r="AE15" s="162"/>
      <c r="AF15" s="162"/>
      <c r="AG15" s="162"/>
      <c r="AH15" s="162"/>
      <c r="AI15" s="162"/>
      <c r="AJ15" s="162"/>
      <c r="AK15" s="162"/>
      <c r="AL15" s="162"/>
      <c r="AM15" s="162"/>
      <c r="AN15" s="162"/>
      <c r="AO15" s="162"/>
      <c r="AP15" s="162"/>
      <c r="AQ15" s="162"/>
      <c r="AR15" s="162"/>
      <c r="AS15" s="162"/>
      <c r="AT15" s="162"/>
    </row>
    <row r="16" spans="1:46">
      <c r="B16" s="1004" t="s">
        <v>355</v>
      </c>
      <c r="C16" s="1004"/>
      <c r="D16" s="1004"/>
      <c r="E16" s="18"/>
      <c r="F16" s="1076"/>
      <c r="G16" s="1076"/>
      <c r="H16" s="1076"/>
      <c r="I16" s="1076"/>
      <c r="J16" s="1077"/>
      <c r="K16" s="1076"/>
      <c r="L16" s="1076"/>
      <c r="M16" s="1076"/>
      <c r="N16" s="1076"/>
      <c r="O16" s="1077"/>
      <c r="P16" s="1076"/>
      <c r="Q16" s="1076"/>
      <c r="R16" s="1076"/>
      <c r="S16" s="1076"/>
      <c r="T16" s="1077"/>
      <c r="U16" s="1076"/>
      <c r="V16" s="1076"/>
      <c r="W16" s="1076"/>
      <c r="X16" s="1076"/>
      <c r="Y16" s="1077"/>
      <c r="Z16" s="1080"/>
      <c r="AA16" s="1080"/>
      <c r="AB16" s="1080"/>
      <c r="AC16" s="1080"/>
      <c r="AD16" s="1080"/>
      <c r="AE16" s="162"/>
      <c r="AF16" s="162"/>
      <c r="AG16" s="162"/>
      <c r="AH16" s="162"/>
      <c r="AI16" s="162"/>
      <c r="AJ16" s="162"/>
      <c r="AK16" s="162"/>
      <c r="AL16" s="162"/>
      <c r="AM16" s="162"/>
      <c r="AN16" s="162"/>
      <c r="AO16" s="162"/>
      <c r="AP16" s="162"/>
      <c r="AQ16" s="162"/>
      <c r="AR16" s="162"/>
      <c r="AS16" s="162"/>
      <c r="AT16" s="162"/>
    </row>
    <row r="17" spans="2:46">
      <c r="B17" s="21" t="s">
        <v>149</v>
      </c>
      <c r="C17" s="21"/>
      <c r="D17" s="21"/>
      <c r="E17" s="18"/>
      <c r="F17" s="108">
        <v>0</v>
      </c>
      <c r="G17" s="108">
        <v>0</v>
      </c>
      <c r="H17" s="108">
        <v>0</v>
      </c>
      <c r="I17" s="108">
        <v>0</v>
      </c>
      <c r="J17" s="109">
        <v>0</v>
      </c>
      <c r="K17" s="108">
        <v>0</v>
      </c>
      <c r="L17" s="108">
        <v>0</v>
      </c>
      <c r="M17" s="108">
        <v>0</v>
      </c>
      <c r="N17" s="108">
        <v>0</v>
      </c>
      <c r="O17" s="109">
        <v>0</v>
      </c>
      <c r="P17" s="108">
        <v>0</v>
      </c>
      <c r="Q17" s="108">
        <v>0</v>
      </c>
      <c r="R17" s="108">
        <v>0</v>
      </c>
      <c r="S17" s="108">
        <v>0</v>
      </c>
      <c r="T17" s="109">
        <v>0</v>
      </c>
      <c r="U17" s="108">
        <v>0</v>
      </c>
      <c r="V17" s="108">
        <v>0</v>
      </c>
      <c r="W17" s="108">
        <v>0</v>
      </c>
      <c r="X17" s="108">
        <v>0</v>
      </c>
      <c r="Y17" s="109">
        <v>0</v>
      </c>
      <c r="Z17" s="286">
        <v>0</v>
      </c>
      <c r="AA17" s="286">
        <v>0</v>
      </c>
      <c r="AB17" s="286" t="s">
        <v>1225</v>
      </c>
      <c r="AC17" s="286" t="s">
        <v>1225</v>
      </c>
      <c r="AD17" s="178">
        <v>0</v>
      </c>
      <c r="AE17" s="162"/>
      <c r="AF17" s="162"/>
      <c r="AG17" s="162"/>
      <c r="AH17" s="162"/>
      <c r="AI17" s="162"/>
      <c r="AJ17" s="162"/>
      <c r="AK17" s="162"/>
      <c r="AL17" s="162"/>
      <c r="AM17" s="162"/>
      <c r="AN17" s="162"/>
      <c r="AO17" s="162"/>
      <c r="AP17" s="162"/>
      <c r="AQ17" s="162"/>
      <c r="AR17" s="162"/>
      <c r="AS17" s="162"/>
      <c r="AT17" s="162"/>
    </row>
    <row r="18" spans="2:46">
      <c r="B18" s="21" t="s">
        <v>352</v>
      </c>
      <c r="C18" s="21"/>
      <c r="D18" s="21"/>
      <c r="E18" s="18"/>
      <c r="F18" s="108">
        <v>0</v>
      </c>
      <c r="G18" s="108">
        <v>0</v>
      </c>
      <c r="H18" s="108">
        <v>0</v>
      </c>
      <c r="I18" s="108">
        <v>0</v>
      </c>
      <c r="J18" s="109">
        <v>0</v>
      </c>
      <c r="K18" s="108">
        <v>0</v>
      </c>
      <c r="L18" s="108">
        <v>0</v>
      </c>
      <c r="M18" s="108">
        <v>0</v>
      </c>
      <c r="N18" s="108">
        <v>0</v>
      </c>
      <c r="O18" s="109">
        <v>0</v>
      </c>
      <c r="P18" s="108">
        <v>0</v>
      </c>
      <c r="Q18" s="108">
        <v>0</v>
      </c>
      <c r="R18" s="108">
        <v>0</v>
      </c>
      <c r="S18" s="108">
        <v>0</v>
      </c>
      <c r="T18" s="109">
        <v>0</v>
      </c>
      <c r="U18" s="108">
        <v>0</v>
      </c>
      <c r="V18" s="108">
        <v>0</v>
      </c>
      <c r="W18" s="108">
        <v>0</v>
      </c>
      <c r="X18" s="108">
        <v>0</v>
      </c>
      <c r="Y18" s="109">
        <v>0</v>
      </c>
      <c r="Z18" s="286">
        <v>0</v>
      </c>
      <c r="AA18" s="286">
        <v>0</v>
      </c>
      <c r="AB18" s="286" t="s">
        <v>1225</v>
      </c>
      <c r="AC18" s="286" t="s">
        <v>1225</v>
      </c>
      <c r="AD18" s="178">
        <v>0</v>
      </c>
      <c r="AE18" s="162"/>
      <c r="AF18" s="162"/>
      <c r="AG18" s="162"/>
      <c r="AH18" s="162"/>
      <c r="AI18" s="162"/>
      <c r="AJ18" s="162"/>
      <c r="AK18" s="162"/>
      <c r="AL18" s="162"/>
      <c r="AM18" s="162"/>
      <c r="AN18" s="162"/>
      <c r="AO18" s="162"/>
      <c r="AP18" s="162"/>
      <c r="AQ18" s="162"/>
      <c r="AR18" s="162"/>
      <c r="AS18" s="162"/>
      <c r="AT18" s="162"/>
    </row>
    <row r="19" spans="2:46">
      <c r="B19" s="21" t="s">
        <v>353</v>
      </c>
      <c r="C19" s="21"/>
      <c r="D19" s="21"/>
      <c r="E19" s="18"/>
      <c r="F19" s="108">
        <v>7.88</v>
      </c>
      <c r="G19" s="108">
        <v>8.42</v>
      </c>
      <c r="H19" s="108">
        <v>9.85</v>
      </c>
      <c r="I19" s="108">
        <v>9.4</v>
      </c>
      <c r="J19" s="109">
        <v>8.91</v>
      </c>
      <c r="K19" s="108">
        <v>7.41</v>
      </c>
      <c r="L19" s="108">
        <v>5.53</v>
      </c>
      <c r="M19" s="108">
        <v>5.38</v>
      </c>
      <c r="N19" s="108">
        <v>6.18</v>
      </c>
      <c r="O19" s="109">
        <v>6.13</v>
      </c>
      <c r="P19" s="108">
        <v>5.45</v>
      </c>
      <c r="Q19" s="108">
        <v>5.47</v>
      </c>
      <c r="R19" s="108">
        <v>5.8</v>
      </c>
      <c r="S19" s="108">
        <v>6.96</v>
      </c>
      <c r="T19" s="109">
        <v>5.9</v>
      </c>
      <c r="U19" s="108">
        <v>7.26</v>
      </c>
      <c r="V19" s="108">
        <v>6.5</v>
      </c>
      <c r="W19" s="108">
        <v>6.41</v>
      </c>
      <c r="X19" s="108">
        <v>6.3</v>
      </c>
      <c r="Y19" s="109">
        <v>6.6</v>
      </c>
      <c r="Z19" s="286">
        <v>6.3</v>
      </c>
      <c r="AA19" s="286">
        <v>8.0299999999999994</v>
      </c>
      <c r="AB19" s="286" t="s">
        <v>1225</v>
      </c>
      <c r="AC19" s="286" t="s">
        <v>1225</v>
      </c>
      <c r="AD19" s="178">
        <v>7.14</v>
      </c>
      <c r="AE19" s="162"/>
      <c r="AF19" s="162"/>
      <c r="AG19" s="162"/>
      <c r="AH19" s="162"/>
      <c r="AI19" s="162"/>
      <c r="AJ19" s="162"/>
      <c r="AK19" s="162"/>
      <c r="AL19" s="162"/>
      <c r="AM19" s="162"/>
      <c r="AN19" s="162"/>
      <c r="AO19" s="162"/>
      <c r="AP19" s="162"/>
      <c r="AQ19" s="162"/>
      <c r="AR19" s="162"/>
      <c r="AS19" s="162"/>
      <c r="AT19" s="162"/>
    </row>
    <row r="20" spans="2:46">
      <c r="B20" s="21" t="s">
        <v>354</v>
      </c>
      <c r="C20" s="21"/>
      <c r="D20" s="21"/>
      <c r="E20" s="18"/>
      <c r="F20" s="108">
        <v>7.88</v>
      </c>
      <c r="G20" s="108">
        <v>8.42</v>
      </c>
      <c r="H20" s="108">
        <v>9.85</v>
      </c>
      <c r="I20" s="108">
        <v>9.4</v>
      </c>
      <c r="J20" s="109">
        <v>8.91</v>
      </c>
      <c r="K20" s="108">
        <v>7.41</v>
      </c>
      <c r="L20" s="108">
        <v>5.53</v>
      </c>
      <c r="M20" s="108">
        <v>5.38</v>
      </c>
      <c r="N20" s="108">
        <v>6.18</v>
      </c>
      <c r="O20" s="109">
        <v>6.13</v>
      </c>
      <c r="P20" s="108">
        <v>5.45</v>
      </c>
      <c r="Q20" s="108">
        <v>5.47</v>
      </c>
      <c r="R20" s="108">
        <v>5.8</v>
      </c>
      <c r="S20" s="108">
        <v>6.96</v>
      </c>
      <c r="T20" s="109">
        <v>5.9</v>
      </c>
      <c r="U20" s="108">
        <v>7.26</v>
      </c>
      <c r="V20" s="108">
        <v>6.5</v>
      </c>
      <c r="W20" s="108">
        <v>6.41</v>
      </c>
      <c r="X20" s="108">
        <v>6.3</v>
      </c>
      <c r="Y20" s="109">
        <v>6.6</v>
      </c>
      <c r="Z20" s="286">
        <v>6.3</v>
      </c>
      <c r="AA20" s="286">
        <v>8.0299999999999994</v>
      </c>
      <c r="AB20" s="286" t="s">
        <v>1225</v>
      </c>
      <c r="AC20" s="286" t="s">
        <v>1225</v>
      </c>
      <c r="AD20" s="178">
        <v>7.14</v>
      </c>
      <c r="AE20" s="162"/>
      <c r="AF20" s="162"/>
      <c r="AG20" s="162"/>
      <c r="AH20" s="162"/>
      <c r="AI20" s="162"/>
      <c r="AJ20" s="162"/>
      <c r="AK20" s="1079"/>
      <c r="AL20" s="1079"/>
      <c r="AM20" s="1079"/>
      <c r="AN20" s="1079"/>
      <c r="AO20" s="1079"/>
      <c r="AP20" s="1079"/>
      <c r="AQ20" s="1079"/>
      <c r="AR20" s="1079"/>
      <c r="AS20" s="1079"/>
      <c r="AT20" s="1079"/>
    </row>
    <row r="21" spans="2:46">
      <c r="B21" s="21"/>
      <c r="C21" s="21"/>
      <c r="D21" s="21"/>
      <c r="E21" s="18"/>
      <c r="F21" s="108"/>
      <c r="G21" s="108"/>
      <c r="H21" s="108"/>
      <c r="I21" s="108"/>
      <c r="J21" s="109"/>
      <c r="K21" s="108"/>
      <c r="L21" s="108"/>
      <c r="M21" s="108"/>
      <c r="N21" s="108"/>
      <c r="O21" s="109"/>
      <c r="P21" s="108"/>
      <c r="Q21" s="108"/>
      <c r="R21" s="108"/>
      <c r="S21" s="108"/>
      <c r="T21" s="109"/>
      <c r="U21" s="108"/>
      <c r="V21" s="108"/>
      <c r="W21" s="108"/>
      <c r="X21" s="108"/>
      <c r="Y21" s="109"/>
      <c r="Z21" s="286"/>
      <c r="AA21" s="286"/>
      <c r="AB21" s="286"/>
      <c r="AC21" s="286"/>
      <c r="AD21" s="178"/>
      <c r="AE21" s="162"/>
      <c r="AF21" s="162"/>
      <c r="AG21" s="162"/>
      <c r="AH21" s="162"/>
      <c r="AI21" s="162"/>
      <c r="AJ21" s="162"/>
      <c r="AK21" s="162"/>
      <c r="AL21" s="162"/>
      <c r="AM21" s="162"/>
      <c r="AN21" s="162"/>
      <c r="AO21" s="162"/>
      <c r="AP21" s="162"/>
      <c r="AQ21" s="162"/>
      <c r="AR21" s="162"/>
      <c r="AS21" s="162"/>
      <c r="AT21" s="162"/>
    </row>
    <row r="22" spans="2:46">
      <c r="B22" s="1004" t="s">
        <v>356</v>
      </c>
      <c r="C22" s="1004"/>
      <c r="D22" s="1004"/>
      <c r="E22" s="18"/>
      <c r="F22" s="1076"/>
      <c r="G22" s="1076"/>
      <c r="H22" s="1076"/>
      <c r="I22" s="1076"/>
      <c r="J22" s="1077"/>
      <c r="K22" s="1076"/>
      <c r="L22" s="1076"/>
      <c r="M22" s="1076"/>
      <c r="N22" s="1076"/>
      <c r="O22" s="1077"/>
      <c r="P22" s="1076"/>
      <c r="Q22" s="1076"/>
      <c r="R22" s="1076"/>
      <c r="S22" s="1076"/>
      <c r="T22" s="1077"/>
      <c r="U22" s="1076"/>
      <c r="V22" s="1076"/>
      <c r="W22" s="1076"/>
      <c r="X22" s="1076"/>
      <c r="Y22" s="1077"/>
      <c r="Z22" s="1080"/>
      <c r="AA22" s="1080"/>
      <c r="AB22" s="1080"/>
      <c r="AC22" s="1080"/>
      <c r="AD22" s="1081"/>
      <c r="AE22" s="162"/>
      <c r="AF22" s="162"/>
      <c r="AG22" s="162"/>
      <c r="AH22" s="162"/>
      <c r="AI22" s="162"/>
      <c r="AJ22" s="162"/>
      <c r="AK22" s="162"/>
      <c r="AL22" s="162"/>
      <c r="AM22" s="162"/>
      <c r="AN22" s="162"/>
      <c r="AO22" s="162"/>
      <c r="AP22" s="162"/>
      <c r="AQ22" s="162"/>
      <c r="AR22" s="162"/>
      <c r="AS22" s="162"/>
      <c r="AT22" s="162"/>
    </row>
    <row r="23" spans="2:46">
      <c r="B23" s="21" t="s">
        <v>149</v>
      </c>
      <c r="C23" s="21"/>
      <c r="D23" s="21"/>
      <c r="E23" s="18"/>
      <c r="F23" s="108">
        <v>0</v>
      </c>
      <c r="G23" s="108">
        <v>0</v>
      </c>
      <c r="H23" s="108">
        <v>0</v>
      </c>
      <c r="I23" s="108">
        <v>0</v>
      </c>
      <c r="J23" s="109">
        <v>0</v>
      </c>
      <c r="K23" s="108">
        <v>0</v>
      </c>
      <c r="L23" s="108">
        <v>0</v>
      </c>
      <c r="M23" s="108">
        <v>0</v>
      </c>
      <c r="N23" s="108">
        <v>0</v>
      </c>
      <c r="O23" s="109">
        <v>0</v>
      </c>
      <c r="P23" s="108">
        <v>0</v>
      </c>
      <c r="Q23" s="108">
        <v>0</v>
      </c>
      <c r="R23" s="108">
        <v>0</v>
      </c>
      <c r="S23" s="108">
        <v>0</v>
      </c>
      <c r="T23" s="109">
        <v>0</v>
      </c>
      <c r="U23" s="108">
        <v>0</v>
      </c>
      <c r="V23" s="108">
        <v>0</v>
      </c>
      <c r="W23" s="108">
        <v>0</v>
      </c>
      <c r="X23" s="108">
        <v>0</v>
      </c>
      <c r="Y23" s="109">
        <v>0</v>
      </c>
      <c r="Z23" s="286">
        <v>0</v>
      </c>
      <c r="AA23" s="286">
        <v>0</v>
      </c>
      <c r="AB23" s="286" t="s">
        <v>1225</v>
      </c>
      <c r="AC23" s="286" t="s">
        <v>1225</v>
      </c>
      <c r="AD23" s="178">
        <v>0</v>
      </c>
      <c r="AE23" s="162"/>
      <c r="AF23" s="162"/>
      <c r="AG23" s="162"/>
      <c r="AH23" s="162"/>
      <c r="AI23" s="162"/>
      <c r="AJ23" s="162"/>
      <c r="AK23" s="162"/>
      <c r="AL23" s="162"/>
      <c r="AM23" s="162"/>
      <c r="AN23" s="162"/>
      <c r="AO23" s="162"/>
      <c r="AP23" s="162"/>
      <c r="AQ23" s="162"/>
      <c r="AR23" s="162"/>
      <c r="AS23" s="162"/>
      <c r="AT23" s="162"/>
    </row>
    <row r="24" spans="2:46">
      <c r="B24" s="21" t="s">
        <v>352</v>
      </c>
      <c r="C24" s="21"/>
      <c r="D24" s="21"/>
      <c r="E24" s="18"/>
      <c r="F24" s="108">
        <v>0</v>
      </c>
      <c r="G24" s="108">
        <v>0</v>
      </c>
      <c r="H24" s="108">
        <v>0</v>
      </c>
      <c r="I24" s="108">
        <v>0</v>
      </c>
      <c r="J24" s="109">
        <v>0</v>
      </c>
      <c r="K24" s="108">
        <v>0</v>
      </c>
      <c r="L24" s="108">
        <v>0</v>
      </c>
      <c r="M24" s="108">
        <v>0</v>
      </c>
      <c r="N24" s="108">
        <v>0</v>
      </c>
      <c r="O24" s="109">
        <v>0</v>
      </c>
      <c r="P24" s="108">
        <v>0</v>
      </c>
      <c r="Q24" s="108">
        <v>0</v>
      </c>
      <c r="R24" s="108">
        <v>0</v>
      </c>
      <c r="S24" s="108">
        <v>0</v>
      </c>
      <c r="T24" s="109">
        <v>0</v>
      </c>
      <c r="U24" s="108">
        <v>0</v>
      </c>
      <c r="V24" s="108">
        <v>0</v>
      </c>
      <c r="W24" s="108">
        <v>0</v>
      </c>
      <c r="X24" s="108">
        <v>0</v>
      </c>
      <c r="Y24" s="109">
        <v>0</v>
      </c>
      <c r="Z24" s="286">
        <v>0</v>
      </c>
      <c r="AA24" s="286">
        <v>0</v>
      </c>
      <c r="AB24" s="286" t="s">
        <v>1225</v>
      </c>
      <c r="AC24" s="286" t="s">
        <v>1225</v>
      </c>
      <c r="AD24" s="178">
        <v>0</v>
      </c>
      <c r="AE24" s="162"/>
      <c r="AF24" s="162"/>
      <c r="AG24" s="162"/>
      <c r="AH24" s="162"/>
      <c r="AI24" s="162"/>
      <c r="AJ24" s="162"/>
      <c r="AK24" s="162"/>
      <c r="AL24" s="162"/>
      <c r="AM24" s="162"/>
      <c r="AN24" s="162"/>
      <c r="AO24" s="162"/>
      <c r="AP24" s="162"/>
      <c r="AQ24" s="162"/>
      <c r="AR24" s="162"/>
      <c r="AS24" s="162"/>
      <c r="AT24" s="162"/>
    </row>
    <row r="25" spans="2:46">
      <c r="B25" s="21" t="s">
        <v>353</v>
      </c>
      <c r="C25" s="21"/>
      <c r="D25" s="877" t="str">
        <f>Footnotes!B48</f>
        <v>b</v>
      </c>
      <c r="E25" s="18"/>
      <c r="F25" s="108">
        <v>50.91</v>
      </c>
      <c r="G25" s="108">
        <v>55.79</v>
      </c>
      <c r="H25" s="108">
        <v>60.8</v>
      </c>
      <c r="I25" s="108">
        <v>57.6</v>
      </c>
      <c r="J25" s="109">
        <v>56.34</v>
      </c>
      <c r="K25" s="108">
        <v>46.95</v>
      </c>
      <c r="L25" s="108">
        <v>36.96</v>
      </c>
      <c r="M25" s="108">
        <v>36.82</v>
      </c>
      <c r="N25" s="108">
        <v>40.17</v>
      </c>
      <c r="O25" s="109">
        <v>40.21</v>
      </c>
      <c r="P25" s="108">
        <v>36.64</v>
      </c>
      <c r="Q25" s="108">
        <v>36.85</v>
      </c>
      <c r="R25" s="108">
        <v>37.909999999999997</v>
      </c>
      <c r="S25" s="108">
        <v>43.21</v>
      </c>
      <c r="T25" s="109">
        <v>38.57</v>
      </c>
      <c r="U25" s="108">
        <v>45.38</v>
      </c>
      <c r="V25" s="108">
        <v>40.840000000000003</v>
      </c>
      <c r="W25" s="108">
        <v>40.299999999999997</v>
      </c>
      <c r="X25" s="108">
        <v>39.18</v>
      </c>
      <c r="Y25" s="109">
        <v>41.34</v>
      </c>
      <c r="Z25" s="286">
        <v>40.08</v>
      </c>
      <c r="AA25" s="286">
        <v>52.82</v>
      </c>
      <c r="AB25" s="286" t="s">
        <v>1225</v>
      </c>
      <c r="AC25" s="286" t="s">
        <v>1225</v>
      </c>
      <c r="AD25" s="178">
        <v>46.33</v>
      </c>
      <c r="AE25" s="162"/>
      <c r="AF25" s="162"/>
      <c r="AG25" s="162"/>
      <c r="AH25" s="162"/>
      <c r="AI25" s="162"/>
      <c r="AJ25" s="162"/>
      <c r="AK25" s="162"/>
      <c r="AL25" s="162"/>
      <c r="AM25" s="162"/>
      <c r="AN25" s="162"/>
      <c r="AO25" s="162"/>
      <c r="AP25" s="162"/>
      <c r="AQ25" s="162"/>
      <c r="AR25" s="162"/>
      <c r="AS25" s="162"/>
      <c r="AT25" s="162"/>
    </row>
    <row r="26" spans="2:46" ht="12.6" thickBot="1">
      <c r="B26" s="91" t="s">
        <v>354</v>
      </c>
      <c r="C26" s="91"/>
      <c r="D26" s="880" t="str">
        <f>Footnotes!B48</f>
        <v>b</v>
      </c>
      <c r="E26" s="18"/>
      <c r="F26" s="125">
        <v>50.91</v>
      </c>
      <c r="G26" s="125">
        <v>55.79</v>
      </c>
      <c r="H26" s="125">
        <v>60.8</v>
      </c>
      <c r="I26" s="125">
        <v>57.6</v>
      </c>
      <c r="J26" s="126">
        <v>56.34</v>
      </c>
      <c r="K26" s="125">
        <v>46.95</v>
      </c>
      <c r="L26" s="125">
        <v>36.96</v>
      </c>
      <c r="M26" s="125">
        <v>36.82</v>
      </c>
      <c r="N26" s="125">
        <v>40.17</v>
      </c>
      <c r="O26" s="126">
        <v>40.21</v>
      </c>
      <c r="P26" s="125">
        <v>36.64</v>
      </c>
      <c r="Q26" s="125">
        <v>36.85</v>
      </c>
      <c r="R26" s="125">
        <v>37.909999999999997</v>
      </c>
      <c r="S26" s="125">
        <v>43.21</v>
      </c>
      <c r="T26" s="126">
        <v>38.57</v>
      </c>
      <c r="U26" s="125">
        <v>45.38</v>
      </c>
      <c r="V26" s="125">
        <v>40.840000000000003</v>
      </c>
      <c r="W26" s="125">
        <v>40.299999999999997</v>
      </c>
      <c r="X26" s="125">
        <v>39.18</v>
      </c>
      <c r="Y26" s="126">
        <v>41.34</v>
      </c>
      <c r="Z26" s="336">
        <v>40.08</v>
      </c>
      <c r="AA26" s="336">
        <v>52.82</v>
      </c>
      <c r="AB26" s="336" t="s">
        <v>1225</v>
      </c>
      <c r="AC26" s="336" t="s">
        <v>1225</v>
      </c>
      <c r="AD26" s="646">
        <v>46.33</v>
      </c>
      <c r="AE26" s="162"/>
      <c r="AF26" s="162"/>
      <c r="AG26" s="162"/>
      <c r="AH26" s="162"/>
      <c r="AI26" s="162"/>
      <c r="AJ26" s="162"/>
      <c r="AK26" s="1079"/>
      <c r="AL26" s="1079"/>
      <c r="AM26" s="1079"/>
      <c r="AN26" s="1079"/>
      <c r="AO26" s="1079"/>
      <c r="AP26" s="1079"/>
      <c r="AQ26" s="1079"/>
      <c r="AR26" s="1079"/>
      <c r="AS26" s="1079"/>
      <c r="AT26" s="1079"/>
    </row>
    <row r="27" spans="2:46">
      <c r="B27" s="21"/>
      <c r="C27" s="21"/>
      <c r="D27" s="21"/>
      <c r="E27" s="18"/>
      <c r="F27" s="108"/>
      <c r="G27" s="108"/>
      <c r="H27" s="108"/>
      <c r="I27" s="108"/>
      <c r="J27" s="109"/>
      <c r="K27" s="108"/>
      <c r="L27" s="108"/>
      <c r="M27" s="108"/>
      <c r="N27" s="108"/>
      <c r="O27" s="109"/>
      <c r="P27" s="109"/>
      <c r="Q27" s="109"/>
      <c r="R27" s="109"/>
      <c r="S27" s="109"/>
      <c r="T27" s="109"/>
      <c r="U27" s="109"/>
      <c r="V27" s="109"/>
      <c r="W27" s="109"/>
      <c r="X27" s="109"/>
      <c r="Y27" s="109"/>
      <c r="Z27" s="109"/>
      <c r="AA27" s="109"/>
      <c r="AB27" s="109"/>
      <c r="AC27" s="109"/>
      <c r="AD27" s="109"/>
      <c r="AE27" s="162"/>
      <c r="AF27" s="162"/>
      <c r="AG27" s="162"/>
      <c r="AH27" s="162"/>
      <c r="AI27" s="162"/>
      <c r="AJ27" s="162"/>
      <c r="AK27" s="162"/>
      <c r="AL27" s="162"/>
      <c r="AM27" s="162"/>
      <c r="AN27" s="162"/>
      <c r="AO27" s="162"/>
      <c r="AP27" s="162"/>
      <c r="AQ27" s="162"/>
      <c r="AR27" s="162"/>
      <c r="AS27" s="162"/>
      <c r="AT27" s="162"/>
    </row>
    <row r="29" spans="2:46">
      <c r="B29" s="70"/>
      <c r="C29" s="70"/>
      <c r="D29" s="70"/>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62"/>
      <c r="AF29" s="162"/>
      <c r="AG29" s="162"/>
      <c r="AH29" s="162"/>
      <c r="AI29" s="162"/>
      <c r="AJ29" s="162"/>
      <c r="AK29" s="162"/>
      <c r="AL29" s="162"/>
      <c r="AM29" s="162"/>
      <c r="AN29" s="162"/>
      <c r="AO29" s="162"/>
      <c r="AP29" s="162"/>
      <c r="AQ29" s="162"/>
      <c r="AR29" s="162"/>
      <c r="AS29" s="162"/>
      <c r="AT29" s="162"/>
    </row>
    <row r="30" spans="2:46">
      <c r="B30" s="1075" t="s">
        <v>35</v>
      </c>
      <c r="C30" s="997"/>
      <c r="D30" s="986" t="s">
        <v>54</v>
      </c>
      <c r="E30" s="18"/>
      <c r="F30" s="997" t="s">
        <v>55</v>
      </c>
      <c r="G30" s="997" t="s">
        <v>56</v>
      </c>
      <c r="H30" s="997" t="s">
        <v>57</v>
      </c>
      <c r="I30" s="997" t="s">
        <v>58</v>
      </c>
      <c r="J30" s="1074">
        <v>2022</v>
      </c>
      <c r="K30" s="997" t="s">
        <v>55</v>
      </c>
      <c r="L30" s="997" t="s">
        <v>56</v>
      </c>
      <c r="M30" s="997" t="s">
        <v>57</v>
      </c>
      <c r="N30" s="997" t="s">
        <v>58</v>
      </c>
      <c r="O30" s="1074">
        <v>2023</v>
      </c>
      <c r="P30" s="997" t="s">
        <v>55</v>
      </c>
      <c r="Q30" s="997" t="s">
        <v>56</v>
      </c>
      <c r="R30" s="997" t="s">
        <v>57</v>
      </c>
      <c r="S30" s="997" t="s">
        <v>58</v>
      </c>
      <c r="T30" s="1074">
        <v>2024</v>
      </c>
      <c r="U30" s="997" t="s">
        <v>55</v>
      </c>
      <c r="V30" s="997" t="s">
        <v>56</v>
      </c>
      <c r="W30" s="997" t="s">
        <v>57</v>
      </c>
      <c r="X30" s="997" t="s">
        <v>58</v>
      </c>
      <c r="Y30" s="1074">
        <v>2025</v>
      </c>
      <c r="Z30" s="997" t="s">
        <v>55</v>
      </c>
      <c r="AA30" s="997" t="s">
        <v>56</v>
      </c>
      <c r="AB30" s="997" t="s">
        <v>57</v>
      </c>
      <c r="AC30" s="997" t="s">
        <v>58</v>
      </c>
      <c r="AD30" s="1074">
        <v>2026</v>
      </c>
      <c r="AE30" s="162"/>
      <c r="AF30" s="162"/>
      <c r="AG30" s="162"/>
      <c r="AH30" s="162"/>
      <c r="AI30" s="162"/>
      <c r="AJ30" s="162"/>
      <c r="AK30" s="162"/>
      <c r="AL30" s="162"/>
      <c r="AM30" s="162"/>
      <c r="AN30" s="162"/>
      <c r="AO30" s="162"/>
      <c r="AP30" s="162"/>
      <c r="AQ30" s="162"/>
      <c r="AR30" s="162"/>
      <c r="AS30" s="162"/>
      <c r="AT30" s="162"/>
    </row>
    <row r="31" spans="2:46">
      <c r="B31" s="21" t="s">
        <v>350</v>
      </c>
      <c r="C31" s="21"/>
      <c r="D31" s="877" t="str">
        <f>Footnotes!B47</f>
        <v>a</v>
      </c>
      <c r="E31" s="18"/>
      <c r="F31" s="177"/>
      <c r="G31" s="177"/>
      <c r="H31" s="177"/>
      <c r="I31" s="177"/>
      <c r="J31" s="109"/>
      <c r="K31" s="177"/>
      <c r="L31" s="177"/>
      <c r="M31" s="177"/>
      <c r="N31" s="177"/>
      <c r="O31" s="109"/>
      <c r="P31" s="177"/>
      <c r="Q31" s="177"/>
      <c r="R31" s="177"/>
      <c r="S31" s="177"/>
      <c r="T31" s="109"/>
      <c r="U31" s="177"/>
      <c r="V31" s="177"/>
      <c r="W31" s="177"/>
      <c r="X31" s="177"/>
      <c r="Y31" s="109"/>
      <c r="Z31" s="109"/>
      <c r="AA31" s="109"/>
      <c r="AB31" s="109"/>
      <c r="AC31" s="109"/>
      <c r="AD31" s="109"/>
      <c r="AE31" s="162"/>
      <c r="AF31" s="162"/>
      <c r="AG31" s="162"/>
      <c r="AH31" s="162"/>
      <c r="AI31" s="162"/>
      <c r="AJ31" s="162"/>
      <c r="AK31" s="162"/>
      <c r="AL31" s="162"/>
      <c r="AM31" s="162"/>
      <c r="AN31" s="162"/>
      <c r="AO31" s="162"/>
      <c r="AP31" s="162"/>
      <c r="AQ31" s="162"/>
      <c r="AR31" s="162"/>
      <c r="AS31" s="162"/>
      <c r="AT31" s="162"/>
    </row>
    <row r="32" spans="2:46">
      <c r="B32" s="1004" t="s">
        <v>351</v>
      </c>
      <c r="C32" s="1004"/>
      <c r="D32" s="1004"/>
      <c r="E32" s="18"/>
      <c r="F32" s="1082"/>
      <c r="G32" s="1082"/>
      <c r="H32" s="1082"/>
      <c r="I32" s="1082"/>
      <c r="J32" s="1077"/>
      <c r="K32" s="1082"/>
      <c r="L32" s="1082"/>
      <c r="M32" s="1082"/>
      <c r="N32" s="1082"/>
      <c r="O32" s="1077"/>
      <c r="P32" s="1082"/>
      <c r="Q32" s="1082"/>
      <c r="R32" s="1082"/>
      <c r="S32" s="1082"/>
      <c r="T32" s="1077"/>
      <c r="U32" s="1082"/>
      <c r="V32" s="1082"/>
      <c r="W32" s="1082"/>
      <c r="X32" s="1082"/>
      <c r="Y32" s="1077"/>
      <c r="Z32" s="1077"/>
      <c r="AA32" s="1077"/>
      <c r="AB32" s="1077"/>
      <c r="AC32" s="1077"/>
      <c r="AD32" s="1077"/>
      <c r="AE32" s="162"/>
      <c r="AF32" s="162"/>
      <c r="AG32" s="162"/>
      <c r="AH32" s="162"/>
      <c r="AI32" s="162"/>
      <c r="AJ32" s="162"/>
      <c r="AK32" s="162"/>
      <c r="AL32" s="162"/>
      <c r="AM32" s="162"/>
      <c r="AN32" s="162"/>
      <c r="AO32" s="162"/>
      <c r="AP32" s="162"/>
      <c r="AQ32" s="162"/>
      <c r="AR32" s="162"/>
      <c r="AS32" s="162"/>
      <c r="AT32" s="162"/>
    </row>
    <row r="33" spans="2:47">
      <c r="B33" s="21" t="s">
        <v>149</v>
      </c>
      <c r="C33" s="21"/>
      <c r="D33" s="21"/>
      <c r="E33" s="18"/>
      <c r="F33" s="108">
        <v>70.34</v>
      </c>
      <c r="G33" s="108">
        <v>89.8</v>
      </c>
      <c r="H33" s="108">
        <v>82.23</v>
      </c>
      <c r="I33" s="108">
        <v>71.209999999999994</v>
      </c>
      <c r="J33" s="109">
        <v>78.400000000000006</v>
      </c>
      <c r="K33" s="108">
        <v>62.66</v>
      </c>
      <c r="L33" s="108">
        <v>60.53</v>
      </c>
      <c r="M33" s="108">
        <v>63.95</v>
      </c>
      <c r="N33" s="108">
        <v>67.66</v>
      </c>
      <c r="O33" s="109">
        <v>63.81</v>
      </c>
      <c r="P33" s="108">
        <v>62.2</v>
      </c>
      <c r="Q33" s="108">
        <v>65.88</v>
      </c>
      <c r="R33" s="108">
        <v>63.31</v>
      </c>
      <c r="S33" s="108">
        <v>59.66</v>
      </c>
      <c r="T33" s="109">
        <v>62.78</v>
      </c>
      <c r="U33" s="108">
        <v>62.01</v>
      </c>
      <c r="V33" s="108">
        <v>53.39</v>
      </c>
      <c r="W33" s="108">
        <v>54.02</v>
      </c>
      <c r="X33" s="108">
        <v>49.08</v>
      </c>
      <c r="Y33" s="109">
        <v>54.54</v>
      </c>
      <c r="Z33" s="286">
        <v>51.2</v>
      </c>
      <c r="AA33" s="286">
        <v>76.03</v>
      </c>
      <c r="AB33" s="286" t="s">
        <v>1225</v>
      </c>
      <c r="AC33" s="286" t="s">
        <v>1225</v>
      </c>
      <c r="AD33" s="178">
        <v>63.2</v>
      </c>
      <c r="AE33" s="162"/>
      <c r="AF33" s="162"/>
      <c r="AG33" s="162"/>
      <c r="AH33" s="162"/>
      <c r="AI33" s="162"/>
      <c r="AJ33" s="162"/>
      <c r="AK33" s="162"/>
      <c r="AL33" s="162"/>
      <c r="AM33" s="162"/>
      <c r="AN33" s="162"/>
      <c r="AO33" s="162"/>
      <c r="AP33" s="162"/>
      <c r="AQ33" s="162"/>
      <c r="AR33" s="162"/>
      <c r="AS33" s="162"/>
      <c r="AT33" s="162"/>
      <c r="AU33" s="162"/>
    </row>
    <row r="34" spans="2:47">
      <c r="B34" s="21" t="s">
        <v>352</v>
      </c>
      <c r="C34" s="21"/>
      <c r="D34" s="21"/>
      <c r="E34" s="18"/>
      <c r="F34" s="108">
        <v>104.41</v>
      </c>
      <c r="G34" s="108">
        <v>113.9</v>
      </c>
      <c r="H34" s="108">
        <v>94.21</v>
      </c>
      <c r="I34" s="108">
        <v>86.62</v>
      </c>
      <c r="J34" s="109">
        <v>99.9</v>
      </c>
      <c r="K34" s="108">
        <v>79.260000000000005</v>
      </c>
      <c r="L34" s="108">
        <v>75.14</v>
      </c>
      <c r="M34" s="108">
        <v>90.76</v>
      </c>
      <c r="N34" s="108">
        <v>81.02</v>
      </c>
      <c r="O34" s="109">
        <v>80.7</v>
      </c>
      <c r="P34" s="108">
        <v>85</v>
      </c>
      <c r="Q34" s="108">
        <v>80.55</v>
      </c>
      <c r="R34" s="108">
        <v>75.45</v>
      </c>
      <c r="S34" s="108">
        <v>73.64</v>
      </c>
      <c r="T34" s="109">
        <v>78.599999999999994</v>
      </c>
      <c r="U34" s="108">
        <v>75.31</v>
      </c>
      <c r="V34" s="108">
        <v>64.62</v>
      </c>
      <c r="W34" s="108">
        <v>69.150000000000006</v>
      </c>
      <c r="X34" s="108">
        <v>61.84</v>
      </c>
      <c r="Y34" s="109">
        <v>67.650000000000006</v>
      </c>
      <c r="Z34" s="286">
        <v>85.35</v>
      </c>
      <c r="AA34" s="286">
        <v>97.49</v>
      </c>
      <c r="AB34" s="286" t="s">
        <v>1225</v>
      </c>
      <c r="AC34" s="286" t="s">
        <v>1225</v>
      </c>
      <c r="AD34" s="178">
        <v>90.58</v>
      </c>
      <c r="AE34" s="162"/>
      <c r="AF34" s="162"/>
      <c r="AG34" s="162"/>
      <c r="AH34" s="162"/>
      <c r="AI34" s="162"/>
      <c r="AJ34" s="162"/>
      <c r="AK34" s="162"/>
      <c r="AL34" s="162"/>
      <c r="AM34" s="162"/>
      <c r="AN34" s="162"/>
      <c r="AO34" s="162"/>
      <c r="AP34" s="162"/>
      <c r="AQ34" s="162"/>
      <c r="AR34" s="162"/>
      <c r="AS34" s="162"/>
      <c r="AT34" s="162"/>
      <c r="AU34" s="162"/>
    </row>
    <row r="35" spans="2:47">
      <c r="B35" s="21" t="s">
        <v>353</v>
      </c>
      <c r="C35" s="21"/>
      <c r="D35" s="21"/>
      <c r="E35" s="18"/>
      <c r="F35" s="108">
        <v>89.68</v>
      </c>
      <c r="G35" s="108">
        <v>107.1</v>
      </c>
      <c r="H35" s="108">
        <v>107.57</v>
      </c>
      <c r="I35" s="108">
        <v>93.63</v>
      </c>
      <c r="J35" s="109">
        <v>99.55</v>
      </c>
      <c r="K35" s="108">
        <v>83.83</v>
      </c>
      <c r="L35" s="108">
        <v>82.08</v>
      </c>
      <c r="M35" s="108">
        <v>79.11</v>
      </c>
      <c r="N35" s="108">
        <v>90.43</v>
      </c>
      <c r="O35" s="109">
        <v>83.83</v>
      </c>
      <c r="P35" s="108">
        <v>80.94</v>
      </c>
      <c r="Q35" s="108">
        <v>84.95</v>
      </c>
      <c r="R35" s="108">
        <v>83.08</v>
      </c>
      <c r="S35" s="108">
        <v>75.459999999999994</v>
      </c>
      <c r="T35" s="109">
        <v>81.22</v>
      </c>
      <c r="U35" s="108">
        <v>75.81</v>
      </c>
      <c r="V35" s="108">
        <v>71.7</v>
      </c>
      <c r="W35" s="108">
        <v>68.040000000000006</v>
      </c>
      <c r="X35" s="108">
        <v>67.61</v>
      </c>
      <c r="Y35" s="109">
        <v>70.650000000000006</v>
      </c>
      <c r="Z35" s="286">
        <v>69.290000000000006</v>
      </c>
      <c r="AA35" s="286">
        <v>95.86</v>
      </c>
      <c r="AB35" s="286" t="s">
        <v>1225</v>
      </c>
      <c r="AC35" s="286" t="s">
        <v>1225</v>
      </c>
      <c r="AD35" s="178">
        <v>83.07</v>
      </c>
      <c r="AE35" s="162"/>
      <c r="AF35" s="162"/>
      <c r="AG35" s="162"/>
      <c r="AH35" s="162"/>
      <c r="AI35" s="162"/>
      <c r="AJ35" s="162"/>
      <c r="AK35" s="162"/>
      <c r="AL35" s="162"/>
      <c r="AM35" s="162"/>
      <c r="AN35" s="162"/>
      <c r="AO35" s="162"/>
      <c r="AP35" s="162"/>
      <c r="AQ35" s="162"/>
      <c r="AR35" s="162"/>
      <c r="AS35" s="162"/>
      <c r="AT35" s="162"/>
      <c r="AU35" s="162"/>
    </row>
    <row r="36" spans="2:47">
      <c r="B36" s="21" t="s">
        <v>354</v>
      </c>
      <c r="C36" s="21"/>
      <c r="D36" s="21"/>
      <c r="E36" s="18"/>
      <c r="F36" s="108">
        <v>83.47</v>
      </c>
      <c r="G36" s="108">
        <v>100.34</v>
      </c>
      <c r="H36" s="108">
        <v>93.14</v>
      </c>
      <c r="I36" s="108">
        <v>80.430000000000007</v>
      </c>
      <c r="J36" s="109">
        <v>89.62</v>
      </c>
      <c r="K36" s="108">
        <v>71.63</v>
      </c>
      <c r="L36" s="108">
        <v>69.19</v>
      </c>
      <c r="M36" s="108">
        <v>71.099999999999994</v>
      </c>
      <c r="N36" s="108">
        <v>76.22</v>
      </c>
      <c r="O36" s="109">
        <v>72.09</v>
      </c>
      <c r="P36" s="108">
        <v>70.53</v>
      </c>
      <c r="Q36" s="108">
        <v>73.010000000000005</v>
      </c>
      <c r="R36" s="108">
        <v>70.22</v>
      </c>
      <c r="S36" s="108">
        <v>65.56</v>
      </c>
      <c r="T36" s="109">
        <v>69.849999999999994</v>
      </c>
      <c r="U36" s="108">
        <v>67.5</v>
      </c>
      <c r="V36" s="108">
        <v>59.74</v>
      </c>
      <c r="W36" s="108">
        <v>59.58</v>
      </c>
      <c r="X36" s="108">
        <v>56.09</v>
      </c>
      <c r="Y36" s="109">
        <v>60.64</v>
      </c>
      <c r="Z36" s="286">
        <v>59.75</v>
      </c>
      <c r="AA36" s="286">
        <v>84.1</v>
      </c>
      <c r="AB36" s="286" t="s">
        <v>1225</v>
      </c>
      <c r="AC36" s="286" t="s">
        <v>1225</v>
      </c>
      <c r="AD36" s="178">
        <v>71.67</v>
      </c>
      <c r="AE36" s="162"/>
      <c r="AF36" s="162"/>
      <c r="AG36" s="162"/>
      <c r="AH36" s="162"/>
      <c r="AI36" s="162"/>
      <c r="AJ36" s="162"/>
      <c r="AK36" s="162"/>
      <c r="AL36" s="1083"/>
      <c r="AM36" s="1083"/>
      <c r="AN36" s="1083"/>
      <c r="AO36" s="1083"/>
      <c r="AP36" s="1083"/>
      <c r="AQ36" s="1083"/>
      <c r="AR36" s="1083"/>
      <c r="AS36" s="1083"/>
      <c r="AT36" s="1083"/>
      <c r="AU36" s="1083"/>
    </row>
    <row r="37" spans="2:47">
      <c r="B37" s="21"/>
      <c r="C37" s="21"/>
      <c r="D37" s="21"/>
      <c r="E37" s="18"/>
      <c r="F37" s="108"/>
      <c r="G37" s="108"/>
      <c r="H37" s="108"/>
      <c r="I37" s="108"/>
      <c r="J37" s="109"/>
      <c r="K37" s="108"/>
      <c r="L37" s="108"/>
      <c r="M37" s="108"/>
      <c r="N37" s="108"/>
      <c r="O37" s="109"/>
      <c r="P37" s="108"/>
      <c r="Q37" s="108"/>
      <c r="R37" s="108"/>
      <c r="S37" s="108"/>
      <c r="T37" s="109"/>
      <c r="U37" s="108"/>
      <c r="V37" s="108"/>
      <c r="W37" s="108"/>
      <c r="X37" s="108"/>
      <c r="Y37" s="109"/>
      <c r="Z37" s="286"/>
      <c r="AA37" s="286"/>
      <c r="AB37" s="286"/>
      <c r="AC37" s="286"/>
      <c r="AD37" s="286"/>
      <c r="AE37" s="162"/>
      <c r="AF37" s="162"/>
      <c r="AG37" s="162"/>
      <c r="AH37" s="162"/>
      <c r="AI37" s="162"/>
      <c r="AJ37" s="162"/>
      <c r="AK37" s="162"/>
      <c r="AL37" s="162"/>
      <c r="AM37" s="162"/>
      <c r="AN37" s="162"/>
      <c r="AO37" s="162"/>
      <c r="AP37" s="162"/>
      <c r="AQ37" s="162"/>
      <c r="AR37" s="162"/>
      <c r="AS37" s="162"/>
      <c r="AT37" s="162"/>
      <c r="AU37" s="162"/>
    </row>
    <row r="38" spans="2:47">
      <c r="B38" s="1004" t="s">
        <v>355</v>
      </c>
      <c r="C38" s="1004"/>
      <c r="D38" s="1004"/>
      <c r="E38" s="18"/>
      <c r="F38" s="1082"/>
      <c r="G38" s="1082"/>
      <c r="H38" s="1076"/>
      <c r="I38" s="1082"/>
      <c r="J38" s="1077"/>
      <c r="K38" s="1082"/>
      <c r="L38" s="1082"/>
      <c r="M38" s="1076"/>
      <c r="N38" s="1082"/>
      <c r="O38" s="1077"/>
      <c r="P38" s="1082"/>
      <c r="Q38" s="1082"/>
      <c r="R38" s="1076"/>
      <c r="S38" s="1082"/>
      <c r="T38" s="1077"/>
      <c r="U38" s="1082"/>
      <c r="V38" s="1082"/>
      <c r="W38" s="1076"/>
      <c r="X38" s="1082"/>
      <c r="Y38" s="1077"/>
      <c r="Z38" s="1080"/>
      <c r="AA38" s="1080"/>
      <c r="AB38" s="1080"/>
      <c r="AC38" s="1080"/>
      <c r="AD38" s="1080"/>
      <c r="AE38" s="162"/>
      <c r="AF38" s="162"/>
      <c r="AG38" s="162"/>
      <c r="AH38" s="162"/>
      <c r="AI38" s="162"/>
      <c r="AJ38" s="162"/>
      <c r="AK38" s="162"/>
      <c r="AL38" s="162"/>
      <c r="AM38" s="162"/>
      <c r="AN38" s="162"/>
      <c r="AO38" s="162"/>
      <c r="AP38" s="162"/>
      <c r="AQ38" s="162"/>
      <c r="AR38" s="162"/>
      <c r="AS38" s="162"/>
      <c r="AT38" s="162"/>
      <c r="AU38" s="162"/>
    </row>
    <row r="39" spans="2:47">
      <c r="B39" s="21" t="s">
        <v>149</v>
      </c>
      <c r="C39" s="21"/>
      <c r="D39" s="21"/>
      <c r="E39" s="18"/>
      <c r="F39" s="108">
        <v>3.9</v>
      </c>
      <c r="G39" s="108">
        <v>6.28</v>
      </c>
      <c r="H39" s="108">
        <v>7.25</v>
      </c>
      <c r="I39" s="108">
        <v>4.84</v>
      </c>
      <c r="J39" s="109">
        <v>5.61</v>
      </c>
      <c r="K39" s="108">
        <v>2.4700000000000002</v>
      </c>
      <c r="L39" s="108">
        <v>1.58</v>
      </c>
      <c r="M39" s="108">
        <v>2.2400000000000002</v>
      </c>
      <c r="N39" s="108">
        <v>2.04</v>
      </c>
      <c r="O39" s="109">
        <v>2.08</v>
      </c>
      <c r="P39" s="108">
        <v>1.69</v>
      </c>
      <c r="Q39" s="108">
        <v>1.29</v>
      </c>
      <c r="R39" s="108">
        <v>1.18</v>
      </c>
      <c r="S39" s="108">
        <v>1.8</v>
      </c>
      <c r="T39" s="109">
        <v>1.49</v>
      </c>
      <c r="U39" s="108">
        <v>3.15</v>
      </c>
      <c r="V39" s="108">
        <v>2.52</v>
      </c>
      <c r="W39" s="108">
        <v>2.41</v>
      </c>
      <c r="X39" s="108">
        <v>2.5299999999999998</v>
      </c>
      <c r="Y39" s="109">
        <v>2.63</v>
      </c>
      <c r="Z39" s="286">
        <v>3.36</v>
      </c>
      <c r="AA39" s="286">
        <v>1.72</v>
      </c>
      <c r="AB39" s="286" t="s">
        <v>1225</v>
      </c>
      <c r="AC39" s="286" t="s">
        <v>1225</v>
      </c>
      <c r="AD39" s="178">
        <v>2.5099999999999998</v>
      </c>
      <c r="AE39" s="162"/>
      <c r="AF39" s="162"/>
      <c r="AG39" s="162"/>
      <c r="AH39" s="162"/>
      <c r="AI39" s="162"/>
      <c r="AJ39" s="162"/>
      <c r="AK39" s="162"/>
      <c r="AL39" s="162"/>
      <c r="AM39" s="162"/>
      <c r="AN39" s="162"/>
      <c r="AO39" s="162"/>
      <c r="AP39" s="162"/>
      <c r="AQ39" s="162"/>
      <c r="AR39" s="162"/>
      <c r="AS39" s="162"/>
      <c r="AT39" s="162"/>
      <c r="AU39" s="162"/>
    </row>
    <row r="40" spans="2:47">
      <c r="B40" s="21" t="s">
        <v>352</v>
      </c>
      <c r="C40" s="21"/>
      <c r="D40" s="877" t="str">
        <f>Footnotes!B48</f>
        <v>b</v>
      </c>
      <c r="E40" s="18"/>
      <c r="F40" s="108">
        <v>34.58</v>
      </c>
      <c r="G40" s="108">
        <v>26.78</v>
      </c>
      <c r="H40" s="108">
        <v>36.72</v>
      </c>
      <c r="I40" s="108">
        <v>35.56</v>
      </c>
      <c r="J40" s="109">
        <v>33.450000000000003</v>
      </c>
      <c r="K40" s="108">
        <v>26.83</v>
      </c>
      <c r="L40" s="108">
        <v>12.46</v>
      </c>
      <c r="M40" s="108">
        <v>11.22</v>
      </c>
      <c r="N40" s="108">
        <v>15.12</v>
      </c>
      <c r="O40" s="109">
        <v>16.71</v>
      </c>
      <c r="P40" s="108">
        <v>10.27</v>
      </c>
      <c r="Q40" s="108">
        <v>9.49</v>
      </c>
      <c r="R40" s="108">
        <v>12.22</v>
      </c>
      <c r="S40" s="108">
        <v>14.12</v>
      </c>
      <c r="T40" s="109">
        <v>11.65</v>
      </c>
      <c r="U40" s="108">
        <v>16.47</v>
      </c>
      <c r="V40" s="108">
        <v>13.06</v>
      </c>
      <c r="W40" s="108">
        <v>11.98</v>
      </c>
      <c r="X40" s="108">
        <v>9.2799999999999994</v>
      </c>
      <c r="Y40" s="109">
        <v>12.76</v>
      </c>
      <c r="Z40" s="286">
        <v>8.76</v>
      </c>
      <c r="AA40" s="286">
        <v>17.25</v>
      </c>
      <c r="AB40" s="286" t="s">
        <v>1225</v>
      </c>
      <c r="AC40" s="286" t="s">
        <v>1225</v>
      </c>
      <c r="AD40" s="178">
        <v>12.52</v>
      </c>
      <c r="AE40" s="162"/>
      <c r="AF40" s="162"/>
      <c r="AG40" s="162"/>
      <c r="AH40" s="162"/>
      <c r="AI40" s="162"/>
      <c r="AJ40" s="162"/>
      <c r="AK40" s="162"/>
      <c r="AL40" s="162"/>
      <c r="AM40" s="162"/>
      <c r="AN40" s="162"/>
      <c r="AO40" s="162"/>
      <c r="AP40" s="162"/>
      <c r="AQ40" s="162"/>
      <c r="AR40" s="162"/>
      <c r="AS40" s="162"/>
      <c r="AT40" s="162"/>
      <c r="AU40" s="162"/>
    </row>
    <row r="41" spans="2:47">
      <c r="B41" s="21" t="s">
        <v>353</v>
      </c>
      <c r="C41" s="21"/>
      <c r="D41" s="21"/>
      <c r="E41" s="18"/>
      <c r="F41" s="108">
        <v>3.68</v>
      </c>
      <c r="G41" s="108">
        <v>0</v>
      </c>
      <c r="H41" s="108">
        <v>0</v>
      </c>
      <c r="I41" s="108">
        <v>0</v>
      </c>
      <c r="J41" s="109">
        <v>3.68</v>
      </c>
      <c r="K41" s="108">
        <v>0</v>
      </c>
      <c r="L41" s="108">
        <v>0</v>
      </c>
      <c r="M41" s="108">
        <v>0</v>
      </c>
      <c r="N41" s="108">
        <v>0</v>
      </c>
      <c r="O41" s="109">
        <v>0</v>
      </c>
      <c r="P41" s="108">
        <v>0</v>
      </c>
      <c r="Q41" s="108">
        <v>0</v>
      </c>
      <c r="R41" s="108">
        <v>0</v>
      </c>
      <c r="S41" s="108">
        <v>0</v>
      </c>
      <c r="T41" s="109">
        <v>0</v>
      </c>
      <c r="U41" s="108">
        <v>0</v>
      </c>
      <c r="V41" s="108">
        <v>0</v>
      </c>
      <c r="W41" s="108">
        <v>0</v>
      </c>
      <c r="X41" s="108">
        <v>0</v>
      </c>
      <c r="Y41" s="109">
        <v>0</v>
      </c>
      <c r="Z41" s="286">
        <v>0</v>
      </c>
      <c r="AA41" s="286">
        <v>0</v>
      </c>
      <c r="AB41" s="286" t="s">
        <v>1225</v>
      </c>
      <c r="AC41" s="286" t="s">
        <v>1225</v>
      </c>
      <c r="AD41" s="178">
        <v>0</v>
      </c>
      <c r="AE41" s="162"/>
      <c r="AF41" s="162"/>
      <c r="AG41" s="162"/>
      <c r="AH41" s="162"/>
      <c r="AI41" s="162"/>
      <c r="AJ41" s="162"/>
      <c r="AK41" s="162"/>
      <c r="AL41" s="162"/>
      <c r="AM41" s="162"/>
      <c r="AN41" s="162"/>
      <c r="AO41" s="162"/>
      <c r="AP41" s="162"/>
      <c r="AQ41" s="162"/>
      <c r="AR41" s="162"/>
      <c r="AS41" s="162"/>
      <c r="AT41" s="162"/>
      <c r="AU41" s="162"/>
    </row>
    <row r="42" spans="2:47">
      <c r="B42" s="21" t="s">
        <v>354</v>
      </c>
      <c r="C42" s="21"/>
      <c r="D42" s="21"/>
      <c r="E42" s="18"/>
      <c r="F42" s="108">
        <v>9.5500000000000007</v>
      </c>
      <c r="G42" s="108">
        <v>9.83</v>
      </c>
      <c r="H42" s="108">
        <v>12.12</v>
      </c>
      <c r="I42" s="108">
        <v>10.199999999999999</v>
      </c>
      <c r="J42" s="109">
        <v>10.46</v>
      </c>
      <c r="K42" s="108">
        <v>6.57</v>
      </c>
      <c r="L42" s="108">
        <v>3.23</v>
      </c>
      <c r="M42" s="108">
        <v>3.44</v>
      </c>
      <c r="N42" s="108">
        <v>3.65</v>
      </c>
      <c r="O42" s="109">
        <v>4.17</v>
      </c>
      <c r="P42" s="108">
        <v>2.66</v>
      </c>
      <c r="Q42" s="108">
        <v>2.02</v>
      </c>
      <c r="R42" s="108">
        <v>2.25</v>
      </c>
      <c r="S42" s="108">
        <v>3.29</v>
      </c>
      <c r="T42" s="109">
        <v>2.5499999999999998</v>
      </c>
      <c r="U42" s="108">
        <v>4.74</v>
      </c>
      <c r="V42" s="108">
        <v>3.66</v>
      </c>
      <c r="W42" s="108">
        <v>3.32</v>
      </c>
      <c r="X42" s="108">
        <v>3.19</v>
      </c>
      <c r="Y42" s="109">
        <v>3.69</v>
      </c>
      <c r="Z42" s="286">
        <v>3.57</v>
      </c>
      <c r="AA42" s="286">
        <v>2.16</v>
      </c>
      <c r="AB42" s="286" t="s">
        <v>1225</v>
      </c>
      <c r="AC42" s="286" t="s">
        <v>1225</v>
      </c>
      <c r="AD42" s="178">
        <v>2.85</v>
      </c>
      <c r="AE42" s="162"/>
      <c r="AF42" s="162"/>
      <c r="AG42" s="162"/>
      <c r="AH42" s="162"/>
      <c r="AI42" s="162"/>
      <c r="AJ42" s="162"/>
      <c r="AK42" s="162"/>
      <c r="AL42" s="1083"/>
      <c r="AM42" s="1083"/>
      <c r="AN42" s="1083"/>
      <c r="AO42" s="1083"/>
      <c r="AP42" s="1083"/>
      <c r="AQ42" s="1083"/>
      <c r="AR42" s="1083"/>
      <c r="AS42" s="1083"/>
      <c r="AT42" s="1083"/>
      <c r="AU42" s="1083"/>
    </row>
    <row r="43" spans="2:47">
      <c r="B43" s="21"/>
      <c r="C43" s="21"/>
      <c r="D43" s="21"/>
      <c r="E43" s="18"/>
      <c r="F43" s="108"/>
      <c r="G43" s="108"/>
      <c r="H43" s="108"/>
      <c r="I43" s="108"/>
      <c r="J43" s="109"/>
      <c r="K43" s="108"/>
      <c r="L43" s="108"/>
      <c r="M43" s="108"/>
      <c r="N43" s="108"/>
      <c r="O43" s="109"/>
      <c r="P43" s="108"/>
      <c r="Q43" s="108"/>
      <c r="R43" s="108"/>
      <c r="S43" s="108"/>
      <c r="T43" s="109"/>
      <c r="U43" s="108"/>
      <c r="V43" s="108"/>
      <c r="W43" s="108"/>
      <c r="X43" s="108"/>
      <c r="Y43" s="109"/>
      <c r="Z43" s="286"/>
      <c r="AA43" s="286"/>
      <c r="AB43" s="286"/>
      <c r="AC43" s="286"/>
      <c r="AD43" s="178"/>
      <c r="AE43" s="162"/>
      <c r="AF43" s="162"/>
      <c r="AG43" s="162"/>
      <c r="AH43" s="162"/>
      <c r="AI43" s="162"/>
      <c r="AJ43" s="162"/>
      <c r="AK43" s="162"/>
      <c r="AL43" s="162"/>
      <c r="AM43" s="162"/>
      <c r="AN43" s="162"/>
      <c r="AO43" s="162"/>
      <c r="AP43" s="162"/>
      <c r="AQ43" s="162"/>
      <c r="AR43" s="162"/>
      <c r="AS43" s="162"/>
      <c r="AT43" s="162"/>
      <c r="AU43" s="162"/>
    </row>
    <row r="44" spans="2:47">
      <c r="B44" s="1004" t="s">
        <v>356</v>
      </c>
      <c r="C44" s="1004"/>
      <c r="D44" s="1004"/>
      <c r="E44" s="18"/>
      <c r="F44" s="1082"/>
      <c r="G44" s="1082"/>
      <c r="H44" s="1076"/>
      <c r="I44" s="1082"/>
      <c r="J44" s="1077"/>
      <c r="K44" s="1082"/>
      <c r="L44" s="1082"/>
      <c r="M44" s="1076"/>
      <c r="N44" s="1082"/>
      <c r="O44" s="1077"/>
      <c r="P44" s="1082"/>
      <c r="Q44" s="1082"/>
      <c r="R44" s="1076"/>
      <c r="S44" s="1082"/>
      <c r="T44" s="1077"/>
      <c r="U44" s="1082"/>
      <c r="V44" s="1082"/>
      <c r="W44" s="1076"/>
      <c r="X44" s="1082"/>
      <c r="Y44" s="1077"/>
      <c r="Z44" s="1084"/>
      <c r="AA44" s="1084"/>
      <c r="AB44" s="1084"/>
      <c r="AC44" s="1084"/>
      <c r="AD44" s="1085"/>
      <c r="AE44" s="162"/>
      <c r="AF44" s="162"/>
      <c r="AG44" s="162"/>
      <c r="AH44" s="162"/>
      <c r="AI44" s="162"/>
      <c r="AJ44" s="162"/>
      <c r="AK44" s="162"/>
      <c r="AL44" s="162"/>
      <c r="AM44" s="162"/>
      <c r="AN44" s="162"/>
      <c r="AO44" s="162"/>
      <c r="AP44" s="162"/>
      <c r="AQ44" s="162"/>
      <c r="AR44" s="162"/>
      <c r="AS44" s="162"/>
      <c r="AT44" s="162"/>
      <c r="AU44" s="162"/>
    </row>
    <row r="45" spans="2:47">
      <c r="B45" s="21" t="s">
        <v>149</v>
      </c>
      <c r="C45" s="21"/>
      <c r="D45" s="21"/>
      <c r="E45" s="18"/>
      <c r="F45" s="108">
        <v>52.17</v>
      </c>
      <c r="G45" s="108">
        <v>69.709999999999994</v>
      </c>
      <c r="H45" s="108">
        <v>66.819999999999993</v>
      </c>
      <c r="I45" s="108">
        <v>55.67</v>
      </c>
      <c r="J45" s="109">
        <v>61.21</v>
      </c>
      <c r="K45" s="108">
        <v>45</v>
      </c>
      <c r="L45" s="108">
        <v>40.840000000000003</v>
      </c>
      <c r="M45" s="108">
        <v>45.39</v>
      </c>
      <c r="N45" s="108">
        <v>45.68</v>
      </c>
      <c r="O45" s="109">
        <v>44.29</v>
      </c>
      <c r="P45" s="108">
        <v>41.5</v>
      </c>
      <c r="Q45" s="108">
        <v>44.26</v>
      </c>
      <c r="R45" s="108">
        <v>42.18</v>
      </c>
      <c r="S45" s="108">
        <v>41.74</v>
      </c>
      <c r="T45" s="109">
        <v>42.43</v>
      </c>
      <c r="U45" s="108">
        <v>46.26</v>
      </c>
      <c r="V45" s="108">
        <v>39.51</v>
      </c>
      <c r="W45" s="108">
        <v>38.909999999999997</v>
      </c>
      <c r="X45" s="108">
        <v>35.64</v>
      </c>
      <c r="Y45" s="109">
        <v>39.94</v>
      </c>
      <c r="Z45" s="286">
        <v>38.909999999999997</v>
      </c>
      <c r="AA45" s="286">
        <v>48.47</v>
      </c>
      <c r="AB45" s="286" t="s">
        <v>1225</v>
      </c>
      <c r="AC45" s="286" t="s">
        <v>1225</v>
      </c>
      <c r="AD45" s="178">
        <v>43.65</v>
      </c>
      <c r="AE45" s="162"/>
      <c r="AF45" s="162"/>
      <c r="AG45" s="162"/>
      <c r="AH45" s="162"/>
      <c r="AI45" s="162"/>
      <c r="AJ45" s="162"/>
      <c r="AK45" s="162"/>
      <c r="AL45" s="162"/>
      <c r="AM45" s="162"/>
      <c r="AN45" s="162"/>
      <c r="AO45" s="162"/>
      <c r="AP45" s="162"/>
      <c r="AQ45" s="162"/>
      <c r="AR45" s="162"/>
      <c r="AS45" s="162"/>
      <c r="AT45" s="162"/>
      <c r="AU45" s="162"/>
    </row>
    <row r="46" spans="2:47">
      <c r="B46" s="21" t="s">
        <v>352</v>
      </c>
      <c r="C46" s="21"/>
      <c r="D46" s="877" t="str">
        <f>Footnotes!B48</f>
        <v>b</v>
      </c>
      <c r="E46" s="18"/>
      <c r="F46" s="108">
        <v>136.16999999999999</v>
      </c>
      <c r="G46" s="108">
        <v>129.12</v>
      </c>
      <c r="H46" s="108">
        <v>137.66</v>
      </c>
      <c r="I46" s="108">
        <v>130.61000000000001</v>
      </c>
      <c r="J46" s="109">
        <v>133.47999999999999</v>
      </c>
      <c r="K46" s="108">
        <v>107.07</v>
      </c>
      <c r="L46" s="108">
        <v>74.2</v>
      </c>
      <c r="M46" s="108">
        <v>80.61</v>
      </c>
      <c r="N46" s="108">
        <v>83.21</v>
      </c>
      <c r="O46" s="109">
        <v>86.36</v>
      </c>
      <c r="P46" s="108">
        <v>76.650000000000006</v>
      </c>
      <c r="Q46" s="108">
        <v>73.209999999999994</v>
      </c>
      <c r="R46" s="108">
        <v>74.03</v>
      </c>
      <c r="S46" s="108">
        <v>76.28</v>
      </c>
      <c r="T46" s="109">
        <v>75.16</v>
      </c>
      <c r="U46" s="108">
        <v>81.48</v>
      </c>
      <c r="V46" s="108">
        <v>68.02</v>
      </c>
      <c r="W46" s="108">
        <v>69.25</v>
      </c>
      <c r="X46" s="108">
        <v>59.55</v>
      </c>
      <c r="Y46" s="109">
        <v>69.599999999999994</v>
      </c>
      <c r="Z46" s="286">
        <v>80.66</v>
      </c>
      <c r="AA46" s="286">
        <v>97.85</v>
      </c>
      <c r="AB46" s="286" t="s">
        <v>1225</v>
      </c>
      <c r="AC46" s="286" t="s">
        <v>1225</v>
      </c>
      <c r="AD46" s="178">
        <v>88.09</v>
      </c>
      <c r="AE46" s="162"/>
      <c r="AF46" s="162"/>
      <c r="AG46" s="162"/>
      <c r="AH46" s="162"/>
      <c r="AI46" s="162"/>
      <c r="AJ46" s="162"/>
      <c r="AK46" s="162"/>
      <c r="AL46" s="162"/>
      <c r="AM46" s="162"/>
      <c r="AN46" s="162"/>
      <c r="AO46" s="162"/>
      <c r="AP46" s="162"/>
      <c r="AQ46" s="162"/>
      <c r="AR46" s="162"/>
      <c r="AS46" s="162"/>
      <c r="AT46" s="162"/>
      <c r="AU46" s="162"/>
    </row>
    <row r="47" spans="2:47">
      <c r="B47" s="21" t="s">
        <v>353</v>
      </c>
      <c r="C47" s="21"/>
      <c r="D47" s="21"/>
      <c r="E47" s="18"/>
      <c r="F47" s="108">
        <v>89.66</v>
      </c>
      <c r="G47" s="108">
        <v>107.12</v>
      </c>
      <c r="H47" s="108">
        <v>107.57</v>
      </c>
      <c r="I47" s="108">
        <v>93.63</v>
      </c>
      <c r="J47" s="109">
        <v>99.55</v>
      </c>
      <c r="K47" s="108">
        <v>83.83</v>
      </c>
      <c r="L47" s="108">
        <v>82.08</v>
      </c>
      <c r="M47" s="108">
        <v>79.11</v>
      </c>
      <c r="N47" s="108">
        <v>90.43</v>
      </c>
      <c r="O47" s="109">
        <v>83.83</v>
      </c>
      <c r="P47" s="108">
        <v>80.94</v>
      </c>
      <c r="Q47" s="108">
        <v>84.95</v>
      </c>
      <c r="R47" s="108">
        <v>83.08</v>
      </c>
      <c r="S47" s="108">
        <v>75.459999999999994</v>
      </c>
      <c r="T47" s="109">
        <v>81.22</v>
      </c>
      <c r="U47" s="108">
        <v>75.81</v>
      </c>
      <c r="V47" s="108">
        <v>71.7</v>
      </c>
      <c r="W47" s="108">
        <v>68.040000000000006</v>
      </c>
      <c r="X47" s="108">
        <v>67.61</v>
      </c>
      <c r="Y47" s="109">
        <v>70.650000000000006</v>
      </c>
      <c r="Z47" s="286">
        <v>69.290000000000006</v>
      </c>
      <c r="AA47" s="286">
        <v>95.81</v>
      </c>
      <c r="AB47" s="286" t="s">
        <v>1225</v>
      </c>
      <c r="AC47" s="286" t="s">
        <v>1225</v>
      </c>
      <c r="AD47" s="178">
        <v>83.05</v>
      </c>
      <c r="AE47" s="162"/>
      <c r="AF47" s="162"/>
      <c r="AG47" s="162"/>
      <c r="AH47" s="162"/>
      <c r="AI47" s="162"/>
      <c r="AJ47" s="162"/>
      <c r="AK47" s="162"/>
      <c r="AL47" s="162"/>
      <c r="AM47" s="162"/>
      <c r="AN47" s="162"/>
      <c r="AO47" s="162"/>
      <c r="AP47" s="162"/>
      <c r="AQ47" s="162"/>
      <c r="AR47" s="162"/>
      <c r="AS47" s="162"/>
      <c r="AT47" s="162"/>
      <c r="AU47" s="162"/>
    </row>
    <row r="48" spans="2:47" ht="12.6" thickBot="1">
      <c r="B48" s="91" t="s">
        <v>354</v>
      </c>
      <c r="C48" s="91"/>
      <c r="D48" s="91"/>
      <c r="E48" s="18"/>
      <c r="F48" s="125">
        <v>76.849999999999994</v>
      </c>
      <c r="G48" s="125">
        <v>90.03</v>
      </c>
      <c r="H48" s="125">
        <v>86.83</v>
      </c>
      <c r="I48" s="125">
        <v>74.599999999999994</v>
      </c>
      <c r="J48" s="126">
        <v>82.23</v>
      </c>
      <c r="K48" s="125">
        <v>62.36</v>
      </c>
      <c r="L48" s="125">
        <v>54.57</v>
      </c>
      <c r="M48" s="125">
        <v>56.76</v>
      </c>
      <c r="N48" s="125">
        <v>59.69</v>
      </c>
      <c r="O48" s="126">
        <v>58.34</v>
      </c>
      <c r="P48" s="125">
        <v>54.11</v>
      </c>
      <c r="Q48" s="125">
        <v>55.78</v>
      </c>
      <c r="R48" s="125">
        <v>53.65</v>
      </c>
      <c r="S48" s="125">
        <v>52.28</v>
      </c>
      <c r="T48" s="126">
        <v>53.96</v>
      </c>
      <c r="U48" s="125">
        <v>56.45</v>
      </c>
      <c r="V48" s="125">
        <v>49.03</v>
      </c>
      <c r="W48" s="125">
        <v>47.89</v>
      </c>
      <c r="X48" s="125">
        <v>44.98</v>
      </c>
      <c r="Y48" s="126">
        <v>49.45</v>
      </c>
      <c r="Z48" s="336">
        <v>48.51</v>
      </c>
      <c r="AA48" s="336">
        <v>62.18</v>
      </c>
      <c r="AB48" s="336" t="s">
        <v>1225</v>
      </c>
      <c r="AC48" s="336" t="s">
        <v>1225</v>
      </c>
      <c r="AD48" s="646">
        <v>55.29</v>
      </c>
      <c r="AE48" s="162"/>
      <c r="AF48" s="162"/>
      <c r="AG48" s="162"/>
      <c r="AH48" s="162"/>
      <c r="AI48" s="162"/>
      <c r="AJ48" s="162"/>
      <c r="AK48" s="162"/>
      <c r="AL48" s="1083"/>
      <c r="AM48" s="1083"/>
      <c r="AN48" s="1083"/>
      <c r="AO48" s="1083"/>
      <c r="AP48" s="1083"/>
      <c r="AQ48" s="1083"/>
      <c r="AR48" s="1083"/>
      <c r="AS48" s="1083"/>
      <c r="AT48" s="1083"/>
      <c r="AU48" s="1083"/>
    </row>
    <row r="49" spans="2:25">
      <c r="B49" s="721"/>
      <c r="C49" s="21"/>
      <c r="D49" s="21"/>
      <c r="E49" s="18"/>
      <c r="F49" s="108"/>
      <c r="G49" s="108"/>
      <c r="H49" s="108"/>
      <c r="I49" s="108"/>
      <c r="J49" s="109"/>
      <c r="K49" s="109"/>
      <c r="L49" s="109"/>
      <c r="M49" s="109"/>
      <c r="N49" s="109"/>
      <c r="O49" s="109"/>
      <c r="P49" s="109"/>
      <c r="Q49" s="109"/>
      <c r="R49" s="109"/>
      <c r="S49" s="109"/>
      <c r="T49" s="109"/>
      <c r="U49" s="109"/>
      <c r="V49" s="109"/>
      <c r="W49" s="109"/>
      <c r="X49" s="109"/>
      <c r="Y49" s="109"/>
    </row>
  </sheetData>
  <phoneticPr fontId="2" type="noConversion"/>
  <hyperlinks>
    <hyperlink ref="Z3" location="Contents!B20" display="Contents" xr:uid="{00000000-0004-0000-1400-000000000000}"/>
    <hyperlink ref="D8" location="Footnotes!A1" display="Footnotes" xr:uid="{1C5333EE-63C6-4794-9052-97854862F1F6}"/>
    <hyperlink ref="D9" location="Footnotes!B47" display="Footnotes!B47" xr:uid="{B77C8C2F-1009-4946-8B5E-ACAD336A6316}"/>
    <hyperlink ref="D31" location="Footnotes!B47" display="Footnotes!B47" xr:uid="{1CC6690C-9AF2-4793-9863-860B76CBC460}"/>
    <hyperlink ref="D30" location="Footnotes!A1" display="Footnotes" xr:uid="{61A547D0-AB13-4998-B6A0-C29D063AB6A3}"/>
    <hyperlink ref="D13" location="Footnotes!B48" display="Footnotes!B48" xr:uid="{504C78A8-3DC5-449A-8B7B-A7A369618F83}"/>
    <hyperlink ref="D26" location="Footnotes!B48" display="Footnotes!B48" xr:uid="{2C3E7380-FEFE-4EF7-80DA-6EFC7C75BA05}"/>
    <hyperlink ref="D14" location="Footnotes!B48" display="Footnotes!B48" xr:uid="{818D857C-3070-4223-9622-28EBD55E8DC1}"/>
    <hyperlink ref="D25" location="Footnotes!B48" display="Footnotes!B48" xr:uid="{F1EAB5CB-6E7E-4995-ACE4-0F72D7B57459}"/>
    <hyperlink ref="D40" location="Footnotes!B48" display="Footnotes!B48" xr:uid="{C87BD5F7-84D3-4887-B3E3-C270C9DFC281}"/>
    <hyperlink ref="D46" location="Footnotes!B48" display="Footnotes!B48" xr:uid="{F4BB37BD-A895-4747-9450-78DE5C54A1F3}"/>
  </hyperlinks>
  <pageMargins left="0" right="0" top="0" bottom="0.39370078740157483" header="0" footer="0.19685039370078741"/>
  <pageSetup paperSize="8" scale="86" fitToHeight="2" orientation="landscape" r:id="rId1"/>
  <customProperties>
    <customPr name="_pios_id" r:id="rId2"/>
  </customProperties>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7FDAF-22DE-4768-9EC9-610F69AC132E}">
  <sheetPr codeName="Sheet39">
    <tabColor rgb="FF008080"/>
    <pageSetUpPr fitToPage="1"/>
  </sheetPr>
  <dimension ref="A1:AM101"/>
  <sheetViews>
    <sheetView showGridLines="0" zoomScaleNormal="100" zoomScaleSheetLayoutView="100" workbookViewId="0">
      <pane xSplit="4" ySplit="8" topLeftCell="E34" activePane="bottomRight" state="frozen"/>
      <selection pane="topRight" activeCell="B1" sqref="B1"/>
      <selection pane="bottomLeft" activeCell="B1" sqref="B1"/>
      <selection pane="bottomRight" activeCell="E76" sqref="E76"/>
    </sheetView>
  </sheetViews>
  <sheetFormatPr defaultColWidth="9.1171875" defaultRowHeight="12.3"/>
  <cols>
    <col min="1" max="1" width="2.1171875" style="73" customWidth="1"/>
    <col min="2" max="2" width="2" style="160" customWidth="1"/>
    <col min="3" max="3" width="45.41015625" style="160" customWidth="1"/>
    <col min="4" max="4" width="15.41015625" style="160" bestFit="1" customWidth="1"/>
    <col min="5" max="5" width="11.87890625" style="160" customWidth="1"/>
    <col min="6" max="6" width="2.703125" style="161" customWidth="1"/>
    <col min="7" max="7" width="8.1171875" style="135" bestFit="1" customWidth="1"/>
    <col min="8" max="11" width="8.41015625" style="135" bestFit="1" customWidth="1"/>
    <col min="12" max="12" width="8.1171875" style="135" bestFit="1" customWidth="1"/>
    <col min="13" max="13" width="8.41015625" style="135" bestFit="1" customWidth="1"/>
    <col min="14" max="14" width="8.41015625" style="135" customWidth="1"/>
    <col min="15" max="15" width="8.41015625" style="135" bestFit="1" customWidth="1"/>
    <col min="16" max="26" width="9.1171875" style="135"/>
    <col min="27" max="31" width="8.41015625" style="135" customWidth="1"/>
    <col min="32" max="33" width="9.1171875" style="135" customWidth="1"/>
    <col min="34" max="16384" width="9.1171875" style="135"/>
  </cols>
  <sheetData>
    <row r="1" spans="1:31">
      <c r="B1" s="57" t="str">
        <f>Summary!$B$1</f>
        <v>Financial and Operating Information 2022 - 2026</v>
      </c>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row>
    <row r="2" spans="1:31">
      <c r="B2" s="29" t="s">
        <v>34</v>
      </c>
      <c r="G2" s="280"/>
      <c r="H2" s="280"/>
      <c r="I2" s="280"/>
      <c r="J2" s="280"/>
      <c r="K2" s="1086"/>
      <c r="L2" s="162"/>
      <c r="M2" s="162"/>
      <c r="N2" s="162"/>
      <c r="O2" s="162"/>
      <c r="P2" s="102" t="s">
        <v>6</v>
      </c>
      <c r="Q2" s="102"/>
      <c r="R2" s="102"/>
      <c r="S2" s="102"/>
      <c r="T2" s="102"/>
      <c r="U2" s="102"/>
      <c r="V2" s="102"/>
      <c r="W2" s="102"/>
      <c r="X2" s="102"/>
      <c r="Y2" s="102"/>
      <c r="Z2" s="102"/>
      <c r="AA2" s="162"/>
      <c r="AB2" s="162"/>
      <c r="AC2" s="162"/>
      <c r="AD2" s="162"/>
      <c r="AE2" s="162"/>
    </row>
    <row r="3" spans="1:31">
      <c r="G3" s="280"/>
      <c r="H3" s="280"/>
      <c r="I3" s="280"/>
      <c r="J3" s="280"/>
      <c r="K3" s="280"/>
      <c r="L3" s="280"/>
      <c r="M3" s="280"/>
      <c r="N3" s="280"/>
      <c r="O3" s="280"/>
      <c r="P3" s="280"/>
      <c r="Q3" s="280"/>
      <c r="R3" s="280"/>
      <c r="S3" s="280"/>
      <c r="T3" s="280"/>
      <c r="U3" s="280"/>
      <c r="V3" s="280"/>
      <c r="W3" s="280"/>
      <c r="X3" s="280"/>
      <c r="Y3" s="280"/>
      <c r="Z3" s="280"/>
      <c r="AA3" s="162"/>
      <c r="AB3" s="162"/>
      <c r="AC3" s="162"/>
      <c r="AD3" s="162"/>
      <c r="AE3" s="162"/>
    </row>
    <row r="4" spans="1:31">
      <c r="G4" s="280"/>
      <c r="H4" s="280"/>
      <c r="I4" s="280"/>
      <c r="J4" s="280"/>
      <c r="K4" s="280"/>
      <c r="L4" s="280"/>
      <c r="M4" s="280"/>
      <c r="N4" s="280"/>
      <c r="O4" s="280"/>
      <c r="P4" s="280"/>
      <c r="Q4" s="280"/>
      <c r="R4" s="280"/>
      <c r="S4" s="280"/>
      <c r="T4" s="280"/>
      <c r="U4" s="280"/>
      <c r="V4" s="280"/>
      <c r="W4" s="280"/>
      <c r="X4" s="280"/>
      <c r="Y4" s="280"/>
      <c r="Z4" s="280"/>
      <c r="AA4" s="162"/>
      <c r="AB4" s="162"/>
      <c r="AC4" s="162"/>
      <c r="AD4" s="162"/>
      <c r="AE4" s="162"/>
    </row>
    <row r="5" spans="1:31" ht="18.600000000000001">
      <c r="B5" s="24" t="s">
        <v>34</v>
      </c>
      <c r="C5" s="24"/>
      <c r="D5" s="24"/>
      <c r="E5" s="24"/>
      <c r="F5" s="24"/>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row>
    <row r="6" spans="1:31" ht="12" customHeight="1" thickBot="1">
      <c r="B6" s="24"/>
      <c r="C6" s="24"/>
      <c r="D6" s="24"/>
      <c r="E6" s="24"/>
      <c r="F6" s="24"/>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row>
    <row r="7" spans="1:31" s="18" customFormat="1" ht="12" customHeight="1">
      <c r="A7" s="70"/>
      <c r="B7" s="155"/>
      <c r="C7" s="155"/>
      <c r="D7" s="155"/>
      <c r="E7" s="155"/>
      <c r="G7" s="74"/>
      <c r="H7" s="74"/>
      <c r="I7" s="74"/>
      <c r="J7" s="74"/>
      <c r="K7" s="74"/>
      <c r="L7" s="74"/>
      <c r="M7" s="74"/>
      <c r="N7" s="74"/>
      <c r="O7" s="74"/>
      <c r="P7" s="74"/>
      <c r="Q7" s="74"/>
      <c r="R7" s="74"/>
      <c r="S7" s="74"/>
      <c r="T7" s="74"/>
      <c r="U7" s="74"/>
      <c r="V7" s="74"/>
      <c r="W7" s="74"/>
      <c r="X7" s="74"/>
      <c r="Y7" s="74"/>
      <c r="Z7" s="74"/>
      <c r="AA7" s="74"/>
      <c r="AB7" s="74"/>
      <c r="AC7" s="74"/>
      <c r="AD7" s="74"/>
      <c r="AE7" s="74" t="s">
        <v>53</v>
      </c>
    </row>
    <row r="8" spans="1:31" s="18" customFormat="1" ht="11.4">
      <c r="A8" s="70"/>
      <c r="B8" s="62"/>
      <c r="C8" s="62"/>
      <c r="D8" s="62"/>
      <c r="E8" s="986" t="s">
        <v>54</v>
      </c>
      <c r="G8" s="62" t="s">
        <v>55</v>
      </c>
      <c r="H8" s="62" t="s">
        <v>56</v>
      </c>
      <c r="I8" s="62" t="s">
        <v>57</v>
      </c>
      <c r="J8" s="62" t="s">
        <v>58</v>
      </c>
      <c r="K8" s="938">
        <v>2022</v>
      </c>
      <c r="L8" s="62" t="s">
        <v>55</v>
      </c>
      <c r="M8" s="62" t="s">
        <v>56</v>
      </c>
      <c r="N8" s="62" t="s">
        <v>57</v>
      </c>
      <c r="O8" s="62" t="s">
        <v>58</v>
      </c>
      <c r="P8" s="938">
        <v>2023</v>
      </c>
      <c r="Q8" s="62" t="s">
        <v>55</v>
      </c>
      <c r="R8" s="62" t="s">
        <v>56</v>
      </c>
      <c r="S8" s="62" t="s">
        <v>57</v>
      </c>
      <c r="T8" s="62" t="s">
        <v>58</v>
      </c>
      <c r="U8" s="938">
        <v>2024</v>
      </c>
      <c r="V8" s="62" t="s">
        <v>55</v>
      </c>
      <c r="W8" s="62" t="s">
        <v>56</v>
      </c>
      <c r="X8" s="62" t="s">
        <v>57</v>
      </c>
      <c r="Y8" s="62" t="s">
        <v>58</v>
      </c>
      <c r="Z8" s="938">
        <v>2025</v>
      </c>
      <c r="AA8" s="62" t="s">
        <v>55</v>
      </c>
      <c r="AB8" s="62" t="s">
        <v>56</v>
      </c>
      <c r="AC8" s="62" t="s">
        <v>57</v>
      </c>
      <c r="AD8" s="62" t="s">
        <v>58</v>
      </c>
      <c r="AE8" s="938">
        <v>2026</v>
      </c>
    </row>
    <row r="9" spans="1:31" s="18" customFormat="1" ht="12.75" customHeight="1">
      <c r="A9" s="163"/>
      <c r="B9" s="27" t="s">
        <v>357</v>
      </c>
      <c r="C9" s="27"/>
      <c r="D9" s="27"/>
      <c r="E9" s="879" t="str">
        <f>Footnotes!B49</f>
        <v>a</v>
      </c>
      <c r="G9" s="35">
        <v>-1499</v>
      </c>
      <c r="H9" s="35">
        <v>2728</v>
      </c>
      <c r="I9" s="35">
        <v>-2970</v>
      </c>
      <c r="J9" s="35">
        <v>16429</v>
      </c>
      <c r="K9" s="36">
        <v>14688</v>
      </c>
      <c r="L9" s="35">
        <v>7348</v>
      </c>
      <c r="M9" s="35">
        <v>2289</v>
      </c>
      <c r="N9" s="35">
        <v>2275</v>
      </c>
      <c r="O9" s="35">
        <v>2169</v>
      </c>
      <c r="P9" s="36">
        <v>14081</v>
      </c>
      <c r="Q9" s="35">
        <v>1036</v>
      </c>
      <c r="R9" s="35">
        <v>-315</v>
      </c>
      <c r="S9" s="35">
        <v>1007</v>
      </c>
      <c r="T9" s="35">
        <v>1324</v>
      </c>
      <c r="U9" s="36">
        <v>3052</v>
      </c>
      <c r="V9" s="35">
        <v>1358</v>
      </c>
      <c r="W9" s="35">
        <v>1047</v>
      </c>
      <c r="X9" s="35">
        <v>1097</v>
      </c>
      <c r="Y9" s="35">
        <v>-2172</v>
      </c>
      <c r="Z9" s="36">
        <v>1330</v>
      </c>
      <c r="AA9" s="339">
        <v>1054</v>
      </c>
      <c r="AB9" s="339">
        <v>1564</v>
      </c>
      <c r="AC9" s="339" t="s">
        <v>1225</v>
      </c>
      <c r="AD9" s="339" t="s">
        <v>1225</v>
      </c>
      <c r="AE9" s="237">
        <v>2618</v>
      </c>
    </row>
    <row r="10" spans="1:31" s="18" customFormat="1" ht="12" customHeight="1">
      <c r="A10" s="163"/>
      <c r="B10" s="884" t="s">
        <v>358</v>
      </c>
      <c r="C10" s="21"/>
      <c r="D10" s="21"/>
      <c r="E10" s="21"/>
      <c r="G10" s="939">
        <v>-25</v>
      </c>
      <c r="H10" s="939">
        <v>9</v>
      </c>
      <c r="I10" s="939">
        <v>14</v>
      </c>
      <c r="J10" s="939">
        <v>10</v>
      </c>
      <c r="K10" s="940">
        <v>8</v>
      </c>
      <c r="L10" s="939">
        <v>-1</v>
      </c>
      <c r="M10" s="939">
        <v>0</v>
      </c>
      <c r="N10" s="939">
        <v>0</v>
      </c>
      <c r="O10" s="939">
        <v>0</v>
      </c>
      <c r="P10" s="940">
        <v>-1</v>
      </c>
      <c r="Q10" s="939">
        <v>0</v>
      </c>
      <c r="R10" s="939">
        <v>0</v>
      </c>
      <c r="S10" s="939">
        <v>0</v>
      </c>
      <c r="T10" s="939">
        <v>0</v>
      </c>
      <c r="U10" s="940">
        <v>0</v>
      </c>
      <c r="V10" s="939">
        <v>0</v>
      </c>
      <c r="W10" s="939">
        <v>0</v>
      </c>
      <c r="X10" s="939">
        <v>0</v>
      </c>
      <c r="Y10" s="939">
        <v>0</v>
      </c>
      <c r="Z10" s="940">
        <v>0</v>
      </c>
      <c r="AA10" s="1087">
        <v>0</v>
      </c>
      <c r="AB10" s="1087">
        <v>0</v>
      </c>
      <c r="AC10" s="1087" t="s">
        <v>1225</v>
      </c>
      <c r="AD10" s="1087" t="s">
        <v>1225</v>
      </c>
      <c r="AE10" s="1088">
        <v>0</v>
      </c>
    </row>
    <row r="11" spans="1:31" s="18" customFormat="1" ht="12" customHeight="1">
      <c r="A11" s="56"/>
      <c r="B11" s="170" t="s">
        <v>151</v>
      </c>
      <c r="C11" s="170"/>
      <c r="D11" s="170"/>
      <c r="E11" s="931" t="str">
        <f>Footnotes!B49</f>
        <v>a</v>
      </c>
      <c r="G11" s="626">
        <v>-1524</v>
      </c>
      <c r="H11" s="626">
        <v>2737</v>
      </c>
      <c r="I11" s="626">
        <v>-2956</v>
      </c>
      <c r="J11" s="626">
        <v>16439</v>
      </c>
      <c r="K11" s="627">
        <v>14696</v>
      </c>
      <c r="L11" s="626">
        <v>7347</v>
      </c>
      <c r="M11" s="626">
        <v>2289</v>
      </c>
      <c r="N11" s="626">
        <v>2275</v>
      </c>
      <c r="O11" s="626">
        <v>2169</v>
      </c>
      <c r="P11" s="627">
        <v>14080</v>
      </c>
      <c r="Q11" s="626">
        <v>1036</v>
      </c>
      <c r="R11" s="626">
        <v>-315</v>
      </c>
      <c r="S11" s="626">
        <v>1007</v>
      </c>
      <c r="T11" s="626">
        <v>1324</v>
      </c>
      <c r="U11" s="627">
        <v>3052</v>
      </c>
      <c r="V11" s="626">
        <v>1358</v>
      </c>
      <c r="W11" s="626">
        <v>1047</v>
      </c>
      <c r="X11" s="626">
        <v>1097</v>
      </c>
      <c r="Y11" s="626">
        <v>-2172</v>
      </c>
      <c r="Z11" s="627">
        <v>1330</v>
      </c>
      <c r="AA11" s="626">
        <v>1054</v>
      </c>
      <c r="AB11" s="626">
        <v>1564</v>
      </c>
      <c r="AC11" s="626" t="s">
        <v>1225</v>
      </c>
      <c r="AD11" s="626" t="s">
        <v>1225</v>
      </c>
      <c r="AE11" s="627">
        <v>2618</v>
      </c>
    </row>
    <row r="12" spans="1:31" s="18" customFormat="1" ht="12" customHeight="1">
      <c r="A12" s="56"/>
      <c r="B12" s="21" t="s">
        <v>359</v>
      </c>
      <c r="C12" s="884"/>
      <c r="D12" s="884"/>
      <c r="E12" s="1067" t="str">
        <f>Footnotes!B49</f>
        <v>a</v>
      </c>
      <c r="G12" s="939">
        <v>5119</v>
      </c>
      <c r="H12" s="939">
        <v>343</v>
      </c>
      <c r="I12" s="939">
        <v>9196</v>
      </c>
      <c r="J12" s="939">
        <v>-13291</v>
      </c>
      <c r="K12" s="940">
        <v>1367</v>
      </c>
      <c r="L12" s="939">
        <v>-3891</v>
      </c>
      <c r="M12" s="939">
        <v>-56</v>
      </c>
      <c r="N12" s="939">
        <v>-1019</v>
      </c>
      <c r="O12" s="939">
        <v>-392</v>
      </c>
      <c r="P12" s="940">
        <v>-5358</v>
      </c>
      <c r="Q12" s="939">
        <v>622</v>
      </c>
      <c r="R12" s="939">
        <v>1717</v>
      </c>
      <c r="S12" s="939">
        <v>749</v>
      </c>
      <c r="T12" s="939">
        <v>663</v>
      </c>
      <c r="U12" s="940">
        <v>3751</v>
      </c>
      <c r="V12" s="939">
        <v>-361</v>
      </c>
      <c r="W12" s="939">
        <v>415</v>
      </c>
      <c r="X12" s="939">
        <v>422</v>
      </c>
      <c r="Y12" s="939">
        <v>3561</v>
      </c>
      <c r="Z12" s="940">
        <v>4037</v>
      </c>
      <c r="AA12" s="1087">
        <v>282</v>
      </c>
      <c r="AB12" s="1087">
        <v>558</v>
      </c>
      <c r="AC12" s="1087" t="s">
        <v>1225</v>
      </c>
      <c r="AD12" s="1087" t="s">
        <v>1225</v>
      </c>
      <c r="AE12" s="1088">
        <v>840</v>
      </c>
    </row>
    <row r="13" spans="1:31" s="18" customFormat="1" ht="12" customHeight="1">
      <c r="A13" s="56"/>
      <c r="B13" s="942" t="s">
        <v>167</v>
      </c>
      <c r="C13" s="942"/>
      <c r="D13" s="942"/>
      <c r="E13" s="942"/>
      <c r="G13" s="1034">
        <v>3595</v>
      </c>
      <c r="H13" s="1034">
        <v>3080</v>
      </c>
      <c r="I13" s="1034">
        <v>6240</v>
      </c>
      <c r="J13" s="1034">
        <v>3148</v>
      </c>
      <c r="K13" s="1035">
        <v>16063</v>
      </c>
      <c r="L13" s="1034">
        <v>3456</v>
      </c>
      <c r="M13" s="1034">
        <v>2233</v>
      </c>
      <c r="N13" s="1034">
        <v>1256</v>
      </c>
      <c r="O13" s="1034">
        <v>1777</v>
      </c>
      <c r="P13" s="1035">
        <v>8722</v>
      </c>
      <c r="Q13" s="1034">
        <v>1658</v>
      </c>
      <c r="R13" s="1034">
        <v>1402</v>
      </c>
      <c r="S13" s="1034">
        <v>1756</v>
      </c>
      <c r="T13" s="1034">
        <v>1987</v>
      </c>
      <c r="U13" s="1035">
        <v>6803</v>
      </c>
      <c r="V13" s="1034">
        <v>997</v>
      </c>
      <c r="W13" s="1034">
        <v>1462</v>
      </c>
      <c r="X13" s="1034">
        <v>1519</v>
      </c>
      <c r="Y13" s="1034">
        <v>1389</v>
      </c>
      <c r="Z13" s="1035">
        <v>5367</v>
      </c>
      <c r="AA13" s="1034">
        <v>1336</v>
      </c>
      <c r="AB13" s="1034">
        <v>2122</v>
      </c>
      <c r="AC13" s="1034" t="s">
        <v>1225</v>
      </c>
      <c r="AD13" s="1034" t="s">
        <v>1225</v>
      </c>
      <c r="AE13" s="1035">
        <v>3458</v>
      </c>
    </row>
    <row r="14" spans="1:31" s="18" customFormat="1" ht="12" customHeight="1">
      <c r="A14" s="56"/>
      <c r="B14" s="21" t="s">
        <v>360</v>
      </c>
      <c r="C14" s="884"/>
      <c r="D14" s="884"/>
      <c r="E14" s="884"/>
      <c r="G14" s="939">
        <v>1009</v>
      </c>
      <c r="H14" s="939">
        <v>717</v>
      </c>
      <c r="I14" s="939">
        <v>1478</v>
      </c>
      <c r="J14" s="939">
        <v>1163</v>
      </c>
      <c r="K14" s="940">
        <v>4367</v>
      </c>
      <c r="L14" s="939">
        <v>961</v>
      </c>
      <c r="M14" s="939">
        <v>575</v>
      </c>
      <c r="N14" s="939">
        <v>448</v>
      </c>
      <c r="O14" s="939">
        <v>746</v>
      </c>
      <c r="P14" s="940">
        <v>2730</v>
      </c>
      <c r="Q14" s="939">
        <v>518</v>
      </c>
      <c r="R14" s="939">
        <v>369</v>
      </c>
      <c r="S14" s="939">
        <v>545</v>
      </c>
      <c r="T14" s="939">
        <v>705</v>
      </c>
      <c r="U14" s="940">
        <v>2137</v>
      </c>
      <c r="V14" s="939">
        <v>471</v>
      </c>
      <c r="W14" s="939">
        <v>509</v>
      </c>
      <c r="X14" s="939">
        <v>529</v>
      </c>
      <c r="Y14" s="939">
        <v>463</v>
      </c>
      <c r="Z14" s="940">
        <v>1972</v>
      </c>
      <c r="AA14" s="1040">
        <v>473</v>
      </c>
      <c r="AB14" s="1040">
        <v>706</v>
      </c>
      <c r="AC14" s="1040" t="s">
        <v>1225</v>
      </c>
      <c r="AD14" s="1040" t="s">
        <v>1225</v>
      </c>
      <c r="AE14" s="1041">
        <v>1179</v>
      </c>
    </row>
    <row r="15" spans="1:31" s="18" customFormat="1" ht="12" customHeight="1">
      <c r="A15" s="56"/>
      <c r="B15" s="942" t="s">
        <v>361</v>
      </c>
      <c r="C15" s="942"/>
      <c r="D15" s="942"/>
      <c r="E15" s="942"/>
      <c r="G15" s="787">
        <v>2586</v>
      </c>
      <c r="H15" s="787">
        <v>2363</v>
      </c>
      <c r="I15" s="787">
        <v>4762</v>
      </c>
      <c r="J15" s="787">
        <v>1985</v>
      </c>
      <c r="K15" s="788">
        <v>11696</v>
      </c>
      <c r="L15" s="787">
        <v>2495</v>
      </c>
      <c r="M15" s="787">
        <v>1658</v>
      </c>
      <c r="N15" s="787">
        <v>808</v>
      </c>
      <c r="O15" s="787">
        <v>1031</v>
      </c>
      <c r="P15" s="788">
        <v>5992</v>
      </c>
      <c r="Q15" s="787">
        <v>1140</v>
      </c>
      <c r="R15" s="787">
        <v>1033</v>
      </c>
      <c r="S15" s="787">
        <v>1211</v>
      </c>
      <c r="T15" s="787">
        <v>1282</v>
      </c>
      <c r="U15" s="788">
        <v>4666</v>
      </c>
      <c r="V15" s="787">
        <v>526</v>
      </c>
      <c r="W15" s="787">
        <v>953</v>
      </c>
      <c r="X15" s="787">
        <v>990</v>
      </c>
      <c r="Y15" s="787">
        <v>926</v>
      </c>
      <c r="Z15" s="788">
        <v>3395</v>
      </c>
      <c r="AA15" s="787">
        <v>863</v>
      </c>
      <c r="AB15" s="787">
        <v>1416</v>
      </c>
      <c r="AC15" s="787" t="s">
        <v>1225</v>
      </c>
      <c r="AD15" s="787" t="s">
        <v>1225</v>
      </c>
      <c r="AE15" s="788">
        <v>2279</v>
      </c>
    </row>
    <row r="16" spans="1:31" s="18" customFormat="1" ht="12" customHeight="1">
      <c r="A16" s="163"/>
      <c r="B16" s="1004" t="s">
        <v>362</v>
      </c>
      <c r="C16" s="1004"/>
      <c r="D16" s="1004"/>
      <c r="E16" s="1004"/>
      <c r="G16" s="976"/>
      <c r="H16" s="976"/>
      <c r="I16" s="976"/>
      <c r="J16" s="976"/>
      <c r="K16" s="977"/>
      <c r="L16" s="976"/>
      <c r="M16" s="976"/>
      <c r="N16" s="976"/>
      <c r="O16" s="976"/>
      <c r="P16" s="977"/>
      <c r="Q16" s="976"/>
      <c r="R16" s="976"/>
      <c r="S16" s="976"/>
      <c r="T16" s="976"/>
      <c r="U16" s="977"/>
      <c r="V16" s="976"/>
      <c r="W16" s="976"/>
      <c r="X16" s="976"/>
      <c r="Y16" s="976"/>
      <c r="Z16" s="977"/>
      <c r="AA16" s="977"/>
      <c r="AB16" s="977"/>
      <c r="AC16" s="977"/>
      <c r="AD16" s="977"/>
      <c r="AE16" s="977"/>
    </row>
    <row r="17" spans="1:34" s="18" customFormat="1" ht="12" customHeight="1">
      <c r="A17" s="163"/>
      <c r="B17" s="272"/>
      <c r="C17" s="21" t="s">
        <v>363</v>
      </c>
      <c r="D17" s="272"/>
      <c r="E17" s="272"/>
      <c r="G17" s="31"/>
      <c r="H17" s="31"/>
      <c r="I17" s="31"/>
      <c r="J17" s="31"/>
      <c r="K17" s="30"/>
      <c r="L17" s="31"/>
      <c r="M17" s="31"/>
      <c r="N17" s="31"/>
      <c r="O17" s="31"/>
      <c r="P17" s="30"/>
      <c r="Q17" s="31"/>
      <c r="R17" s="31"/>
      <c r="S17" s="31"/>
      <c r="T17" s="31"/>
      <c r="U17" s="30"/>
      <c r="V17" s="31"/>
      <c r="W17" s="31"/>
      <c r="X17" s="31"/>
      <c r="Y17" s="31"/>
      <c r="Z17" s="30"/>
      <c r="AA17" s="30"/>
      <c r="AB17" s="30"/>
      <c r="AC17" s="30"/>
      <c r="AD17" s="30"/>
      <c r="AE17" s="30"/>
    </row>
    <row r="18" spans="1:34" s="18" customFormat="1" ht="12" customHeight="1">
      <c r="A18" s="163"/>
      <c r="B18" s="21"/>
      <c r="D18" s="21" t="s">
        <v>149</v>
      </c>
      <c r="E18" s="21"/>
      <c r="G18" s="31">
        <v>652</v>
      </c>
      <c r="H18" s="31">
        <v>490</v>
      </c>
      <c r="I18" s="31">
        <v>574</v>
      </c>
      <c r="J18" s="31">
        <v>-139</v>
      </c>
      <c r="K18" s="30">
        <v>1577</v>
      </c>
      <c r="L18" s="31">
        <v>466</v>
      </c>
      <c r="M18" s="31">
        <v>351</v>
      </c>
      <c r="N18" s="31">
        <v>-63</v>
      </c>
      <c r="O18" s="31">
        <v>314</v>
      </c>
      <c r="P18" s="30">
        <v>1068</v>
      </c>
      <c r="Q18" s="31">
        <v>220</v>
      </c>
      <c r="R18" s="31">
        <v>78</v>
      </c>
      <c r="S18" s="31">
        <v>78</v>
      </c>
      <c r="T18" s="31">
        <v>-123</v>
      </c>
      <c r="U18" s="30">
        <v>253</v>
      </c>
      <c r="V18" s="31">
        <v>232</v>
      </c>
      <c r="W18" s="31">
        <v>160</v>
      </c>
      <c r="X18" s="31">
        <v>-105</v>
      </c>
      <c r="Y18" s="31">
        <v>10</v>
      </c>
      <c r="Z18" s="30">
        <v>297</v>
      </c>
      <c r="AA18" s="314">
        <v>160</v>
      </c>
      <c r="AB18" s="314">
        <v>65</v>
      </c>
      <c r="AC18" s="314" t="s">
        <v>1225</v>
      </c>
      <c r="AD18" s="314" t="s">
        <v>1225</v>
      </c>
      <c r="AE18" s="315">
        <v>225</v>
      </c>
    </row>
    <row r="19" spans="1:34" s="18" customFormat="1" ht="12" customHeight="1">
      <c r="A19" s="163"/>
      <c r="B19" s="21"/>
      <c r="D19" s="21" t="s">
        <v>150</v>
      </c>
      <c r="E19" s="21"/>
      <c r="G19" s="31">
        <v>2943</v>
      </c>
      <c r="H19" s="31">
        <v>2590</v>
      </c>
      <c r="I19" s="31">
        <v>5666</v>
      </c>
      <c r="J19" s="31">
        <v>3287</v>
      </c>
      <c r="K19" s="30">
        <v>14486</v>
      </c>
      <c r="L19" s="31">
        <v>2990</v>
      </c>
      <c r="M19" s="31">
        <v>1882</v>
      </c>
      <c r="N19" s="31">
        <v>1319</v>
      </c>
      <c r="O19" s="31">
        <v>1463</v>
      </c>
      <c r="P19" s="30">
        <v>7654</v>
      </c>
      <c r="Q19" s="31">
        <v>1438</v>
      </c>
      <c r="R19" s="31">
        <v>1324</v>
      </c>
      <c r="S19" s="31">
        <v>1678</v>
      </c>
      <c r="T19" s="31">
        <v>2110</v>
      </c>
      <c r="U19" s="30">
        <v>6550</v>
      </c>
      <c r="V19" s="31">
        <v>765</v>
      </c>
      <c r="W19" s="31">
        <v>1302</v>
      </c>
      <c r="X19" s="31">
        <v>1624</v>
      </c>
      <c r="Y19" s="31">
        <v>1379</v>
      </c>
      <c r="Z19" s="30">
        <v>5070</v>
      </c>
      <c r="AA19" s="314">
        <v>1176</v>
      </c>
      <c r="AB19" s="314">
        <v>2057</v>
      </c>
      <c r="AC19" s="314" t="s">
        <v>1225</v>
      </c>
      <c r="AD19" s="314" t="s">
        <v>1225</v>
      </c>
      <c r="AE19" s="315">
        <v>3233</v>
      </c>
    </row>
    <row r="20" spans="1:34" s="18" customFormat="1" ht="12" customHeight="1">
      <c r="A20" s="163"/>
      <c r="B20" s="937"/>
      <c r="C20" s="937"/>
      <c r="D20" s="937"/>
      <c r="E20" s="937"/>
      <c r="G20" s="976">
        <v>3595</v>
      </c>
      <c r="H20" s="976">
        <v>3080</v>
      </c>
      <c r="I20" s="976">
        <v>6240</v>
      </c>
      <c r="J20" s="976">
        <v>3148</v>
      </c>
      <c r="K20" s="977">
        <v>16063</v>
      </c>
      <c r="L20" s="976">
        <v>3456</v>
      </c>
      <c r="M20" s="976">
        <v>2233</v>
      </c>
      <c r="N20" s="976">
        <v>1256</v>
      </c>
      <c r="O20" s="976">
        <v>1777</v>
      </c>
      <c r="P20" s="977">
        <v>8722</v>
      </c>
      <c r="Q20" s="976">
        <v>1658</v>
      </c>
      <c r="R20" s="976">
        <v>1402</v>
      </c>
      <c r="S20" s="976">
        <v>1756</v>
      </c>
      <c r="T20" s="976">
        <v>1987</v>
      </c>
      <c r="U20" s="977">
        <v>6803</v>
      </c>
      <c r="V20" s="976">
        <v>997</v>
      </c>
      <c r="W20" s="976">
        <v>1462</v>
      </c>
      <c r="X20" s="976">
        <v>1519</v>
      </c>
      <c r="Y20" s="976">
        <v>1389</v>
      </c>
      <c r="Z20" s="977">
        <v>5367</v>
      </c>
      <c r="AA20" s="1034">
        <v>1336</v>
      </c>
      <c r="AB20" s="1034">
        <v>2122</v>
      </c>
      <c r="AC20" s="1034" t="s">
        <v>1225</v>
      </c>
      <c r="AD20" s="1034" t="s">
        <v>1225</v>
      </c>
      <c r="AE20" s="1035">
        <v>3458</v>
      </c>
    </row>
    <row r="21" spans="1:34" s="18" customFormat="1" ht="12" customHeight="1">
      <c r="A21" s="163"/>
      <c r="B21" s="63"/>
      <c r="C21" s="27" t="s">
        <v>168</v>
      </c>
      <c r="D21" s="27"/>
      <c r="E21" s="27"/>
      <c r="G21" s="35"/>
      <c r="H21" s="35"/>
      <c r="I21" s="35"/>
      <c r="J21" s="35"/>
      <c r="K21" s="36"/>
      <c r="L21" s="35"/>
      <c r="M21" s="35"/>
      <c r="N21" s="35"/>
      <c r="O21" s="35"/>
      <c r="P21" s="36"/>
      <c r="Q21" s="35"/>
      <c r="R21" s="35"/>
      <c r="S21" s="35"/>
      <c r="T21" s="35"/>
      <c r="U21" s="36"/>
      <c r="V21" s="35"/>
      <c r="W21" s="35"/>
      <c r="X21" s="35"/>
      <c r="Y21" s="35"/>
      <c r="Z21" s="36"/>
      <c r="AA21" s="36"/>
      <c r="AB21" s="36"/>
      <c r="AC21" s="36"/>
      <c r="AD21" s="36"/>
      <c r="AE21" s="36"/>
    </row>
    <row r="22" spans="1:34" s="18" customFormat="1" ht="12" customHeight="1">
      <c r="A22" s="163"/>
      <c r="B22" s="21"/>
      <c r="C22" s="21"/>
      <c r="D22" s="21" t="s">
        <v>149</v>
      </c>
      <c r="E22" s="877" t="str">
        <f>Footnotes!B49</f>
        <v>a</v>
      </c>
      <c r="G22" s="31">
        <v>-63</v>
      </c>
      <c r="H22" s="31">
        <v>315</v>
      </c>
      <c r="I22" s="31">
        <v>110</v>
      </c>
      <c r="J22" s="31">
        <v>1086</v>
      </c>
      <c r="K22" s="30">
        <v>1448</v>
      </c>
      <c r="L22" s="31">
        <v>-380</v>
      </c>
      <c r="M22" s="31">
        <v>-431</v>
      </c>
      <c r="N22" s="31">
        <v>775</v>
      </c>
      <c r="O22" s="31">
        <v>428</v>
      </c>
      <c r="P22" s="30">
        <v>392</v>
      </c>
      <c r="Q22" s="31">
        <v>154</v>
      </c>
      <c r="R22" s="31">
        <v>340</v>
      </c>
      <c r="S22" s="31">
        <v>-39</v>
      </c>
      <c r="T22" s="31">
        <v>857</v>
      </c>
      <c r="U22" s="30">
        <v>1312</v>
      </c>
      <c r="V22" s="31">
        <v>-104</v>
      </c>
      <c r="W22" s="31">
        <v>-45</v>
      </c>
      <c r="X22" s="31">
        <v>200</v>
      </c>
      <c r="Y22" s="31">
        <v>1616</v>
      </c>
      <c r="Z22" s="30">
        <v>1667</v>
      </c>
      <c r="AA22" s="314">
        <v>214</v>
      </c>
      <c r="AB22" s="314">
        <v>-85</v>
      </c>
      <c r="AC22" s="314" t="s">
        <v>1225</v>
      </c>
      <c r="AD22" s="314" t="s">
        <v>1225</v>
      </c>
      <c r="AE22" s="315">
        <v>129</v>
      </c>
    </row>
    <row r="23" spans="1:34" s="18" customFormat="1" ht="12" customHeight="1">
      <c r="A23" s="163"/>
      <c r="B23" s="21"/>
      <c r="C23" s="21"/>
      <c r="D23" s="21" t="s">
        <v>150</v>
      </c>
      <c r="E23" s="21"/>
      <c r="G23" s="31">
        <v>5182</v>
      </c>
      <c r="H23" s="31">
        <v>28</v>
      </c>
      <c r="I23" s="31">
        <v>9086</v>
      </c>
      <c r="J23" s="31">
        <v>-14377</v>
      </c>
      <c r="K23" s="30">
        <v>-81</v>
      </c>
      <c r="L23" s="31">
        <v>-3511</v>
      </c>
      <c r="M23" s="31">
        <v>375</v>
      </c>
      <c r="N23" s="31">
        <v>-1794</v>
      </c>
      <c r="O23" s="31">
        <v>-820</v>
      </c>
      <c r="P23" s="30">
        <v>-5750</v>
      </c>
      <c r="Q23" s="31">
        <v>468</v>
      </c>
      <c r="R23" s="31">
        <v>1377</v>
      </c>
      <c r="S23" s="31">
        <v>788</v>
      </c>
      <c r="T23" s="31">
        <v>-194</v>
      </c>
      <c r="U23" s="30">
        <v>2439</v>
      </c>
      <c r="V23" s="31">
        <v>-257</v>
      </c>
      <c r="W23" s="31">
        <v>460</v>
      </c>
      <c r="X23" s="31">
        <v>222</v>
      </c>
      <c r="Y23" s="31">
        <v>1945</v>
      </c>
      <c r="Z23" s="30">
        <v>2370</v>
      </c>
      <c r="AA23" s="314">
        <v>68</v>
      </c>
      <c r="AB23" s="314">
        <v>643</v>
      </c>
      <c r="AC23" s="314" t="s">
        <v>1225</v>
      </c>
      <c r="AD23" s="314" t="s">
        <v>1225</v>
      </c>
      <c r="AE23" s="315">
        <v>711</v>
      </c>
    </row>
    <row r="24" spans="1:34" s="18" customFormat="1" ht="12" customHeight="1">
      <c r="A24" s="163"/>
      <c r="B24" s="937"/>
      <c r="C24" s="937"/>
      <c r="D24" s="937"/>
      <c r="E24" s="1089" t="str">
        <f>Footnotes!B49</f>
        <v>a</v>
      </c>
      <c r="G24" s="976">
        <v>5119</v>
      </c>
      <c r="H24" s="976">
        <v>343</v>
      </c>
      <c r="I24" s="976">
        <v>9196</v>
      </c>
      <c r="J24" s="976">
        <v>-13291</v>
      </c>
      <c r="K24" s="977">
        <v>1367</v>
      </c>
      <c r="L24" s="976">
        <v>-3891</v>
      </c>
      <c r="M24" s="976">
        <v>-56</v>
      </c>
      <c r="N24" s="976">
        <v>-1019</v>
      </c>
      <c r="O24" s="976">
        <v>-392</v>
      </c>
      <c r="P24" s="977">
        <v>-5358</v>
      </c>
      <c r="Q24" s="976">
        <v>622</v>
      </c>
      <c r="R24" s="976">
        <v>1717</v>
      </c>
      <c r="S24" s="976">
        <v>749</v>
      </c>
      <c r="T24" s="976">
        <v>663</v>
      </c>
      <c r="U24" s="977">
        <v>3751</v>
      </c>
      <c r="V24" s="976">
        <v>-361</v>
      </c>
      <c r="W24" s="976">
        <v>415</v>
      </c>
      <c r="X24" s="976">
        <v>422</v>
      </c>
      <c r="Y24" s="976">
        <v>3561</v>
      </c>
      <c r="Z24" s="977">
        <v>4037</v>
      </c>
      <c r="AA24" s="1034">
        <v>282</v>
      </c>
      <c r="AB24" s="1034">
        <v>558</v>
      </c>
      <c r="AC24" s="1034" t="s">
        <v>1225</v>
      </c>
      <c r="AD24" s="1034" t="s">
        <v>1225</v>
      </c>
      <c r="AE24" s="1035">
        <v>840</v>
      </c>
    </row>
    <row r="25" spans="1:34" s="18" customFormat="1" ht="12" customHeight="1">
      <c r="A25" s="163"/>
      <c r="B25" s="272"/>
      <c r="C25" s="21" t="s">
        <v>151</v>
      </c>
      <c r="D25" s="272"/>
      <c r="E25" s="272"/>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row>
    <row r="26" spans="1:34" s="18" customFormat="1" ht="12" customHeight="1">
      <c r="A26" s="163"/>
      <c r="B26" s="21"/>
      <c r="D26" s="21" t="s">
        <v>149</v>
      </c>
      <c r="E26" s="877" t="str">
        <f>Footnotes!B49</f>
        <v>a</v>
      </c>
      <c r="G26" s="31">
        <v>715</v>
      </c>
      <c r="H26" s="31">
        <v>175</v>
      </c>
      <c r="I26" s="31">
        <v>464</v>
      </c>
      <c r="J26" s="31">
        <v>-1225</v>
      </c>
      <c r="K26" s="30">
        <v>129</v>
      </c>
      <c r="L26" s="31">
        <v>846</v>
      </c>
      <c r="M26" s="31">
        <v>782</v>
      </c>
      <c r="N26" s="31">
        <v>-838</v>
      </c>
      <c r="O26" s="31">
        <v>-114</v>
      </c>
      <c r="P26" s="30">
        <v>676</v>
      </c>
      <c r="Q26" s="31">
        <v>66</v>
      </c>
      <c r="R26" s="31">
        <v>-262</v>
      </c>
      <c r="S26" s="31">
        <v>117</v>
      </c>
      <c r="T26" s="31">
        <v>-980</v>
      </c>
      <c r="U26" s="30">
        <v>-1059</v>
      </c>
      <c r="V26" s="31">
        <v>336</v>
      </c>
      <c r="W26" s="31">
        <v>205</v>
      </c>
      <c r="X26" s="31">
        <v>-305</v>
      </c>
      <c r="Y26" s="31">
        <v>-1606</v>
      </c>
      <c r="Z26" s="30">
        <v>-1370</v>
      </c>
      <c r="AA26" s="314">
        <v>-54</v>
      </c>
      <c r="AB26" s="314">
        <v>150</v>
      </c>
      <c r="AC26" s="314" t="s">
        <v>1225</v>
      </c>
      <c r="AD26" s="314" t="s">
        <v>1225</v>
      </c>
      <c r="AE26" s="315">
        <v>96</v>
      </c>
    </row>
    <row r="27" spans="1:34" s="18" customFormat="1" ht="12" customHeight="1">
      <c r="A27" s="163"/>
      <c r="B27" s="21"/>
      <c r="D27" s="21" t="s">
        <v>150</v>
      </c>
      <c r="E27" s="21"/>
      <c r="G27" s="31">
        <v>-2239</v>
      </c>
      <c r="H27" s="31">
        <v>2562</v>
      </c>
      <c r="I27" s="31">
        <v>-3420</v>
      </c>
      <c r="J27" s="31">
        <v>17664</v>
      </c>
      <c r="K27" s="30">
        <v>14567</v>
      </c>
      <c r="L27" s="31">
        <v>6501</v>
      </c>
      <c r="M27" s="31">
        <v>1507</v>
      </c>
      <c r="N27" s="31">
        <v>3113</v>
      </c>
      <c r="O27" s="31">
        <v>2283</v>
      </c>
      <c r="P27" s="30">
        <v>13404</v>
      </c>
      <c r="Q27" s="31">
        <v>970</v>
      </c>
      <c r="R27" s="31">
        <v>-53</v>
      </c>
      <c r="S27" s="31">
        <v>890</v>
      </c>
      <c r="T27" s="31">
        <v>2304</v>
      </c>
      <c r="U27" s="30">
        <v>4111</v>
      </c>
      <c r="V27" s="31">
        <v>1022</v>
      </c>
      <c r="W27" s="31">
        <v>842</v>
      </c>
      <c r="X27" s="31">
        <v>1402</v>
      </c>
      <c r="Y27" s="31">
        <v>-566</v>
      </c>
      <c r="Z27" s="30">
        <v>2700</v>
      </c>
      <c r="AA27" s="314">
        <v>1108</v>
      </c>
      <c r="AB27" s="314">
        <v>1414</v>
      </c>
      <c r="AC27" s="314" t="s">
        <v>1225</v>
      </c>
      <c r="AD27" s="314" t="s">
        <v>1225</v>
      </c>
      <c r="AE27" s="315">
        <v>2522</v>
      </c>
      <c r="AH27" s="130"/>
    </row>
    <row r="28" spans="1:34" s="18" customFormat="1" ht="12" customHeight="1">
      <c r="A28" s="163"/>
      <c r="B28" s="937"/>
      <c r="C28" s="937"/>
      <c r="D28" s="937"/>
      <c r="E28" s="1089" t="str">
        <f>Footnotes!B49</f>
        <v>a</v>
      </c>
      <c r="G28" s="976">
        <v>-1524</v>
      </c>
      <c r="H28" s="976">
        <v>2737</v>
      </c>
      <c r="I28" s="976">
        <v>-2956</v>
      </c>
      <c r="J28" s="976">
        <v>16439</v>
      </c>
      <c r="K28" s="977">
        <v>14696</v>
      </c>
      <c r="L28" s="976">
        <v>7347</v>
      </c>
      <c r="M28" s="976">
        <v>2289</v>
      </c>
      <c r="N28" s="976">
        <v>2275</v>
      </c>
      <c r="O28" s="976">
        <v>2169</v>
      </c>
      <c r="P28" s="977">
        <v>14080</v>
      </c>
      <c r="Q28" s="976">
        <v>1036</v>
      </c>
      <c r="R28" s="976">
        <v>-315</v>
      </c>
      <c r="S28" s="976">
        <v>1007</v>
      </c>
      <c r="T28" s="976">
        <v>1324</v>
      </c>
      <c r="U28" s="977">
        <v>3052</v>
      </c>
      <c r="V28" s="976">
        <v>1358</v>
      </c>
      <c r="W28" s="976">
        <v>1047</v>
      </c>
      <c r="X28" s="976">
        <v>1097</v>
      </c>
      <c r="Y28" s="976">
        <v>-2172</v>
      </c>
      <c r="Z28" s="977">
        <v>1330</v>
      </c>
      <c r="AA28" s="1034">
        <v>1054</v>
      </c>
      <c r="AB28" s="1034">
        <v>1564</v>
      </c>
      <c r="AC28" s="1034" t="s">
        <v>1225</v>
      </c>
      <c r="AD28" s="1034" t="s">
        <v>1225</v>
      </c>
      <c r="AE28" s="1035">
        <v>2618</v>
      </c>
    </row>
    <row r="29" spans="1:34" s="18" customFormat="1" ht="12" customHeight="1">
      <c r="A29" s="163"/>
      <c r="B29" s="63"/>
      <c r="C29" s="27" t="s">
        <v>18</v>
      </c>
      <c r="D29" s="63"/>
      <c r="E29" s="63"/>
      <c r="G29" s="35"/>
      <c r="H29" s="35"/>
      <c r="I29" s="35"/>
      <c r="J29" s="35"/>
      <c r="K29" s="36"/>
      <c r="L29" s="35"/>
      <c r="M29" s="35"/>
      <c r="N29" s="35"/>
      <c r="O29" s="35"/>
      <c r="P29" s="36"/>
      <c r="Q29" s="35"/>
      <c r="R29" s="35"/>
      <c r="S29" s="35"/>
      <c r="T29" s="35"/>
      <c r="U29" s="36"/>
      <c r="V29" s="35"/>
      <c r="W29" s="35"/>
      <c r="X29" s="35"/>
      <c r="Y29" s="35"/>
      <c r="Z29" s="36"/>
      <c r="AA29" s="36"/>
      <c r="AB29" s="36"/>
      <c r="AC29" s="36"/>
      <c r="AD29" s="36"/>
      <c r="AE29" s="36"/>
    </row>
    <row r="30" spans="1:34" s="18" customFormat="1" ht="12" customHeight="1">
      <c r="A30" s="163"/>
      <c r="B30" s="21"/>
      <c r="C30" s="21"/>
      <c r="D30" s="21" t="s">
        <v>149</v>
      </c>
      <c r="E30" s="21"/>
      <c r="G30" s="31">
        <v>18</v>
      </c>
      <c r="H30" s="31">
        <v>18</v>
      </c>
      <c r="I30" s="31">
        <v>19</v>
      </c>
      <c r="J30" s="31">
        <v>20</v>
      </c>
      <c r="K30" s="30">
        <v>75</v>
      </c>
      <c r="L30" s="31">
        <v>21</v>
      </c>
      <c r="M30" s="31">
        <v>21</v>
      </c>
      <c r="N30" s="31">
        <v>24</v>
      </c>
      <c r="O30" s="31">
        <v>30</v>
      </c>
      <c r="P30" s="30">
        <v>96</v>
      </c>
      <c r="Q30" s="31">
        <v>18</v>
      </c>
      <c r="R30" s="31">
        <v>31</v>
      </c>
      <c r="S30" s="31">
        <v>24</v>
      </c>
      <c r="T30" s="31">
        <v>22</v>
      </c>
      <c r="U30" s="30">
        <v>95</v>
      </c>
      <c r="V30" s="31">
        <v>53</v>
      </c>
      <c r="W30" s="31">
        <v>61</v>
      </c>
      <c r="X30" s="31">
        <v>62</v>
      </c>
      <c r="Y30" s="31">
        <v>59</v>
      </c>
      <c r="Z30" s="30">
        <v>235</v>
      </c>
      <c r="AA30" s="314">
        <v>49</v>
      </c>
      <c r="AB30" s="314">
        <v>43</v>
      </c>
      <c r="AC30" s="314" t="s">
        <v>1225</v>
      </c>
      <c r="AD30" s="314" t="s">
        <v>1225</v>
      </c>
      <c r="AE30" s="315">
        <v>92</v>
      </c>
    </row>
    <row r="31" spans="1:34" s="18" customFormat="1" ht="12" customHeight="1">
      <c r="A31" s="163"/>
      <c r="B31" s="21"/>
      <c r="C31" s="21"/>
      <c r="D31" s="21" t="s">
        <v>150</v>
      </c>
      <c r="E31" s="21"/>
      <c r="G31" s="31">
        <v>1237</v>
      </c>
      <c r="H31" s="31">
        <v>1185</v>
      </c>
      <c r="I31" s="31">
        <v>1158</v>
      </c>
      <c r="J31" s="31">
        <v>1353</v>
      </c>
      <c r="K31" s="30">
        <v>4933</v>
      </c>
      <c r="L31" s="31">
        <v>1419</v>
      </c>
      <c r="M31" s="31">
        <v>1386</v>
      </c>
      <c r="N31" s="31">
        <v>1519</v>
      </c>
      <c r="O31" s="31">
        <v>1260</v>
      </c>
      <c r="P31" s="30">
        <v>5584</v>
      </c>
      <c r="Q31" s="31">
        <v>1275</v>
      </c>
      <c r="R31" s="31">
        <v>1178</v>
      </c>
      <c r="S31" s="31">
        <v>1156</v>
      </c>
      <c r="T31" s="31">
        <v>1131</v>
      </c>
      <c r="U31" s="30">
        <v>4740</v>
      </c>
      <c r="V31" s="31">
        <v>1113</v>
      </c>
      <c r="W31" s="31">
        <v>1346</v>
      </c>
      <c r="X31" s="31">
        <v>1161</v>
      </c>
      <c r="Y31" s="31">
        <v>1114</v>
      </c>
      <c r="Z31" s="30">
        <v>4734</v>
      </c>
      <c r="AA31" s="314">
        <v>1137</v>
      </c>
      <c r="AB31" s="314">
        <v>1096</v>
      </c>
      <c r="AC31" s="314" t="s">
        <v>1225</v>
      </c>
      <c r="AD31" s="314" t="s">
        <v>1225</v>
      </c>
      <c r="AE31" s="315">
        <v>2233</v>
      </c>
    </row>
    <row r="32" spans="1:34" s="18" customFormat="1" ht="12" customHeight="1">
      <c r="A32" s="163"/>
      <c r="B32" s="937"/>
      <c r="C32" s="937"/>
      <c r="D32" s="937"/>
      <c r="E32" s="937"/>
      <c r="G32" s="976">
        <v>1255</v>
      </c>
      <c r="H32" s="976">
        <v>1203</v>
      </c>
      <c r="I32" s="976">
        <v>1177</v>
      </c>
      <c r="J32" s="976">
        <v>1373</v>
      </c>
      <c r="K32" s="977">
        <v>5008</v>
      </c>
      <c r="L32" s="976">
        <v>1440</v>
      </c>
      <c r="M32" s="976">
        <v>1407</v>
      </c>
      <c r="N32" s="976">
        <v>1543</v>
      </c>
      <c r="O32" s="976">
        <v>1290</v>
      </c>
      <c r="P32" s="977">
        <v>5680</v>
      </c>
      <c r="Q32" s="976">
        <v>1293</v>
      </c>
      <c r="R32" s="976">
        <v>1209</v>
      </c>
      <c r="S32" s="976">
        <v>1180</v>
      </c>
      <c r="T32" s="976">
        <v>1153</v>
      </c>
      <c r="U32" s="977">
        <v>4835</v>
      </c>
      <c r="V32" s="976">
        <v>1166</v>
      </c>
      <c r="W32" s="976">
        <v>1407</v>
      </c>
      <c r="X32" s="976">
        <v>1223</v>
      </c>
      <c r="Y32" s="976">
        <v>1173</v>
      </c>
      <c r="Z32" s="977">
        <v>4969</v>
      </c>
      <c r="AA32" s="787">
        <v>1186</v>
      </c>
      <c r="AB32" s="787">
        <v>1139</v>
      </c>
      <c r="AC32" s="787" t="s">
        <v>1225</v>
      </c>
      <c r="AD32" s="787" t="s">
        <v>1225</v>
      </c>
      <c r="AE32" s="788">
        <v>2325</v>
      </c>
    </row>
    <row r="33" spans="1:32" s="18" customFormat="1" ht="12" customHeight="1">
      <c r="A33" s="163"/>
      <c r="B33" s="63"/>
      <c r="C33" s="27" t="s">
        <v>364</v>
      </c>
      <c r="D33" s="63"/>
      <c r="E33" s="63"/>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row>
    <row r="34" spans="1:32" s="18" customFormat="1" ht="12" customHeight="1">
      <c r="A34" s="163"/>
      <c r="B34" s="21"/>
      <c r="C34" s="21"/>
      <c r="D34" s="21" t="s">
        <v>149</v>
      </c>
      <c r="E34" s="21"/>
      <c r="G34" s="31">
        <v>0</v>
      </c>
      <c r="H34" s="31">
        <v>0</v>
      </c>
      <c r="I34" s="31">
        <v>0</v>
      </c>
      <c r="J34" s="31">
        <v>0</v>
      </c>
      <c r="K34" s="30">
        <v>0</v>
      </c>
      <c r="L34" s="31">
        <v>0</v>
      </c>
      <c r="M34" s="31">
        <v>0</v>
      </c>
      <c r="N34" s="31">
        <v>0</v>
      </c>
      <c r="O34" s="31">
        <v>0</v>
      </c>
      <c r="P34" s="30">
        <v>0</v>
      </c>
      <c r="Q34" s="31">
        <v>0</v>
      </c>
      <c r="R34" s="31">
        <v>0</v>
      </c>
      <c r="S34" s="31">
        <v>0</v>
      </c>
      <c r="T34" s="31">
        <v>0</v>
      </c>
      <c r="U34" s="30">
        <v>0</v>
      </c>
      <c r="V34" s="31">
        <v>0</v>
      </c>
      <c r="W34" s="31">
        <v>0</v>
      </c>
      <c r="X34" s="31">
        <v>0</v>
      </c>
      <c r="Y34" s="31">
        <v>0</v>
      </c>
      <c r="Z34" s="30">
        <v>0</v>
      </c>
      <c r="AA34" s="314">
        <v>0</v>
      </c>
      <c r="AB34" s="314">
        <v>0</v>
      </c>
      <c r="AC34" s="314" t="s">
        <v>1225</v>
      </c>
      <c r="AD34" s="314" t="s">
        <v>1225</v>
      </c>
      <c r="AE34" s="315">
        <v>0</v>
      </c>
      <c r="AF34" s="130"/>
    </row>
    <row r="35" spans="1:32" s="18" customFormat="1" ht="12" customHeight="1">
      <c r="A35" s="163"/>
      <c r="B35" s="21"/>
      <c r="C35" s="21"/>
      <c r="D35" s="21" t="s">
        <v>150</v>
      </c>
      <c r="E35" s="21"/>
      <c r="G35" s="31">
        <v>-2</v>
      </c>
      <c r="H35" s="31">
        <v>0</v>
      </c>
      <c r="I35" s="31">
        <v>10</v>
      </c>
      <c r="J35" s="31">
        <v>-6</v>
      </c>
      <c r="K35" s="30">
        <v>2</v>
      </c>
      <c r="L35" s="31">
        <v>-1</v>
      </c>
      <c r="M35" s="31">
        <v>-1</v>
      </c>
      <c r="N35" s="31">
        <v>15</v>
      </c>
      <c r="O35" s="31">
        <v>349</v>
      </c>
      <c r="P35" s="30">
        <v>362</v>
      </c>
      <c r="Q35" s="31">
        <v>203</v>
      </c>
      <c r="R35" s="31">
        <v>28</v>
      </c>
      <c r="S35" s="31">
        <v>1</v>
      </c>
      <c r="T35" s="31">
        <v>-10</v>
      </c>
      <c r="U35" s="30">
        <v>222</v>
      </c>
      <c r="V35" s="31">
        <v>0</v>
      </c>
      <c r="W35" s="31">
        <v>1</v>
      </c>
      <c r="X35" s="31">
        <v>29</v>
      </c>
      <c r="Y35" s="31">
        <v>0</v>
      </c>
      <c r="Z35" s="30">
        <v>30</v>
      </c>
      <c r="AA35" s="314">
        <v>0</v>
      </c>
      <c r="AB35" s="314">
        <v>48</v>
      </c>
      <c r="AC35" s="314" t="s">
        <v>1225</v>
      </c>
      <c r="AD35" s="314" t="s">
        <v>1225</v>
      </c>
      <c r="AE35" s="315">
        <v>48</v>
      </c>
    </row>
    <row r="36" spans="1:32" s="18" customFormat="1" ht="10.5">
      <c r="A36" s="163"/>
      <c r="B36" s="937"/>
      <c r="C36" s="937"/>
      <c r="D36" s="937"/>
      <c r="E36" s="937"/>
      <c r="G36" s="976">
        <v>-2</v>
      </c>
      <c r="H36" s="976">
        <v>0</v>
      </c>
      <c r="I36" s="976">
        <v>10</v>
      </c>
      <c r="J36" s="976">
        <v>-6</v>
      </c>
      <c r="K36" s="977">
        <v>2</v>
      </c>
      <c r="L36" s="976">
        <v>-1</v>
      </c>
      <c r="M36" s="976">
        <v>-1</v>
      </c>
      <c r="N36" s="976">
        <v>15</v>
      </c>
      <c r="O36" s="976">
        <v>349</v>
      </c>
      <c r="P36" s="977">
        <v>362</v>
      </c>
      <c r="Q36" s="976">
        <v>203</v>
      </c>
      <c r="R36" s="976">
        <v>28</v>
      </c>
      <c r="S36" s="976">
        <v>1</v>
      </c>
      <c r="T36" s="976">
        <v>-10</v>
      </c>
      <c r="U36" s="977">
        <v>222</v>
      </c>
      <c r="V36" s="976">
        <v>0</v>
      </c>
      <c r="W36" s="976">
        <v>1</v>
      </c>
      <c r="X36" s="976">
        <v>29</v>
      </c>
      <c r="Y36" s="976">
        <v>0</v>
      </c>
      <c r="Z36" s="977">
        <v>30</v>
      </c>
      <c r="AA36" s="787">
        <v>0</v>
      </c>
      <c r="AB36" s="787">
        <v>48</v>
      </c>
      <c r="AC36" s="787" t="s">
        <v>1225</v>
      </c>
      <c r="AD36" s="787" t="s">
        <v>1225</v>
      </c>
      <c r="AE36" s="788">
        <v>48</v>
      </c>
    </row>
    <row r="37" spans="1:32" s="18" customFormat="1" ht="10.5">
      <c r="A37" s="163"/>
      <c r="B37" s="63"/>
      <c r="C37" s="27" t="s">
        <v>70</v>
      </c>
      <c r="D37" s="63"/>
      <c r="E37" s="63"/>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row>
    <row r="38" spans="1:32" s="18" customFormat="1" ht="10.5">
      <c r="A38" s="163"/>
      <c r="B38" s="21"/>
      <c r="C38" s="21"/>
      <c r="D38" s="21" t="s">
        <v>149</v>
      </c>
      <c r="E38" s="21"/>
      <c r="G38" s="31">
        <v>670</v>
      </c>
      <c r="H38" s="31">
        <v>508</v>
      </c>
      <c r="I38" s="31">
        <v>593</v>
      </c>
      <c r="J38" s="31">
        <v>-119</v>
      </c>
      <c r="K38" s="30">
        <v>1652</v>
      </c>
      <c r="L38" s="31">
        <v>487</v>
      </c>
      <c r="M38" s="31">
        <v>372</v>
      </c>
      <c r="N38" s="31">
        <v>-39</v>
      </c>
      <c r="O38" s="31">
        <v>344</v>
      </c>
      <c r="P38" s="30">
        <v>1164</v>
      </c>
      <c r="Q38" s="31">
        <v>238</v>
      </c>
      <c r="R38" s="31">
        <v>109</v>
      </c>
      <c r="S38" s="31">
        <v>102</v>
      </c>
      <c r="T38" s="31">
        <v>-101</v>
      </c>
      <c r="U38" s="30">
        <v>348</v>
      </c>
      <c r="V38" s="31">
        <v>285</v>
      </c>
      <c r="W38" s="31">
        <v>221</v>
      </c>
      <c r="X38" s="31">
        <v>-43</v>
      </c>
      <c r="Y38" s="31">
        <v>69</v>
      </c>
      <c r="Z38" s="30">
        <v>532</v>
      </c>
      <c r="AA38" s="314">
        <f>IF(AND(AA18="",AA30="",AA34=""),"",AA18+AA30+AA34)</f>
        <v>209</v>
      </c>
      <c r="AB38" s="314">
        <f t="shared" ref="AB38:AE38" si="0">IF(AND(AB18="",AB30="",AB34=""),"",AB18+AB30+AB34)</f>
        <v>108</v>
      </c>
      <c r="AC38" s="314" t="str">
        <f t="shared" si="0"/>
        <v/>
      </c>
      <c r="AD38" s="314" t="str">
        <f t="shared" si="0"/>
        <v/>
      </c>
      <c r="AE38" s="315">
        <f t="shared" si="0"/>
        <v>317</v>
      </c>
    </row>
    <row r="39" spans="1:32" s="18" customFormat="1" ht="10.5">
      <c r="A39" s="163"/>
      <c r="B39" s="21"/>
      <c r="C39" s="21"/>
      <c r="D39" s="21" t="s">
        <v>150</v>
      </c>
      <c r="E39" s="21"/>
      <c r="G39" s="31">
        <v>4178</v>
      </c>
      <c r="H39" s="31">
        <v>3775</v>
      </c>
      <c r="I39" s="31">
        <v>6834</v>
      </c>
      <c r="J39" s="31">
        <v>4634</v>
      </c>
      <c r="K39" s="30">
        <v>19421</v>
      </c>
      <c r="L39" s="31">
        <v>4408</v>
      </c>
      <c r="M39" s="31">
        <v>3267</v>
      </c>
      <c r="N39" s="31">
        <v>2853</v>
      </c>
      <c r="O39" s="31">
        <v>3072</v>
      </c>
      <c r="P39" s="30">
        <v>13600</v>
      </c>
      <c r="Q39" s="31">
        <v>2916</v>
      </c>
      <c r="R39" s="31">
        <v>2530</v>
      </c>
      <c r="S39" s="31">
        <v>2835</v>
      </c>
      <c r="T39" s="31">
        <v>3231</v>
      </c>
      <c r="U39" s="30">
        <v>11512</v>
      </c>
      <c r="V39" s="31">
        <v>1878</v>
      </c>
      <c r="W39" s="31">
        <v>2649</v>
      </c>
      <c r="X39" s="31">
        <v>2814</v>
      </c>
      <c r="Y39" s="31">
        <v>2493</v>
      </c>
      <c r="Z39" s="30">
        <v>9834</v>
      </c>
      <c r="AA39" s="314">
        <f t="shared" ref="AA39:AE39" si="1">IF(AND(AA19="",AA31="",AA35=""),"",AA19+AA31+AA35)</f>
        <v>2313</v>
      </c>
      <c r="AB39" s="314">
        <f t="shared" si="1"/>
        <v>3201</v>
      </c>
      <c r="AC39" s="314" t="str">
        <f t="shared" si="1"/>
        <v/>
      </c>
      <c r="AD39" s="314" t="str">
        <f t="shared" si="1"/>
        <v/>
      </c>
      <c r="AE39" s="315">
        <f t="shared" si="1"/>
        <v>5514</v>
      </c>
    </row>
    <row r="40" spans="1:32" s="18" customFormat="1" ht="10.5">
      <c r="A40" s="163"/>
      <c r="B40" s="937"/>
      <c r="C40" s="937"/>
      <c r="D40" s="937"/>
      <c r="E40" s="937"/>
      <c r="G40" s="976">
        <v>4848</v>
      </c>
      <c r="H40" s="976">
        <v>4283</v>
      </c>
      <c r="I40" s="976">
        <v>7427</v>
      </c>
      <c r="J40" s="976">
        <v>4515</v>
      </c>
      <c r="K40" s="977">
        <v>21073</v>
      </c>
      <c r="L40" s="976">
        <v>4895</v>
      </c>
      <c r="M40" s="976">
        <v>3639</v>
      </c>
      <c r="N40" s="976">
        <v>2814</v>
      </c>
      <c r="O40" s="976">
        <v>3416</v>
      </c>
      <c r="P40" s="977">
        <v>14764</v>
      </c>
      <c r="Q40" s="976">
        <v>3154</v>
      </c>
      <c r="R40" s="976">
        <v>2639</v>
      </c>
      <c r="S40" s="976">
        <v>2937</v>
      </c>
      <c r="T40" s="976">
        <v>3130</v>
      </c>
      <c r="U40" s="977">
        <v>11860</v>
      </c>
      <c r="V40" s="976">
        <v>2163</v>
      </c>
      <c r="W40" s="976">
        <v>2870</v>
      </c>
      <c r="X40" s="976">
        <v>2771</v>
      </c>
      <c r="Y40" s="976">
        <v>2562</v>
      </c>
      <c r="Z40" s="977">
        <v>10366</v>
      </c>
      <c r="AA40" s="787">
        <f t="shared" ref="AA40:AE40" si="2">IF(AND(AA20="",AA32="",AA36=""),"",AA20+AA32+AA36)</f>
        <v>2522</v>
      </c>
      <c r="AB40" s="787">
        <f t="shared" si="2"/>
        <v>3309</v>
      </c>
      <c r="AC40" s="787" t="str">
        <f t="shared" si="2"/>
        <v/>
      </c>
      <c r="AD40" s="787" t="str">
        <f t="shared" si="2"/>
        <v/>
      </c>
      <c r="AE40" s="788">
        <f t="shared" si="2"/>
        <v>5831</v>
      </c>
    </row>
    <row r="41" spans="1:32" s="18" customFormat="1" ht="10.5">
      <c r="A41" s="163"/>
      <c r="B41" s="63"/>
      <c r="C41" s="27" t="s">
        <v>365</v>
      </c>
      <c r="D41" s="63"/>
      <c r="E41" s="63"/>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row>
    <row r="42" spans="1:32" s="18" customFormat="1" ht="11.4">
      <c r="A42" s="163"/>
      <c r="B42" s="21"/>
      <c r="C42" s="21"/>
      <c r="D42" s="21" t="s">
        <v>149</v>
      </c>
      <c r="E42" s="877" t="str">
        <f>Footnotes!B50</f>
        <v>b</v>
      </c>
      <c r="G42" s="31">
        <v>144</v>
      </c>
      <c r="H42" s="31">
        <v>117</v>
      </c>
      <c r="I42" s="31">
        <v>69</v>
      </c>
      <c r="J42" s="31">
        <v>3537</v>
      </c>
      <c r="K42" s="30">
        <v>3867</v>
      </c>
      <c r="L42" s="31">
        <v>470</v>
      </c>
      <c r="M42" s="31">
        <v>238</v>
      </c>
      <c r="N42" s="31">
        <v>168</v>
      </c>
      <c r="O42" s="31">
        <v>434</v>
      </c>
      <c r="P42" s="30">
        <v>1310</v>
      </c>
      <c r="Q42" s="31">
        <v>183</v>
      </c>
      <c r="R42" s="31">
        <v>212</v>
      </c>
      <c r="S42" s="31">
        <v>117</v>
      </c>
      <c r="T42" s="31">
        <v>354</v>
      </c>
      <c r="U42" s="30">
        <v>866</v>
      </c>
      <c r="V42" s="31">
        <v>99</v>
      </c>
      <c r="W42" s="31">
        <v>58</v>
      </c>
      <c r="X42" s="31">
        <v>151</v>
      </c>
      <c r="Y42" s="31">
        <v>103</v>
      </c>
      <c r="Z42" s="30">
        <v>411</v>
      </c>
      <c r="AA42" s="314">
        <v>51</v>
      </c>
      <c r="AB42" s="314">
        <v>47</v>
      </c>
      <c r="AC42" s="314" t="s">
        <v>1225</v>
      </c>
      <c r="AD42" s="314" t="s">
        <v>1225</v>
      </c>
      <c r="AE42" s="315">
        <v>98</v>
      </c>
    </row>
    <row r="43" spans="1:32" s="18" customFormat="1" ht="10.5">
      <c r="A43" s="163"/>
      <c r="B43" s="21"/>
      <c r="C43" s="21"/>
      <c r="D43" s="21" t="s">
        <v>150</v>
      </c>
      <c r="E43" s="21"/>
      <c r="G43" s="31">
        <v>717</v>
      </c>
      <c r="H43" s="31">
        <v>706</v>
      </c>
      <c r="I43" s="31">
        <v>889</v>
      </c>
      <c r="J43" s="31">
        <v>1102</v>
      </c>
      <c r="K43" s="30">
        <v>3414</v>
      </c>
      <c r="L43" s="31">
        <v>756</v>
      </c>
      <c r="M43" s="31">
        <v>735</v>
      </c>
      <c r="N43" s="31">
        <v>924</v>
      </c>
      <c r="O43" s="31">
        <v>1048</v>
      </c>
      <c r="P43" s="30">
        <v>3463</v>
      </c>
      <c r="Q43" s="31">
        <v>1230</v>
      </c>
      <c r="R43" s="31">
        <v>940</v>
      </c>
      <c r="S43" s="31">
        <v>2039</v>
      </c>
      <c r="T43" s="31">
        <v>767</v>
      </c>
      <c r="U43" s="30">
        <v>4976</v>
      </c>
      <c r="V43" s="31">
        <v>804</v>
      </c>
      <c r="W43" s="31">
        <v>732</v>
      </c>
      <c r="X43" s="31">
        <v>677</v>
      </c>
      <c r="Y43" s="31">
        <v>786</v>
      </c>
      <c r="Z43" s="30">
        <v>2999</v>
      </c>
      <c r="AA43" s="314">
        <v>644</v>
      </c>
      <c r="AB43" s="314">
        <v>729</v>
      </c>
      <c r="AC43" s="314" t="s">
        <v>1225</v>
      </c>
      <c r="AD43" s="314" t="s">
        <v>1225</v>
      </c>
      <c r="AE43" s="315">
        <v>1373</v>
      </c>
    </row>
    <row r="44" spans="1:32" s="18" customFormat="1" ht="11.4">
      <c r="A44" s="163"/>
      <c r="B44" s="21"/>
      <c r="C44" s="21"/>
      <c r="D44" s="937"/>
      <c r="E44" s="1089" t="str">
        <f>Footnotes!B50</f>
        <v>b</v>
      </c>
      <c r="G44" s="976">
        <v>861</v>
      </c>
      <c r="H44" s="976">
        <v>823</v>
      </c>
      <c r="I44" s="976">
        <v>958</v>
      </c>
      <c r="J44" s="976">
        <v>4639</v>
      </c>
      <c r="K44" s="977">
        <v>7281</v>
      </c>
      <c r="L44" s="976">
        <v>1226</v>
      </c>
      <c r="M44" s="976">
        <v>973</v>
      </c>
      <c r="N44" s="976">
        <v>1092</v>
      </c>
      <c r="O44" s="976">
        <v>1482</v>
      </c>
      <c r="P44" s="977">
        <v>4773</v>
      </c>
      <c r="Q44" s="976">
        <v>1413</v>
      </c>
      <c r="R44" s="976">
        <v>1152</v>
      </c>
      <c r="S44" s="976">
        <v>2156</v>
      </c>
      <c r="T44" s="976">
        <v>1121</v>
      </c>
      <c r="U44" s="977">
        <v>5842</v>
      </c>
      <c r="V44" s="976">
        <v>903</v>
      </c>
      <c r="W44" s="976">
        <v>790</v>
      </c>
      <c r="X44" s="976">
        <v>828</v>
      </c>
      <c r="Y44" s="976">
        <v>889</v>
      </c>
      <c r="Z44" s="977">
        <v>3410</v>
      </c>
      <c r="AA44" s="787">
        <v>695</v>
      </c>
      <c r="AB44" s="787">
        <v>776</v>
      </c>
      <c r="AC44" s="787" t="s">
        <v>1225</v>
      </c>
      <c r="AD44" s="787" t="s">
        <v>1225</v>
      </c>
      <c r="AE44" s="788">
        <v>1471</v>
      </c>
    </row>
    <row r="45" spans="1:32" s="18" customFormat="1" ht="11.4">
      <c r="A45" s="163"/>
      <c r="B45" s="21"/>
      <c r="C45" s="21"/>
      <c r="D45" s="356" t="s">
        <v>197</v>
      </c>
      <c r="E45" s="877" t="str">
        <f>Footnotes!B50</f>
        <v>b</v>
      </c>
      <c r="F45" s="363"/>
      <c r="G45" s="357">
        <v>642</v>
      </c>
      <c r="H45" s="357">
        <v>681</v>
      </c>
      <c r="I45" s="357">
        <v>872</v>
      </c>
      <c r="J45" s="357">
        <v>4062</v>
      </c>
      <c r="K45" s="358">
        <v>6257</v>
      </c>
      <c r="L45" s="357">
        <v>860</v>
      </c>
      <c r="M45" s="357">
        <v>783</v>
      </c>
      <c r="N45" s="357">
        <v>870</v>
      </c>
      <c r="O45" s="357">
        <v>1004</v>
      </c>
      <c r="P45" s="358">
        <v>3517</v>
      </c>
      <c r="Q45" s="357">
        <v>754</v>
      </c>
      <c r="R45" s="357">
        <v>1016</v>
      </c>
      <c r="S45" s="357">
        <v>1248</v>
      </c>
      <c r="T45" s="357">
        <v>1228</v>
      </c>
      <c r="U45" s="358">
        <v>4246</v>
      </c>
      <c r="V45" s="357">
        <v>774</v>
      </c>
      <c r="W45" s="357">
        <v>688</v>
      </c>
      <c r="X45" s="357">
        <v>727</v>
      </c>
      <c r="Y45" s="357">
        <v>757</v>
      </c>
      <c r="Z45" s="358">
        <v>2946</v>
      </c>
      <c r="AA45" s="359">
        <v>635</v>
      </c>
      <c r="AB45" s="359">
        <v>717</v>
      </c>
      <c r="AC45" s="359" t="s">
        <v>1225</v>
      </c>
      <c r="AD45" s="359" t="s">
        <v>1225</v>
      </c>
      <c r="AE45" s="360">
        <v>1352</v>
      </c>
    </row>
    <row r="46" spans="1:32" s="18" customFormat="1" ht="11.4">
      <c r="A46" s="163"/>
      <c r="B46" s="21"/>
      <c r="C46" s="21"/>
      <c r="D46" s="356" t="s">
        <v>366</v>
      </c>
      <c r="E46" s="877" t="str">
        <f>Footnotes!B51</f>
        <v>c</v>
      </c>
      <c r="F46" s="363"/>
      <c r="G46" s="357">
        <v>219</v>
      </c>
      <c r="H46" s="357">
        <v>142</v>
      </c>
      <c r="I46" s="357">
        <v>86</v>
      </c>
      <c r="J46" s="357">
        <v>577</v>
      </c>
      <c r="K46" s="358">
        <v>1024</v>
      </c>
      <c r="L46" s="357">
        <v>366</v>
      </c>
      <c r="M46" s="357">
        <v>190</v>
      </c>
      <c r="N46" s="357">
        <v>222</v>
      </c>
      <c r="O46" s="357">
        <v>478</v>
      </c>
      <c r="P46" s="358">
        <v>1256</v>
      </c>
      <c r="Q46" s="357">
        <v>659</v>
      </c>
      <c r="R46" s="357">
        <v>136</v>
      </c>
      <c r="S46" s="357">
        <v>908</v>
      </c>
      <c r="T46" s="357">
        <v>-107</v>
      </c>
      <c r="U46" s="358">
        <v>1596</v>
      </c>
      <c r="V46" s="357">
        <v>129</v>
      </c>
      <c r="W46" s="357">
        <v>102</v>
      </c>
      <c r="X46" s="357">
        <v>101</v>
      </c>
      <c r="Y46" s="357">
        <v>132</v>
      </c>
      <c r="Z46" s="358">
        <v>464</v>
      </c>
      <c r="AA46" s="359">
        <v>60</v>
      </c>
      <c r="AB46" s="359">
        <v>59</v>
      </c>
      <c r="AC46" s="359" t="s">
        <v>1225</v>
      </c>
      <c r="AD46" s="359" t="s">
        <v>1225</v>
      </c>
      <c r="AE46" s="360">
        <v>119</v>
      </c>
    </row>
    <row r="47" spans="1:32" s="18" customFormat="1" ht="11.4">
      <c r="A47" s="163"/>
      <c r="B47" s="937"/>
      <c r="C47" s="937"/>
      <c r="D47" s="937"/>
      <c r="E47" s="1089" t="str">
        <f>Footnotes!B50</f>
        <v>b</v>
      </c>
      <c r="G47" s="976">
        <v>861</v>
      </c>
      <c r="H47" s="976">
        <v>823</v>
      </c>
      <c r="I47" s="976">
        <v>958</v>
      </c>
      <c r="J47" s="976">
        <v>4639</v>
      </c>
      <c r="K47" s="977">
        <v>7281</v>
      </c>
      <c r="L47" s="976">
        <v>1226</v>
      </c>
      <c r="M47" s="976">
        <v>973</v>
      </c>
      <c r="N47" s="976">
        <v>1092</v>
      </c>
      <c r="O47" s="976">
        <v>1482</v>
      </c>
      <c r="P47" s="977">
        <v>4773</v>
      </c>
      <c r="Q47" s="976">
        <v>1413</v>
      </c>
      <c r="R47" s="976">
        <v>1152</v>
      </c>
      <c r="S47" s="976">
        <v>2156</v>
      </c>
      <c r="T47" s="976">
        <v>1121</v>
      </c>
      <c r="U47" s="977">
        <v>5842</v>
      </c>
      <c r="V47" s="976">
        <v>903</v>
      </c>
      <c r="W47" s="976">
        <v>790</v>
      </c>
      <c r="X47" s="976">
        <v>828</v>
      </c>
      <c r="Y47" s="976">
        <v>889</v>
      </c>
      <c r="Z47" s="977">
        <v>3410</v>
      </c>
      <c r="AA47" s="787">
        <v>695</v>
      </c>
      <c r="AB47" s="787">
        <v>776</v>
      </c>
      <c r="AC47" s="787" t="s">
        <v>1225</v>
      </c>
      <c r="AD47" s="787" t="s">
        <v>1225</v>
      </c>
      <c r="AE47" s="788">
        <v>1471</v>
      </c>
    </row>
    <row r="48" spans="1:32" s="18" customFormat="1" ht="12" customHeight="1">
      <c r="A48" s="163"/>
      <c r="B48" s="21"/>
      <c r="C48" s="21"/>
      <c r="D48" s="21"/>
      <c r="E48" s="21"/>
      <c r="G48" s="32"/>
      <c r="H48" s="32"/>
      <c r="I48" s="32"/>
      <c r="J48" s="32"/>
      <c r="K48" s="33"/>
      <c r="L48" s="32"/>
      <c r="M48" s="32"/>
      <c r="N48" s="32"/>
      <c r="O48" s="32"/>
      <c r="P48" s="33"/>
      <c r="Q48" s="32"/>
      <c r="R48" s="32"/>
      <c r="S48" s="32"/>
      <c r="T48" s="32"/>
      <c r="U48" s="33"/>
      <c r="V48" s="32"/>
      <c r="W48" s="32"/>
      <c r="X48" s="32"/>
      <c r="Y48" s="32"/>
      <c r="Z48" s="33"/>
      <c r="AA48" s="33"/>
      <c r="AB48" s="33"/>
      <c r="AC48" s="33"/>
      <c r="AD48" s="33"/>
      <c r="AE48" s="33"/>
    </row>
    <row r="49" spans="1:39" customFormat="1" ht="35.25" customHeight="1">
      <c r="A49" s="418"/>
      <c r="B49" s="2" t="s">
        <v>367</v>
      </c>
      <c r="I49" s="419"/>
      <c r="J49" s="419"/>
      <c r="K49" s="419"/>
      <c r="N49" s="419"/>
      <c r="O49" s="419"/>
      <c r="P49" s="419"/>
      <c r="S49" s="419"/>
      <c r="T49" s="419"/>
      <c r="U49" s="419"/>
      <c r="X49" s="419"/>
      <c r="Y49" s="419"/>
      <c r="Z49" s="419"/>
      <c r="AC49" s="145"/>
      <c r="AE49" s="556"/>
      <c r="AF49" s="18"/>
      <c r="AG49" s="18"/>
      <c r="AH49" s="18"/>
      <c r="AI49" s="18"/>
      <c r="AJ49" s="18"/>
      <c r="AK49" s="18"/>
      <c r="AL49" s="18"/>
      <c r="AM49" s="18"/>
    </row>
    <row r="50" spans="1:39" customFormat="1" ht="10.5" customHeight="1" thickBot="1">
      <c r="A50" s="418"/>
      <c r="B50" s="453"/>
      <c r="C50" s="453"/>
      <c r="D50" s="423"/>
      <c r="E50" s="423"/>
      <c r="G50" s="557"/>
      <c r="H50" s="557"/>
      <c r="I50" s="558"/>
      <c r="J50" s="558"/>
      <c r="K50" s="558"/>
      <c r="L50" s="557"/>
      <c r="M50" s="557"/>
      <c r="N50" s="558"/>
      <c r="O50" s="558"/>
      <c r="P50" s="558"/>
      <c r="Q50" s="557"/>
      <c r="R50" s="557"/>
      <c r="S50" s="558"/>
      <c r="T50" s="558"/>
      <c r="U50" s="558"/>
      <c r="V50" s="557"/>
      <c r="W50" s="557"/>
      <c r="X50" s="558"/>
      <c r="Y50" s="558"/>
      <c r="Z50" s="558"/>
      <c r="AA50" s="557"/>
      <c r="AB50" s="557"/>
      <c r="AC50" s="559"/>
      <c r="AD50" s="557"/>
      <c r="AE50" s="560"/>
      <c r="AF50" s="18"/>
      <c r="AG50" s="18"/>
      <c r="AH50" s="18"/>
      <c r="AI50" s="18"/>
      <c r="AJ50" s="18"/>
      <c r="AK50" s="18"/>
      <c r="AL50" s="18"/>
      <c r="AM50" s="18"/>
    </row>
    <row r="51" spans="1:39" s="18" customFormat="1" ht="10.5">
      <c r="A51" s="70"/>
      <c r="B51" s="1004" t="s">
        <v>368</v>
      </c>
      <c r="C51" s="272"/>
      <c r="D51" s="272"/>
      <c r="E51" s="272"/>
      <c r="G51" s="976"/>
      <c r="H51" s="976"/>
      <c r="I51" s="976"/>
      <c r="J51" s="976"/>
      <c r="K51" s="977"/>
      <c r="L51" s="976"/>
      <c r="M51" s="976"/>
      <c r="N51" s="976"/>
      <c r="O51" s="976"/>
      <c r="P51" s="977"/>
      <c r="Q51" s="976"/>
      <c r="R51" s="976"/>
      <c r="S51" s="976"/>
      <c r="T51" s="976"/>
      <c r="U51" s="977"/>
      <c r="V51" s="976"/>
      <c r="W51" s="976"/>
      <c r="X51" s="976"/>
      <c r="Y51" s="976"/>
      <c r="Z51" s="977"/>
      <c r="AA51" s="976"/>
      <c r="AB51" s="976"/>
      <c r="AC51" s="976"/>
      <c r="AD51" s="976"/>
      <c r="AE51" s="977"/>
    </row>
    <row r="52" spans="1:39" s="18" customFormat="1" ht="12" customHeight="1">
      <c r="A52" s="70"/>
      <c r="B52" s="63"/>
      <c r="C52" s="27" t="s">
        <v>369</v>
      </c>
      <c r="D52" s="63"/>
      <c r="E52" s="63"/>
      <c r="G52" s="35"/>
      <c r="H52" s="35"/>
      <c r="I52" s="35"/>
      <c r="J52" s="35"/>
      <c r="K52" s="36"/>
      <c r="L52" s="35"/>
      <c r="M52" s="35"/>
      <c r="N52" s="35"/>
      <c r="O52" s="35"/>
      <c r="P52" s="36"/>
      <c r="Q52" s="35"/>
      <c r="R52" s="35"/>
      <c r="S52" s="35"/>
      <c r="T52" s="35"/>
      <c r="U52" s="36"/>
      <c r="V52" s="35"/>
      <c r="W52" s="35"/>
      <c r="X52" s="35"/>
      <c r="Y52" s="35"/>
      <c r="Z52" s="36"/>
      <c r="AA52" s="35"/>
      <c r="AB52" s="35"/>
      <c r="AC52" s="35"/>
      <c r="AD52" s="35"/>
      <c r="AE52" s="36"/>
    </row>
    <row r="53" spans="1:39" s="18" customFormat="1" ht="12" customHeight="1">
      <c r="A53" s="70"/>
      <c r="B53" s="21"/>
      <c r="C53" s="21"/>
      <c r="D53" s="21" t="s">
        <v>149</v>
      </c>
      <c r="E53" s="21"/>
      <c r="G53" s="31">
        <v>0</v>
      </c>
      <c r="H53" s="31">
        <v>0</v>
      </c>
      <c r="I53" s="31">
        <v>0</v>
      </c>
      <c r="J53" s="31">
        <v>0</v>
      </c>
      <c r="K53" s="30">
        <v>0</v>
      </c>
      <c r="L53" s="31">
        <v>0</v>
      </c>
      <c r="M53" s="31">
        <v>0</v>
      </c>
      <c r="N53" s="31">
        <v>0</v>
      </c>
      <c r="O53" s="31">
        <v>0</v>
      </c>
      <c r="P53" s="30">
        <v>0</v>
      </c>
      <c r="Q53" s="31">
        <v>0</v>
      </c>
      <c r="R53" s="31">
        <v>0</v>
      </c>
      <c r="S53" s="31">
        <v>0</v>
      </c>
      <c r="T53" s="31">
        <v>0</v>
      </c>
      <c r="U53" s="30">
        <v>0</v>
      </c>
      <c r="V53" s="31">
        <v>0</v>
      </c>
      <c r="W53" s="31">
        <v>0</v>
      </c>
      <c r="X53" s="31">
        <v>0</v>
      </c>
      <c r="Y53" s="31">
        <v>0</v>
      </c>
      <c r="Z53" s="30">
        <v>0</v>
      </c>
      <c r="AA53" s="314">
        <v>0</v>
      </c>
      <c r="AB53" s="314">
        <v>0</v>
      </c>
      <c r="AC53" s="314" t="s">
        <v>1225</v>
      </c>
      <c r="AD53" s="314" t="s">
        <v>1225</v>
      </c>
      <c r="AE53" s="315">
        <v>0</v>
      </c>
    </row>
    <row r="54" spans="1:39" s="18" customFormat="1" ht="12" customHeight="1">
      <c r="A54" s="70"/>
      <c r="B54" s="21"/>
      <c r="C54" s="21"/>
      <c r="D54" s="21" t="s">
        <v>352</v>
      </c>
      <c r="E54" s="21"/>
      <c r="G54" s="31">
        <v>0</v>
      </c>
      <c r="H54" s="31">
        <v>0</v>
      </c>
      <c r="I54" s="31">
        <v>0</v>
      </c>
      <c r="J54" s="31">
        <v>0</v>
      </c>
      <c r="K54" s="30">
        <v>0</v>
      </c>
      <c r="L54" s="31">
        <v>0</v>
      </c>
      <c r="M54" s="31">
        <v>0</v>
      </c>
      <c r="N54" s="31">
        <v>0</v>
      </c>
      <c r="O54" s="31">
        <v>0</v>
      </c>
      <c r="P54" s="30">
        <v>0</v>
      </c>
      <c r="Q54" s="31">
        <v>0</v>
      </c>
      <c r="R54" s="31">
        <v>0</v>
      </c>
      <c r="S54" s="31">
        <v>0</v>
      </c>
      <c r="T54" s="31">
        <v>0</v>
      </c>
      <c r="U54" s="30">
        <v>0</v>
      </c>
      <c r="V54" s="31">
        <v>0</v>
      </c>
      <c r="W54" s="31">
        <v>0</v>
      </c>
      <c r="X54" s="31">
        <v>0</v>
      </c>
      <c r="Y54" s="31">
        <v>0</v>
      </c>
      <c r="Z54" s="30">
        <v>0</v>
      </c>
      <c r="AA54" s="314">
        <v>0</v>
      </c>
      <c r="AB54" s="314">
        <v>0</v>
      </c>
      <c r="AC54" s="314" t="s">
        <v>1225</v>
      </c>
      <c r="AD54" s="314" t="s">
        <v>1225</v>
      </c>
      <c r="AE54" s="315">
        <v>0</v>
      </c>
    </row>
    <row r="55" spans="1:39" s="18" customFormat="1" ht="12" customHeight="1">
      <c r="A55" s="70"/>
      <c r="B55" s="21"/>
      <c r="C55" s="21"/>
      <c r="D55" s="21" t="s">
        <v>353</v>
      </c>
      <c r="E55" s="21"/>
      <c r="G55" s="31">
        <v>121</v>
      </c>
      <c r="H55" s="31">
        <v>112</v>
      </c>
      <c r="I55" s="31">
        <v>117</v>
      </c>
      <c r="J55" s="31">
        <v>121</v>
      </c>
      <c r="K55" s="30">
        <v>118</v>
      </c>
      <c r="L55" s="31">
        <v>114</v>
      </c>
      <c r="M55" s="31">
        <v>103</v>
      </c>
      <c r="N55" s="31">
        <v>106</v>
      </c>
      <c r="O55" s="31">
        <v>99</v>
      </c>
      <c r="P55" s="30">
        <v>105</v>
      </c>
      <c r="Q55" s="31">
        <v>102.4</v>
      </c>
      <c r="R55" s="31">
        <v>97.573655599999995</v>
      </c>
      <c r="S55" s="31">
        <v>92.182000000000002</v>
      </c>
      <c r="T55" s="31">
        <v>91.251999999999995</v>
      </c>
      <c r="U55" s="30">
        <v>95.816999999999993</v>
      </c>
      <c r="V55" s="31">
        <v>82.602999999999994</v>
      </c>
      <c r="W55" s="31">
        <v>84.838999999999999</v>
      </c>
      <c r="X55" s="31">
        <v>87.331000000000003</v>
      </c>
      <c r="Y55" s="31">
        <v>85.941000000000003</v>
      </c>
      <c r="Z55" s="30">
        <v>85.194000000000003</v>
      </c>
      <c r="AA55" s="314">
        <v>86.951999999999998</v>
      </c>
      <c r="AB55" s="314">
        <v>88.038112426874022</v>
      </c>
      <c r="AC55" s="314" t="s">
        <v>1225</v>
      </c>
      <c r="AD55" s="314" t="s">
        <v>1225</v>
      </c>
      <c r="AE55" s="315">
        <v>87.497829829041194</v>
      </c>
    </row>
    <row r="56" spans="1:39" s="164" customFormat="1" ht="12" customHeight="1">
      <c r="B56" s="1090"/>
      <c r="C56" s="1090"/>
      <c r="D56" s="1090"/>
      <c r="E56" s="1090"/>
      <c r="G56" s="976">
        <v>121</v>
      </c>
      <c r="H56" s="976">
        <v>112</v>
      </c>
      <c r="I56" s="976">
        <v>117</v>
      </c>
      <c r="J56" s="976">
        <v>121</v>
      </c>
      <c r="K56" s="977">
        <v>118</v>
      </c>
      <c r="L56" s="976">
        <v>114</v>
      </c>
      <c r="M56" s="976">
        <v>103</v>
      </c>
      <c r="N56" s="976">
        <v>106</v>
      </c>
      <c r="O56" s="976">
        <v>99</v>
      </c>
      <c r="P56" s="977">
        <v>105</v>
      </c>
      <c r="Q56" s="976">
        <v>102.4</v>
      </c>
      <c r="R56" s="976">
        <v>97.573655599999995</v>
      </c>
      <c r="S56" s="976">
        <v>92.182000000000002</v>
      </c>
      <c r="T56" s="976">
        <v>91.251999999999995</v>
      </c>
      <c r="U56" s="977">
        <v>95.816999999999993</v>
      </c>
      <c r="V56" s="976">
        <v>82.602999999999994</v>
      </c>
      <c r="W56" s="976">
        <v>84.838999999999999</v>
      </c>
      <c r="X56" s="976">
        <v>87.331000000000003</v>
      </c>
      <c r="Y56" s="976">
        <v>85.941000000000003</v>
      </c>
      <c r="Z56" s="977">
        <v>85.194000000000003</v>
      </c>
      <c r="AA56" s="985">
        <v>86.951999999999998</v>
      </c>
      <c r="AB56" s="985">
        <v>88.038112426874022</v>
      </c>
      <c r="AC56" s="985" t="s">
        <v>1225</v>
      </c>
      <c r="AD56" s="985" t="s">
        <v>1225</v>
      </c>
      <c r="AE56" s="979">
        <v>87.497829829041194</v>
      </c>
      <c r="AF56" s="18"/>
      <c r="AG56" s="18"/>
      <c r="AH56" s="18"/>
      <c r="AI56" s="18"/>
      <c r="AJ56" s="18"/>
      <c r="AK56" s="18"/>
      <c r="AL56" s="18"/>
      <c r="AM56" s="18"/>
    </row>
    <row r="57" spans="1:39" s="164" customFormat="1" ht="12" customHeight="1">
      <c r="A57" s="163"/>
      <c r="B57" s="21"/>
      <c r="C57" s="21"/>
      <c r="D57" s="21"/>
      <c r="E57" s="21"/>
      <c r="F57" s="18"/>
      <c r="G57" s="32"/>
      <c r="H57" s="32"/>
      <c r="I57" s="32"/>
      <c r="J57" s="32"/>
      <c r="K57" s="33"/>
      <c r="L57" s="32"/>
      <c r="M57" s="32"/>
      <c r="N57" s="32"/>
      <c r="O57" s="32"/>
      <c r="P57" s="33"/>
      <c r="Q57" s="32"/>
      <c r="R57" s="32"/>
      <c r="S57" s="32"/>
      <c r="T57" s="32"/>
      <c r="U57" s="33"/>
      <c r="V57" s="32"/>
      <c r="W57" s="32"/>
      <c r="X57" s="32"/>
      <c r="Y57" s="32"/>
      <c r="Z57" s="33"/>
      <c r="AA57" s="33"/>
      <c r="AB57" s="33"/>
      <c r="AC57" s="33"/>
      <c r="AD57" s="33"/>
      <c r="AE57" s="33"/>
      <c r="AF57" s="18"/>
      <c r="AG57" s="18"/>
      <c r="AH57" s="18"/>
      <c r="AI57" s="18"/>
      <c r="AJ57" s="18"/>
      <c r="AK57" s="18"/>
      <c r="AL57" s="18"/>
      <c r="AM57" s="18"/>
    </row>
    <row r="58" spans="1:39" s="18" customFormat="1" ht="12" customHeight="1">
      <c r="A58" s="70"/>
      <c r="B58" s="63"/>
      <c r="C58" s="27" t="s">
        <v>370</v>
      </c>
      <c r="D58" s="63"/>
      <c r="E58" s="63"/>
      <c r="G58" s="35"/>
      <c r="H58" s="35"/>
      <c r="I58" s="35"/>
      <c r="J58" s="35"/>
      <c r="K58" s="36"/>
      <c r="L58" s="35"/>
      <c r="M58" s="35"/>
      <c r="N58" s="35"/>
      <c r="O58" s="35"/>
      <c r="P58" s="36"/>
      <c r="Q58" s="35"/>
      <c r="R58" s="35"/>
      <c r="S58" s="35"/>
      <c r="T58" s="35"/>
      <c r="U58" s="36"/>
      <c r="V58" s="35"/>
      <c r="W58" s="35"/>
      <c r="X58" s="35"/>
      <c r="Y58" s="35"/>
      <c r="Z58" s="36"/>
      <c r="AA58" s="35"/>
      <c r="AB58" s="35"/>
      <c r="AC58" s="35"/>
      <c r="AD58" s="35"/>
      <c r="AE58" s="36"/>
    </row>
    <row r="59" spans="1:39" s="18" customFormat="1" ht="12" customHeight="1">
      <c r="A59" s="70"/>
      <c r="B59" s="21"/>
      <c r="C59" s="21"/>
      <c r="D59" s="21" t="s">
        <v>149</v>
      </c>
      <c r="E59" s="21"/>
      <c r="G59" s="31">
        <v>0</v>
      </c>
      <c r="H59" s="31">
        <v>0</v>
      </c>
      <c r="I59" s="31">
        <v>0</v>
      </c>
      <c r="J59" s="31">
        <v>0</v>
      </c>
      <c r="K59" s="30">
        <v>0</v>
      </c>
      <c r="L59" s="31">
        <v>0</v>
      </c>
      <c r="M59" s="31">
        <v>0</v>
      </c>
      <c r="N59" s="31">
        <v>0</v>
      </c>
      <c r="O59" s="31">
        <v>0</v>
      </c>
      <c r="P59" s="30">
        <v>0</v>
      </c>
      <c r="Q59" s="31">
        <v>0</v>
      </c>
      <c r="R59" s="31">
        <v>0</v>
      </c>
      <c r="S59" s="31">
        <v>0</v>
      </c>
      <c r="T59" s="31">
        <v>0</v>
      </c>
      <c r="U59" s="30">
        <v>0</v>
      </c>
      <c r="V59" s="31">
        <v>0</v>
      </c>
      <c r="W59" s="31">
        <v>0</v>
      </c>
      <c r="X59" s="31">
        <v>0</v>
      </c>
      <c r="Y59" s="31">
        <v>0</v>
      </c>
      <c r="Z59" s="30">
        <v>0</v>
      </c>
      <c r="AA59" s="314">
        <v>0</v>
      </c>
      <c r="AB59" s="314">
        <v>0</v>
      </c>
      <c r="AC59" s="314" t="s">
        <v>1225</v>
      </c>
      <c r="AD59" s="314" t="s">
        <v>1225</v>
      </c>
      <c r="AE59" s="315">
        <v>0</v>
      </c>
    </row>
    <row r="60" spans="1:39" s="18" customFormat="1" ht="12" customHeight="1">
      <c r="A60" s="70"/>
      <c r="B60" s="21"/>
      <c r="C60" s="21"/>
      <c r="D60" s="21" t="s">
        <v>352</v>
      </c>
      <c r="E60" s="21"/>
      <c r="G60" s="31">
        <v>0</v>
      </c>
      <c r="H60" s="31">
        <v>0</v>
      </c>
      <c r="I60" s="31">
        <v>0</v>
      </c>
      <c r="J60" s="31">
        <v>0</v>
      </c>
      <c r="K60" s="30">
        <v>0</v>
      </c>
      <c r="L60" s="31">
        <v>0</v>
      </c>
      <c r="M60" s="31">
        <v>0</v>
      </c>
      <c r="N60" s="31">
        <v>0</v>
      </c>
      <c r="O60" s="31">
        <v>0</v>
      </c>
      <c r="P60" s="30">
        <v>0</v>
      </c>
      <c r="Q60" s="31">
        <v>0</v>
      </c>
      <c r="R60" s="31">
        <v>0</v>
      </c>
      <c r="S60" s="31">
        <v>0</v>
      </c>
      <c r="T60" s="31">
        <v>0</v>
      </c>
      <c r="U60" s="30">
        <v>0</v>
      </c>
      <c r="V60" s="31">
        <v>0</v>
      </c>
      <c r="W60" s="31">
        <v>0</v>
      </c>
      <c r="X60" s="31">
        <v>0</v>
      </c>
      <c r="Y60" s="31">
        <v>0</v>
      </c>
      <c r="Z60" s="30">
        <v>0</v>
      </c>
      <c r="AA60" s="314">
        <v>0</v>
      </c>
      <c r="AB60" s="314">
        <v>0</v>
      </c>
      <c r="AC60" s="314" t="s">
        <v>1225</v>
      </c>
      <c r="AD60" s="314" t="s">
        <v>1225</v>
      </c>
      <c r="AE60" s="315">
        <v>0</v>
      </c>
    </row>
    <row r="61" spans="1:39" s="18" customFormat="1" ht="12" customHeight="1">
      <c r="A61" s="70"/>
      <c r="B61" s="21"/>
      <c r="C61" s="21"/>
      <c r="D61" s="21" t="s">
        <v>353</v>
      </c>
      <c r="E61" s="21"/>
      <c r="G61" s="31">
        <v>4897</v>
      </c>
      <c r="H61" s="31">
        <v>4709</v>
      </c>
      <c r="I61" s="31">
        <v>5011</v>
      </c>
      <c r="J61" s="31">
        <v>4844</v>
      </c>
      <c r="K61" s="30">
        <v>4866</v>
      </c>
      <c r="L61" s="31">
        <v>4962</v>
      </c>
      <c r="M61" s="31">
        <v>4641</v>
      </c>
      <c r="N61" s="31">
        <v>4875</v>
      </c>
      <c r="O61" s="31">
        <v>4637</v>
      </c>
      <c r="P61" s="30">
        <v>4778</v>
      </c>
      <c r="Q61" s="31">
        <v>4708.3999999999996</v>
      </c>
      <c r="R61" s="31">
        <v>4647.6967600600001</v>
      </c>
      <c r="S61" s="31">
        <v>4626.9080000000004</v>
      </c>
      <c r="T61" s="31">
        <v>4401.7309999999998</v>
      </c>
      <c r="U61" s="30">
        <v>4595.7259999999997</v>
      </c>
      <c r="V61" s="31">
        <v>3949.67</v>
      </c>
      <c r="W61" s="31">
        <v>4042.8739999999998</v>
      </c>
      <c r="X61" s="31">
        <v>4167.2110000000002</v>
      </c>
      <c r="Y61" s="31">
        <v>4073.8789999999999</v>
      </c>
      <c r="Z61" s="30">
        <v>4059.047</v>
      </c>
      <c r="AA61" s="314">
        <v>4123.9369999999999</v>
      </c>
      <c r="AB61" s="314">
        <v>3927.6654394921402</v>
      </c>
      <c r="AC61" s="314" t="s">
        <v>1225</v>
      </c>
      <c r="AD61" s="314" t="s">
        <v>1225</v>
      </c>
      <c r="AE61" s="315">
        <v>4025.2591209438028</v>
      </c>
    </row>
    <row r="62" spans="1:39" s="164" customFormat="1" ht="10.5">
      <c r="B62" s="1090"/>
      <c r="C62" s="1090"/>
      <c r="D62" s="1090"/>
      <c r="E62" s="1090"/>
      <c r="G62" s="976">
        <v>4897</v>
      </c>
      <c r="H62" s="976">
        <v>4709</v>
      </c>
      <c r="I62" s="976">
        <v>5011</v>
      </c>
      <c r="J62" s="976">
        <v>4844</v>
      </c>
      <c r="K62" s="977">
        <v>4866</v>
      </c>
      <c r="L62" s="976">
        <v>4962</v>
      </c>
      <c r="M62" s="976">
        <v>4641</v>
      </c>
      <c r="N62" s="976">
        <v>4875</v>
      </c>
      <c r="O62" s="976">
        <v>4637</v>
      </c>
      <c r="P62" s="977">
        <v>4778</v>
      </c>
      <c r="Q62" s="976">
        <v>4708.3999999999996</v>
      </c>
      <c r="R62" s="976">
        <v>4647.6967600600001</v>
      </c>
      <c r="S62" s="976">
        <v>4626.9080000000004</v>
      </c>
      <c r="T62" s="976">
        <v>4401.7309999999998</v>
      </c>
      <c r="U62" s="977">
        <v>4595.7259999999997</v>
      </c>
      <c r="V62" s="976">
        <v>3949.67</v>
      </c>
      <c r="W62" s="976">
        <v>4042.8739999999998</v>
      </c>
      <c r="X62" s="976">
        <v>4167.2110000000002</v>
      </c>
      <c r="Y62" s="976">
        <v>4073.8789999999999</v>
      </c>
      <c r="Z62" s="977">
        <v>4059.047</v>
      </c>
      <c r="AA62" s="985">
        <v>4123.9369999999999</v>
      </c>
      <c r="AB62" s="985">
        <v>3927.6654394921402</v>
      </c>
      <c r="AC62" s="985" t="s">
        <v>1225</v>
      </c>
      <c r="AD62" s="985" t="s">
        <v>1225</v>
      </c>
      <c r="AE62" s="979">
        <v>4025.2591209438028</v>
      </c>
      <c r="AF62" s="18"/>
      <c r="AG62" s="18"/>
      <c r="AH62" s="18"/>
      <c r="AI62" s="18"/>
      <c r="AJ62" s="18"/>
      <c r="AK62" s="18"/>
      <c r="AL62" s="18"/>
      <c r="AM62" s="18"/>
    </row>
    <row r="63" spans="1:39" s="18" customFormat="1" ht="10.5">
      <c r="A63" s="70"/>
      <c r="B63" s="1004" t="s">
        <v>371</v>
      </c>
      <c r="C63" s="1004"/>
      <c r="D63" s="1004"/>
      <c r="E63" s="1004"/>
      <c r="G63" s="976"/>
      <c r="H63" s="976"/>
      <c r="I63" s="976"/>
      <c r="J63" s="976"/>
      <c r="K63" s="977"/>
      <c r="L63" s="976"/>
      <c r="M63" s="976"/>
      <c r="N63" s="976"/>
      <c r="O63" s="976"/>
      <c r="P63" s="977"/>
      <c r="Q63" s="976"/>
      <c r="R63" s="976"/>
      <c r="S63" s="976"/>
      <c r="T63" s="976"/>
      <c r="U63" s="977"/>
      <c r="V63" s="976"/>
      <c r="W63" s="976"/>
      <c r="X63" s="976"/>
      <c r="Y63" s="976"/>
      <c r="Z63" s="977"/>
      <c r="AA63" s="976"/>
      <c r="AB63" s="976"/>
      <c r="AC63" s="976"/>
      <c r="AD63" s="976"/>
      <c r="AE63" s="977"/>
    </row>
    <row r="64" spans="1:39" s="18" customFormat="1" ht="10.5">
      <c r="A64" s="70"/>
      <c r="B64" s="21"/>
      <c r="C64" s="21" t="s">
        <v>149</v>
      </c>
      <c r="D64" s="21"/>
      <c r="E64" s="21"/>
      <c r="G64" s="31">
        <v>0</v>
      </c>
      <c r="H64" s="31">
        <v>0</v>
      </c>
      <c r="I64" s="31">
        <v>0</v>
      </c>
      <c r="J64" s="31">
        <v>0</v>
      </c>
      <c r="K64" s="30">
        <v>0</v>
      </c>
      <c r="L64" s="31">
        <v>0</v>
      </c>
      <c r="M64" s="31">
        <v>0</v>
      </c>
      <c r="N64" s="31">
        <v>0</v>
      </c>
      <c r="O64" s="31">
        <v>0</v>
      </c>
      <c r="P64" s="30">
        <v>0</v>
      </c>
      <c r="Q64" s="31">
        <v>0</v>
      </c>
      <c r="R64" s="31">
        <v>0</v>
      </c>
      <c r="S64" s="31">
        <v>0</v>
      </c>
      <c r="T64" s="31">
        <v>0</v>
      </c>
      <c r="U64" s="30">
        <v>0</v>
      </c>
      <c r="V64" s="31">
        <v>0</v>
      </c>
      <c r="W64" s="31">
        <v>0</v>
      </c>
      <c r="X64" s="31">
        <v>0</v>
      </c>
      <c r="Y64" s="31">
        <v>0</v>
      </c>
      <c r="Z64" s="30">
        <v>0</v>
      </c>
      <c r="AA64" s="314">
        <v>0</v>
      </c>
      <c r="AB64" s="314">
        <v>0</v>
      </c>
      <c r="AC64" s="314" t="s">
        <v>1225</v>
      </c>
      <c r="AD64" s="314" t="s">
        <v>1225</v>
      </c>
      <c r="AE64" s="315">
        <v>0</v>
      </c>
    </row>
    <row r="65" spans="1:39" s="18" customFormat="1" ht="10.5">
      <c r="A65" s="70"/>
      <c r="B65" s="21"/>
      <c r="C65" s="21" t="s">
        <v>352</v>
      </c>
      <c r="D65" s="21"/>
      <c r="E65" s="21"/>
      <c r="G65" s="31">
        <v>0</v>
      </c>
      <c r="H65" s="31">
        <v>0</v>
      </c>
      <c r="I65" s="31">
        <v>0</v>
      </c>
      <c r="J65" s="31">
        <v>0</v>
      </c>
      <c r="K65" s="30">
        <v>0</v>
      </c>
      <c r="L65" s="31">
        <v>0</v>
      </c>
      <c r="M65" s="31">
        <v>0</v>
      </c>
      <c r="N65" s="31">
        <v>0</v>
      </c>
      <c r="O65" s="31">
        <v>0</v>
      </c>
      <c r="P65" s="30">
        <v>0</v>
      </c>
      <c r="Q65" s="31">
        <v>0</v>
      </c>
      <c r="R65" s="31">
        <v>0</v>
      </c>
      <c r="S65" s="31">
        <v>0</v>
      </c>
      <c r="T65" s="31">
        <v>0</v>
      </c>
      <c r="U65" s="30">
        <v>0</v>
      </c>
      <c r="V65" s="31">
        <v>0</v>
      </c>
      <c r="W65" s="31">
        <v>0</v>
      </c>
      <c r="X65" s="31">
        <v>0</v>
      </c>
      <c r="Y65" s="31">
        <v>0</v>
      </c>
      <c r="Z65" s="30">
        <v>0</v>
      </c>
      <c r="AA65" s="314">
        <v>0</v>
      </c>
      <c r="AB65" s="314">
        <v>0</v>
      </c>
      <c r="AC65" s="314" t="s">
        <v>1225</v>
      </c>
      <c r="AD65" s="314" t="s">
        <v>1225</v>
      </c>
      <c r="AE65" s="315">
        <v>0</v>
      </c>
    </row>
    <row r="66" spans="1:39" s="18" customFormat="1" ht="10.5">
      <c r="A66" s="166"/>
      <c r="B66" s="884"/>
      <c r="C66" s="884" t="s">
        <v>353</v>
      </c>
      <c r="D66" s="884"/>
      <c r="E66" s="884"/>
      <c r="G66" s="939">
        <v>966</v>
      </c>
      <c r="H66" s="939">
        <v>924</v>
      </c>
      <c r="I66" s="939">
        <v>981</v>
      </c>
      <c r="J66" s="939">
        <v>956</v>
      </c>
      <c r="K66" s="940">
        <v>957</v>
      </c>
      <c r="L66" s="939">
        <v>969</v>
      </c>
      <c r="M66" s="939">
        <v>903</v>
      </c>
      <c r="N66" s="939">
        <v>946</v>
      </c>
      <c r="O66" s="939">
        <v>899</v>
      </c>
      <c r="P66" s="940">
        <v>929</v>
      </c>
      <c r="Q66" s="939">
        <v>914.1</v>
      </c>
      <c r="R66" s="939">
        <v>898.9006832</v>
      </c>
      <c r="S66" s="939">
        <v>889.92499999999995</v>
      </c>
      <c r="T66" s="939">
        <v>850.17100000000005</v>
      </c>
      <c r="U66" s="940">
        <v>888.18399999999997</v>
      </c>
      <c r="V66" s="939">
        <v>763.58100000000002</v>
      </c>
      <c r="W66" s="939">
        <v>781.88599999999997</v>
      </c>
      <c r="X66" s="939">
        <v>805.81600000000003</v>
      </c>
      <c r="Y66" s="939">
        <v>788.33399999999995</v>
      </c>
      <c r="Z66" s="940">
        <v>785.029</v>
      </c>
      <c r="AA66" s="1040">
        <v>797.97500000000002</v>
      </c>
      <c r="AB66" s="1040">
        <v>765.22180889103493</v>
      </c>
      <c r="AC66" s="1040" t="s">
        <v>1225</v>
      </c>
      <c r="AD66" s="1040" t="s">
        <v>1225</v>
      </c>
      <c r="AE66" s="1041">
        <v>781.50802309520122</v>
      </c>
    </row>
    <row r="67" spans="1:39" s="164" customFormat="1" ht="12" customHeight="1">
      <c r="B67" s="1090"/>
      <c r="C67" s="1090"/>
      <c r="D67" s="1090"/>
      <c r="E67" s="1090"/>
      <c r="G67" s="976">
        <v>966</v>
      </c>
      <c r="H67" s="976">
        <v>924</v>
      </c>
      <c r="I67" s="976">
        <v>981</v>
      </c>
      <c r="J67" s="976">
        <v>956</v>
      </c>
      <c r="K67" s="977">
        <v>957</v>
      </c>
      <c r="L67" s="976">
        <v>969</v>
      </c>
      <c r="M67" s="976">
        <v>903</v>
      </c>
      <c r="N67" s="976">
        <v>946</v>
      </c>
      <c r="O67" s="976">
        <v>899</v>
      </c>
      <c r="P67" s="977">
        <v>929</v>
      </c>
      <c r="Q67" s="976">
        <v>914.1</v>
      </c>
      <c r="R67" s="976">
        <v>898.9006832</v>
      </c>
      <c r="S67" s="976">
        <v>889.92499999999995</v>
      </c>
      <c r="T67" s="976">
        <v>850.17100000000005</v>
      </c>
      <c r="U67" s="977">
        <v>888.18399999999997</v>
      </c>
      <c r="V67" s="976">
        <v>763.58100000000002</v>
      </c>
      <c r="W67" s="976">
        <v>781.88599999999997</v>
      </c>
      <c r="X67" s="976">
        <v>805.81600000000003</v>
      </c>
      <c r="Y67" s="976">
        <v>788.33399999999995</v>
      </c>
      <c r="Z67" s="977">
        <v>785.029</v>
      </c>
      <c r="AA67" s="985">
        <v>797.97500000000002</v>
      </c>
      <c r="AB67" s="985">
        <v>765.22180889103493</v>
      </c>
      <c r="AC67" s="985" t="s">
        <v>1225</v>
      </c>
      <c r="AD67" s="985" t="s">
        <v>1225</v>
      </c>
      <c r="AE67" s="979">
        <v>781.50802309520122</v>
      </c>
      <c r="AF67" s="18"/>
      <c r="AG67" s="18"/>
      <c r="AH67" s="18"/>
      <c r="AI67" s="18"/>
      <c r="AJ67" s="18"/>
      <c r="AK67" s="18"/>
      <c r="AL67" s="18"/>
      <c r="AM67" s="18"/>
    </row>
    <row r="68" spans="1:39" s="18" customFormat="1" ht="10.5">
      <c r="A68" s="70"/>
      <c r="B68" s="1004" t="s">
        <v>350</v>
      </c>
      <c r="C68" s="1004"/>
      <c r="D68" s="1004"/>
      <c r="E68" s="1004"/>
      <c r="G68" s="976"/>
      <c r="H68" s="976"/>
      <c r="I68" s="976"/>
      <c r="J68" s="949"/>
      <c r="K68" s="977"/>
      <c r="L68" s="976"/>
      <c r="M68" s="976"/>
      <c r="N68" s="976"/>
      <c r="O68" s="949"/>
      <c r="P68" s="977"/>
      <c r="Q68" s="976"/>
      <c r="R68" s="976"/>
      <c r="S68" s="976"/>
      <c r="T68" s="949"/>
      <c r="U68" s="977"/>
      <c r="V68" s="976"/>
      <c r="W68" s="976"/>
      <c r="X68" s="976"/>
      <c r="Y68" s="949"/>
      <c r="Z68" s="977"/>
      <c r="AA68" s="949"/>
      <c r="AB68" s="949"/>
      <c r="AC68" s="949"/>
      <c r="AD68" s="949"/>
      <c r="AE68" s="950"/>
    </row>
    <row r="69" spans="1:39" s="18" customFormat="1" ht="12" customHeight="1">
      <c r="A69" s="163"/>
      <c r="B69" s="21"/>
      <c r="C69" s="21" t="s">
        <v>372</v>
      </c>
      <c r="D69" s="21"/>
      <c r="E69" s="21"/>
      <c r="G69" s="32">
        <v>86.09</v>
      </c>
      <c r="H69" s="32">
        <v>105.5</v>
      </c>
      <c r="I69" s="32">
        <v>88.03</v>
      </c>
      <c r="J69" s="32">
        <v>80.5</v>
      </c>
      <c r="K69" s="33">
        <v>89.86</v>
      </c>
      <c r="L69" s="32">
        <v>79.44</v>
      </c>
      <c r="M69" s="32">
        <v>73.569999999999993</v>
      </c>
      <c r="N69" s="32">
        <v>76.69</v>
      </c>
      <c r="O69" s="32">
        <v>78.87</v>
      </c>
      <c r="P69" s="33">
        <v>77.03</v>
      </c>
      <c r="Q69" s="32">
        <v>76.92</v>
      </c>
      <c r="R69" s="32">
        <v>79.92</v>
      </c>
      <c r="S69" s="32">
        <v>74.8</v>
      </c>
      <c r="T69" s="32">
        <v>68.930000000000007</v>
      </c>
      <c r="U69" s="33">
        <v>75.37</v>
      </c>
      <c r="V69" s="32">
        <v>70.739999999999995</v>
      </c>
      <c r="W69" s="32">
        <v>64.150000000000006</v>
      </c>
      <c r="X69" s="32">
        <v>64.569999999999993</v>
      </c>
      <c r="Y69" s="32">
        <v>62.72</v>
      </c>
      <c r="Z69" s="33">
        <v>65.5</v>
      </c>
      <c r="AA69" s="340">
        <v>67.17</v>
      </c>
      <c r="AB69" s="340">
        <v>94.09</v>
      </c>
      <c r="AC69" s="340" t="s">
        <v>1225</v>
      </c>
      <c r="AD69" s="340" t="s">
        <v>1225</v>
      </c>
      <c r="AE69" s="353">
        <v>81.260000000000005</v>
      </c>
    </row>
    <row r="70" spans="1:39" s="18" customFormat="1" ht="12" customHeight="1">
      <c r="A70" s="70"/>
      <c r="B70" s="21"/>
      <c r="C70" s="21" t="s">
        <v>355</v>
      </c>
      <c r="D70" s="21"/>
      <c r="E70" s="21"/>
      <c r="G70" s="32">
        <v>7.88</v>
      </c>
      <c r="H70" s="32">
        <v>8.42</v>
      </c>
      <c r="I70" s="32">
        <v>9.85</v>
      </c>
      <c r="J70" s="32">
        <v>9.4</v>
      </c>
      <c r="K70" s="33">
        <v>8.91</v>
      </c>
      <c r="L70" s="32">
        <v>7.41</v>
      </c>
      <c r="M70" s="32">
        <v>5.53</v>
      </c>
      <c r="N70" s="32">
        <v>5.38</v>
      </c>
      <c r="O70" s="32">
        <v>6.18</v>
      </c>
      <c r="P70" s="33">
        <v>6.13</v>
      </c>
      <c r="Q70" s="32">
        <v>5.45</v>
      </c>
      <c r="R70" s="32">
        <v>5.47</v>
      </c>
      <c r="S70" s="32">
        <v>5.8</v>
      </c>
      <c r="T70" s="32">
        <v>6.96</v>
      </c>
      <c r="U70" s="33">
        <v>5.9</v>
      </c>
      <c r="V70" s="32">
        <v>7.26</v>
      </c>
      <c r="W70" s="32">
        <v>6.5</v>
      </c>
      <c r="X70" s="32">
        <v>6.41</v>
      </c>
      <c r="Y70" s="32">
        <v>6.3</v>
      </c>
      <c r="Z70" s="33">
        <v>6.6</v>
      </c>
      <c r="AA70" s="340">
        <v>6.3</v>
      </c>
      <c r="AB70" s="340">
        <v>8.0299999999999994</v>
      </c>
      <c r="AC70" s="340" t="s">
        <v>1225</v>
      </c>
      <c r="AD70" s="340" t="s">
        <v>1225</v>
      </c>
      <c r="AE70" s="353">
        <v>7.14</v>
      </c>
    </row>
    <row r="71" spans="1:39" s="18" customFormat="1" ht="12" customHeight="1" thickBot="1">
      <c r="A71" s="163"/>
      <c r="B71" s="92"/>
      <c r="C71" s="92" t="s">
        <v>373</v>
      </c>
      <c r="D71" s="92"/>
      <c r="E71" s="92"/>
      <c r="G71" s="561">
        <v>50.91</v>
      </c>
      <c r="H71" s="561">
        <v>55.79</v>
      </c>
      <c r="I71" s="561">
        <v>60.8</v>
      </c>
      <c r="J71" s="561">
        <v>57.6</v>
      </c>
      <c r="K71" s="562">
        <v>56.34</v>
      </c>
      <c r="L71" s="561">
        <v>46.95</v>
      </c>
      <c r="M71" s="561">
        <v>36.96</v>
      </c>
      <c r="N71" s="561">
        <v>36.82</v>
      </c>
      <c r="O71" s="561">
        <v>40.17</v>
      </c>
      <c r="P71" s="562">
        <v>40.21</v>
      </c>
      <c r="Q71" s="561">
        <v>36.64</v>
      </c>
      <c r="R71" s="561">
        <v>36.85</v>
      </c>
      <c r="S71" s="561">
        <v>37.909999999999997</v>
      </c>
      <c r="T71" s="561">
        <v>43.21</v>
      </c>
      <c r="U71" s="562">
        <v>38.57</v>
      </c>
      <c r="V71" s="561">
        <v>45.38</v>
      </c>
      <c r="W71" s="561">
        <v>40.840000000000003</v>
      </c>
      <c r="X71" s="561">
        <v>40.299999999999997</v>
      </c>
      <c r="Y71" s="561">
        <v>39.18</v>
      </c>
      <c r="Z71" s="562">
        <v>41.34</v>
      </c>
      <c r="AA71" s="563">
        <v>40.08</v>
      </c>
      <c r="AB71" s="563">
        <v>52.82</v>
      </c>
      <c r="AC71" s="563" t="s">
        <v>1225</v>
      </c>
      <c r="AD71" s="563" t="s">
        <v>1225</v>
      </c>
      <c r="AE71" s="564">
        <v>46.33</v>
      </c>
    </row>
    <row r="72" spans="1:39" s="18" customFormat="1" ht="12" customHeight="1">
      <c r="A72" s="163"/>
      <c r="B72" s="21"/>
      <c r="C72" s="21"/>
      <c r="D72" s="21"/>
      <c r="E72" s="21"/>
      <c r="G72" s="32"/>
      <c r="H72" s="32"/>
      <c r="I72" s="32"/>
      <c r="J72" s="32"/>
      <c r="K72" s="33"/>
      <c r="L72" s="32"/>
      <c r="M72" s="32"/>
      <c r="N72" s="32"/>
      <c r="O72" s="32"/>
      <c r="P72" s="33"/>
      <c r="Q72" s="32"/>
      <c r="R72" s="32"/>
      <c r="S72" s="32"/>
      <c r="T72" s="32"/>
      <c r="U72" s="33"/>
      <c r="V72" s="32"/>
      <c r="W72" s="32"/>
      <c r="X72" s="32"/>
      <c r="Y72" s="32"/>
      <c r="Z72" s="33"/>
      <c r="AA72" s="33"/>
      <c r="AB72" s="33"/>
      <c r="AC72" s="33"/>
      <c r="AD72" s="33"/>
      <c r="AE72" s="33"/>
    </row>
    <row r="73" spans="1:39" s="18" customFormat="1" ht="12" customHeight="1">
      <c r="A73" s="163"/>
      <c r="B73" s="21"/>
      <c r="C73" s="21"/>
      <c r="D73" s="21"/>
      <c r="E73" s="21"/>
      <c r="G73" s="32"/>
      <c r="H73" s="32"/>
      <c r="I73" s="32"/>
      <c r="J73" s="32"/>
      <c r="K73" s="33"/>
      <c r="L73" s="32"/>
      <c r="M73" s="32"/>
      <c r="N73" s="32"/>
      <c r="O73" s="32"/>
      <c r="P73" s="33"/>
      <c r="Q73" s="32"/>
      <c r="R73" s="32"/>
      <c r="S73" s="32"/>
      <c r="T73" s="32"/>
      <c r="U73" s="33"/>
      <c r="V73" s="32"/>
      <c r="W73" s="32"/>
      <c r="X73" s="32"/>
      <c r="Y73" s="32"/>
      <c r="Z73" s="33"/>
      <c r="AA73" s="33"/>
      <c r="AB73" s="33"/>
      <c r="AC73" s="33"/>
      <c r="AD73" s="33"/>
      <c r="AE73" s="33"/>
    </row>
    <row r="74" spans="1:39" customFormat="1" ht="34.5" customHeight="1">
      <c r="A74" s="418"/>
      <c r="B74" s="2" t="s">
        <v>366</v>
      </c>
      <c r="G74" s="634"/>
      <c r="H74" s="634"/>
      <c r="I74" s="634"/>
      <c r="J74" s="634"/>
      <c r="K74" s="634"/>
      <c r="L74" s="634"/>
      <c r="M74" s="634"/>
      <c r="N74" s="634"/>
      <c r="O74" s="634"/>
      <c r="P74" s="634"/>
      <c r="Q74" s="634"/>
      <c r="R74" s="634"/>
      <c r="S74" s="634"/>
      <c r="T74" s="634"/>
      <c r="U74" s="634"/>
      <c r="V74" s="634"/>
      <c r="W74" s="634"/>
      <c r="X74" s="634"/>
      <c r="Y74" s="634"/>
      <c r="Z74" s="634"/>
      <c r="AA74" s="634"/>
      <c r="AB74" s="634"/>
      <c r="AC74" s="634"/>
      <c r="AD74" s="634"/>
      <c r="AE74" s="634"/>
      <c r="AF74" s="18"/>
      <c r="AG74" s="18"/>
      <c r="AH74" s="18"/>
      <c r="AI74" s="18"/>
      <c r="AJ74" s="18"/>
      <c r="AK74" s="18"/>
      <c r="AL74" s="18"/>
      <c r="AM74" s="18"/>
    </row>
    <row r="75" spans="1:39" customFormat="1" ht="10.5" customHeight="1" thickBot="1">
      <c r="A75" s="418"/>
      <c r="B75" s="453"/>
      <c r="C75" s="453"/>
      <c r="D75" s="423"/>
      <c r="E75" s="423"/>
      <c r="G75" s="557"/>
      <c r="H75" s="557"/>
      <c r="I75" s="558"/>
      <c r="J75" s="558"/>
      <c r="K75" s="558"/>
      <c r="L75" s="557"/>
      <c r="M75" s="557"/>
      <c r="N75" s="558"/>
      <c r="O75" s="558"/>
      <c r="P75" s="558"/>
      <c r="Q75" s="557"/>
      <c r="R75" s="557"/>
      <c r="S75" s="558"/>
      <c r="T75" s="558"/>
      <c r="U75" s="558"/>
      <c r="V75" s="557"/>
      <c r="W75" s="557"/>
      <c r="X75" s="558"/>
      <c r="Y75" s="558"/>
      <c r="Z75" s="558"/>
      <c r="AA75" s="557"/>
      <c r="AB75" s="557"/>
      <c r="AC75" s="559"/>
      <c r="AD75" s="557"/>
      <c r="AE75" s="560"/>
      <c r="AF75" s="18"/>
      <c r="AG75" s="18"/>
      <c r="AH75" s="18"/>
      <c r="AI75" s="18"/>
      <c r="AJ75" s="18"/>
      <c r="AK75" s="18"/>
      <c r="AL75" s="18"/>
      <c r="AM75" s="18"/>
    </row>
    <row r="76" spans="1:39" s="18" customFormat="1" ht="12" customHeight="1">
      <c r="A76" s="163"/>
      <c r="B76" s="1004" t="s">
        <v>374</v>
      </c>
      <c r="C76" s="1004"/>
      <c r="D76" s="1004"/>
      <c r="E76" s="1089" t="str">
        <f>Footnotes!B52</f>
        <v>d</v>
      </c>
      <c r="G76" s="939"/>
      <c r="H76" s="939"/>
      <c r="I76" s="939"/>
      <c r="J76" s="939"/>
      <c r="K76" s="940"/>
      <c r="L76" s="939"/>
      <c r="M76" s="939"/>
      <c r="N76" s="939"/>
      <c r="O76" s="939"/>
      <c r="P76" s="940"/>
      <c r="Q76" s="939"/>
      <c r="R76" s="939"/>
      <c r="S76" s="939"/>
      <c r="T76" s="939"/>
      <c r="U76" s="940"/>
      <c r="V76" s="939"/>
      <c r="W76" s="939"/>
      <c r="X76" s="939"/>
      <c r="Y76" s="939"/>
      <c r="Z76" s="940"/>
      <c r="AA76" s="939"/>
      <c r="AB76" s="939"/>
      <c r="AC76" s="939"/>
      <c r="AD76" s="939"/>
      <c r="AE76" s="977"/>
    </row>
    <row r="77" spans="1:39" s="18" customFormat="1" ht="12" hidden="1" customHeight="1">
      <c r="A77" s="163"/>
      <c r="B77" s="21"/>
      <c r="C77" s="884" t="s">
        <v>375</v>
      </c>
      <c r="D77" s="884"/>
      <c r="E77" s="884"/>
      <c r="F77"/>
      <c r="G77" s="1093">
        <v>1.9</v>
      </c>
      <c r="H77" s="1093">
        <v>2</v>
      </c>
      <c r="I77" s="1093">
        <v>2</v>
      </c>
      <c r="J77" s="1093">
        <v>2.2000000000000002</v>
      </c>
      <c r="K77" s="1094">
        <v>2.2000000000000002</v>
      </c>
      <c r="L77" s="1093">
        <v>2.2000000000000002</v>
      </c>
      <c r="M77" s="1093">
        <v>2.4</v>
      </c>
      <c r="N77" s="1093">
        <v>2.5</v>
      </c>
      <c r="O77" s="1093">
        <v>2.7</v>
      </c>
      <c r="P77" s="1094">
        <v>2.7</v>
      </c>
      <c r="Q77" s="1093">
        <v>2.7</v>
      </c>
      <c r="R77" s="1093">
        <v>2.7</v>
      </c>
      <c r="S77" s="1093">
        <v>2.8</v>
      </c>
      <c r="T77" s="1093">
        <v>4</v>
      </c>
      <c r="U77" s="1094">
        <v>4</v>
      </c>
      <c r="V77" s="1093"/>
      <c r="W77" s="1093"/>
      <c r="X77" s="1093"/>
      <c r="Y77" s="1093"/>
      <c r="Z77" s="1094"/>
      <c r="AA77" s="1095"/>
      <c r="AB77" s="1095"/>
      <c r="AC77" s="1095"/>
      <c r="AD77" s="1095"/>
      <c r="AE77" s="1096"/>
    </row>
    <row r="78" spans="1:39" s="18" customFormat="1" ht="12" hidden="1" customHeight="1">
      <c r="A78" s="163"/>
      <c r="B78" s="21"/>
      <c r="C78" s="21"/>
      <c r="D78" s="21"/>
      <c r="E78" s="21"/>
      <c r="G78" s="663"/>
      <c r="H78" s="663"/>
      <c r="I78" s="663"/>
      <c r="J78" s="661"/>
      <c r="K78" s="662"/>
      <c r="L78" s="663"/>
      <c r="M78" s="663"/>
      <c r="N78" s="663"/>
      <c r="O78" s="661"/>
      <c r="P78" s="662"/>
      <c r="Q78" s="663"/>
      <c r="R78" s="663"/>
      <c r="S78" s="663"/>
      <c r="T78" s="661"/>
      <c r="U78" s="662"/>
      <c r="V78" s="663"/>
      <c r="W78" s="663"/>
      <c r="X78" s="663"/>
      <c r="Y78" s="661"/>
      <c r="Z78" s="662"/>
      <c r="AA78" s="657"/>
      <c r="AB78" s="657"/>
      <c r="AC78" s="657"/>
      <c r="AD78" s="657"/>
      <c r="AE78" s="874"/>
    </row>
    <row r="79" spans="1:39" s="18" customFormat="1" ht="12" hidden="1" customHeight="1">
      <c r="A79" s="163"/>
      <c r="B79" s="21"/>
      <c r="C79" s="21" t="s">
        <v>376</v>
      </c>
      <c r="D79" s="21"/>
      <c r="E79" s="21"/>
      <c r="G79" s="664">
        <v>4.4000000000000004</v>
      </c>
      <c r="H79" s="664">
        <v>4.4000000000000004</v>
      </c>
      <c r="I79" s="664">
        <v>4.5999999999999996</v>
      </c>
      <c r="J79" s="664">
        <v>5.8</v>
      </c>
      <c r="K79" s="587">
        <v>5.8</v>
      </c>
      <c r="L79" s="664">
        <v>5.9</v>
      </c>
      <c r="M79" s="664">
        <v>6.1</v>
      </c>
      <c r="N79" s="664">
        <v>6.1</v>
      </c>
      <c r="O79" s="664">
        <v>6.2</v>
      </c>
      <c r="P79" s="587">
        <v>6.2</v>
      </c>
      <c r="Q79" s="664">
        <v>6.2</v>
      </c>
      <c r="R79" s="664">
        <v>6.5</v>
      </c>
      <c r="S79" s="664">
        <v>6.6</v>
      </c>
      <c r="T79" s="664">
        <v>8.1999999999999993</v>
      </c>
      <c r="U79" s="587">
        <v>8.1999999999999993</v>
      </c>
      <c r="V79" s="664"/>
      <c r="W79" s="664"/>
      <c r="X79" s="664"/>
      <c r="Y79" s="664"/>
      <c r="Z79" s="587"/>
      <c r="AA79" s="657"/>
      <c r="AB79" s="657"/>
      <c r="AC79" s="657"/>
      <c r="AD79" s="657"/>
      <c r="AE79" s="874"/>
    </row>
    <row r="80" spans="1:39" s="18" customFormat="1" ht="12" hidden="1" customHeight="1">
      <c r="A80" s="163"/>
      <c r="B80" s="21"/>
      <c r="C80" s="21" t="s">
        <v>377</v>
      </c>
      <c r="D80" s="21"/>
      <c r="E80" s="21"/>
      <c r="G80" s="657">
        <v>24.9</v>
      </c>
      <c r="H80" s="657">
        <v>25.8</v>
      </c>
      <c r="I80" s="657">
        <v>26.9</v>
      </c>
      <c r="J80" s="586">
        <v>37.200000000000003</v>
      </c>
      <c r="K80" s="587">
        <v>37.200000000000003</v>
      </c>
      <c r="L80" s="586">
        <v>38.799999999999997</v>
      </c>
      <c r="M80" s="586">
        <v>39.6</v>
      </c>
      <c r="N80" s="586">
        <v>43.9</v>
      </c>
      <c r="O80" s="586">
        <v>58.3</v>
      </c>
      <c r="P80" s="587">
        <v>58.3</v>
      </c>
      <c r="Q80" s="586">
        <v>58.5</v>
      </c>
      <c r="R80" s="586">
        <v>59</v>
      </c>
      <c r="S80" s="586">
        <v>46.8</v>
      </c>
      <c r="T80" s="586">
        <v>60.6</v>
      </c>
      <c r="U80" s="587">
        <v>60.6</v>
      </c>
      <c r="V80" s="586"/>
      <c r="W80" s="586"/>
      <c r="X80" s="586"/>
      <c r="Y80" s="586"/>
      <c r="Z80" s="587"/>
      <c r="AA80" s="657"/>
      <c r="AB80" s="657"/>
      <c r="AC80" s="657"/>
      <c r="AD80" s="657"/>
      <c r="AE80" s="874"/>
    </row>
    <row r="81" spans="1:39" s="18" customFormat="1" ht="12" hidden="1" customHeight="1">
      <c r="A81" s="163"/>
      <c r="B81" s="21"/>
      <c r="C81" s="665" t="s">
        <v>378</v>
      </c>
      <c r="D81" s="21"/>
      <c r="E81" s="21"/>
      <c r="G81" s="657"/>
      <c r="H81" s="657"/>
      <c r="I81" s="657"/>
      <c r="J81" s="586"/>
      <c r="K81" s="587"/>
      <c r="L81" s="586"/>
      <c r="M81" s="586"/>
      <c r="N81" s="586"/>
      <c r="O81" s="586"/>
      <c r="P81" s="587"/>
      <c r="Q81" s="586"/>
      <c r="R81" s="586"/>
      <c r="S81" s="586"/>
      <c r="T81" s="586"/>
      <c r="U81" s="587"/>
      <c r="V81" s="586"/>
      <c r="W81" s="586"/>
      <c r="X81" s="586"/>
      <c r="Y81" s="586"/>
      <c r="Z81" s="587"/>
      <c r="AA81" s="657"/>
      <c r="AB81" s="657"/>
      <c r="AC81" s="657"/>
      <c r="AD81" s="657"/>
      <c r="AE81" s="874"/>
    </row>
    <row r="82" spans="1:39" s="18" customFormat="1" ht="12" hidden="1" customHeight="1">
      <c r="A82" s="163"/>
      <c r="B82" s="21"/>
      <c r="C82" s="649" t="s">
        <v>379</v>
      </c>
      <c r="D82" s="1097"/>
      <c r="E82" s="1097"/>
      <c r="F82" s="1098"/>
      <c r="G82" s="1099">
        <v>16.3</v>
      </c>
      <c r="H82" s="1099">
        <v>16.899999999999999</v>
      </c>
      <c r="I82" s="1099">
        <v>17.5</v>
      </c>
      <c r="J82" s="1100">
        <v>17</v>
      </c>
      <c r="K82" s="1101">
        <v>17</v>
      </c>
      <c r="L82" s="1100">
        <v>17.5</v>
      </c>
      <c r="M82" s="1100">
        <v>17.8</v>
      </c>
      <c r="N82" s="1100">
        <v>18.399999999999999</v>
      </c>
      <c r="O82" s="1100">
        <v>18.8</v>
      </c>
      <c r="P82" s="1101">
        <v>18.8</v>
      </c>
      <c r="Q82" s="1100">
        <v>18.100000000000001</v>
      </c>
      <c r="R82" s="1100">
        <v>18.399999999999999</v>
      </c>
      <c r="S82" s="1100">
        <v>17.8</v>
      </c>
      <c r="T82" s="1100">
        <v>21.2</v>
      </c>
      <c r="U82" s="1101">
        <v>21.2</v>
      </c>
      <c r="V82" s="1100"/>
      <c r="W82" s="1100"/>
      <c r="X82" s="1100"/>
      <c r="Y82" s="1100"/>
      <c r="Z82" s="1101"/>
      <c r="AA82" s="1102"/>
      <c r="AB82" s="1102"/>
      <c r="AC82" s="1102"/>
      <c r="AD82" s="1102"/>
      <c r="AE82" s="922"/>
    </row>
    <row r="83" spans="1:39" s="18" customFormat="1" ht="12" hidden="1" customHeight="1">
      <c r="A83" s="163"/>
      <c r="B83" s="21"/>
      <c r="C83" s="650" t="s">
        <v>380</v>
      </c>
      <c r="D83" s="356"/>
      <c r="E83" s="876" t="str">
        <f>Footnotes!B53</f>
        <v>e</v>
      </c>
      <c r="F83" s="363"/>
      <c r="G83" s="654">
        <v>1.4</v>
      </c>
      <c r="H83" s="654">
        <v>1.4</v>
      </c>
      <c r="I83" s="654">
        <v>1.7</v>
      </c>
      <c r="J83" s="723">
        <v>11.8</v>
      </c>
      <c r="K83" s="724">
        <v>11.8</v>
      </c>
      <c r="L83" s="711">
        <v>12.2</v>
      </c>
      <c r="M83" s="711">
        <v>12.2</v>
      </c>
      <c r="N83" s="711">
        <v>12.1</v>
      </c>
      <c r="O83" s="723">
        <v>21.3</v>
      </c>
      <c r="P83" s="724">
        <v>21.3</v>
      </c>
      <c r="Q83" s="711">
        <v>21.3</v>
      </c>
      <c r="R83" s="711">
        <v>21.5</v>
      </c>
      <c r="S83" s="711">
        <v>12.9</v>
      </c>
      <c r="T83" s="723">
        <v>15.1</v>
      </c>
      <c r="U83" s="724">
        <v>15.1</v>
      </c>
      <c r="V83" s="711"/>
      <c r="W83" s="711"/>
      <c r="X83" s="711"/>
      <c r="Y83" s="723"/>
      <c r="Z83" s="724"/>
      <c r="AA83" s="919"/>
      <c r="AB83" s="919"/>
      <c r="AC83" s="919"/>
      <c r="AD83" s="919"/>
      <c r="AE83" s="923"/>
    </row>
    <row r="84" spans="1:39" s="18" customFormat="1" ht="12" hidden="1" customHeight="1">
      <c r="A84" s="163"/>
      <c r="B84" s="21"/>
      <c r="C84" s="650" t="s">
        <v>381</v>
      </c>
      <c r="D84" s="356"/>
      <c r="E84" s="356"/>
      <c r="F84" s="363"/>
      <c r="G84" s="654">
        <v>7</v>
      </c>
      <c r="H84" s="654">
        <v>7.2</v>
      </c>
      <c r="I84" s="654">
        <v>7.6</v>
      </c>
      <c r="J84" s="711">
        <v>8.3000000000000007</v>
      </c>
      <c r="K84" s="713">
        <v>8.3000000000000007</v>
      </c>
      <c r="L84" s="711">
        <v>8.9</v>
      </c>
      <c r="M84" s="711">
        <v>9.5</v>
      </c>
      <c r="N84" s="711">
        <v>13.4</v>
      </c>
      <c r="O84" s="711">
        <v>14.6</v>
      </c>
      <c r="P84" s="713">
        <v>14.6</v>
      </c>
      <c r="Q84" s="711">
        <v>15.7</v>
      </c>
      <c r="R84" s="711">
        <v>15.5</v>
      </c>
      <c r="S84" s="711">
        <v>15.4</v>
      </c>
      <c r="T84" s="711">
        <v>23.6</v>
      </c>
      <c r="U84" s="713">
        <v>23.6</v>
      </c>
      <c r="V84" s="711"/>
      <c r="W84" s="711"/>
      <c r="X84" s="711"/>
      <c r="Y84" s="711"/>
      <c r="Z84" s="713"/>
      <c r="AA84" s="919"/>
      <c r="AB84" s="919"/>
      <c r="AC84" s="919"/>
      <c r="AD84" s="919"/>
      <c r="AE84" s="923"/>
    </row>
    <row r="85" spans="1:39" s="18" customFormat="1" ht="12" hidden="1" customHeight="1">
      <c r="A85" s="163"/>
      <c r="B85" s="21"/>
      <c r="C85" s="651" t="s">
        <v>382</v>
      </c>
      <c r="D85" s="652"/>
      <c r="E85" s="652"/>
      <c r="F85" s="653"/>
      <c r="G85" s="656">
        <v>0.2</v>
      </c>
      <c r="H85" s="656">
        <v>0.2</v>
      </c>
      <c r="I85" s="656">
        <v>0.1</v>
      </c>
      <c r="J85" s="903">
        <v>0.1</v>
      </c>
      <c r="K85" s="904">
        <v>0.1</v>
      </c>
      <c r="L85" s="903">
        <v>0.1</v>
      </c>
      <c r="M85" s="903">
        <v>0.1</v>
      </c>
      <c r="N85" s="903">
        <v>0</v>
      </c>
      <c r="O85" s="903">
        <v>3.5</v>
      </c>
      <c r="P85" s="904">
        <v>3.5</v>
      </c>
      <c r="Q85" s="903">
        <v>3.5</v>
      </c>
      <c r="R85" s="903">
        <v>3.5</v>
      </c>
      <c r="S85" s="903">
        <v>0.7</v>
      </c>
      <c r="T85" s="903">
        <v>0.7</v>
      </c>
      <c r="U85" s="904">
        <v>0.7</v>
      </c>
      <c r="V85" s="903"/>
      <c r="W85" s="903"/>
      <c r="X85" s="903"/>
      <c r="Y85" s="903"/>
      <c r="Z85" s="904"/>
      <c r="AA85" s="920"/>
      <c r="AB85" s="920"/>
      <c r="AC85" s="920"/>
      <c r="AD85" s="920"/>
      <c r="AE85" s="924"/>
    </row>
    <row r="86" spans="1:39" s="18" customFormat="1" ht="12" hidden="1" customHeight="1">
      <c r="A86" s="163"/>
      <c r="B86" s="21"/>
      <c r="C86" s="665" t="s">
        <v>383</v>
      </c>
      <c r="D86" s="21"/>
      <c r="E86" s="21"/>
      <c r="G86" s="586"/>
      <c r="H86" s="586"/>
      <c r="I86" s="586"/>
      <c r="J86" s="586"/>
      <c r="K86" s="587"/>
      <c r="L86" s="586"/>
      <c r="M86" s="586"/>
      <c r="N86" s="586"/>
      <c r="O86" s="586"/>
      <c r="P86" s="587"/>
      <c r="Q86" s="586"/>
      <c r="R86" s="586"/>
      <c r="S86" s="586"/>
      <c r="T86" s="586"/>
      <c r="U86" s="587"/>
      <c r="V86" s="586"/>
      <c r="W86" s="586"/>
      <c r="X86" s="586"/>
      <c r="Y86" s="586"/>
      <c r="Z86" s="587"/>
      <c r="AA86" s="657"/>
      <c r="AB86" s="657"/>
      <c r="AC86" s="657"/>
      <c r="AD86" s="657"/>
      <c r="AE86" s="874"/>
    </row>
    <row r="87" spans="1:39" s="18" customFormat="1" ht="12" hidden="1" customHeight="1">
      <c r="A87" s="163"/>
      <c r="B87" s="21"/>
      <c r="C87" s="649" t="s">
        <v>384</v>
      </c>
      <c r="D87" s="1097"/>
      <c r="E87" s="1097"/>
      <c r="F87" s="1098"/>
      <c r="G87" s="1099">
        <v>5.2</v>
      </c>
      <c r="H87" s="1099">
        <v>5.2</v>
      </c>
      <c r="I87" s="1099">
        <v>5.2</v>
      </c>
      <c r="J87" s="1100">
        <v>5.2</v>
      </c>
      <c r="K87" s="1101">
        <v>5.2</v>
      </c>
      <c r="L87" s="1100">
        <v>5.3</v>
      </c>
      <c r="M87" s="1100">
        <v>5.3</v>
      </c>
      <c r="N87" s="1100">
        <v>9.3000000000000007</v>
      </c>
      <c r="O87" s="1100">
        <v>9.3000000000000007</v>
      </c>
      <c r="P87" s="1101">
        <v>9.3000000000000007</v>
      </c>
      <c r="Q87" s="1100">
        <v>9.6</v>
      </c>
      <c r="R87" s="1100">
        <v>9.6</v>
      </c>
      <c r="S87" s="1100">
        <v>9.6</v>
      </c>
      <c r="T87" s="1100">
        <v>9.6999999999999993</v>
      </c>
      <c r="U87" s="1101">
        <v>9.6999999999999993</v>
      </c>
      <c r="V87" s="1100"/>
      <c r="W87" s="1100"/>
      <c r="X87" s="1100"/>
      <c r="Y87" s="1100"/>
      <c r="Z87" s="1101"/>
      <c r="AA87" s="1099"/>
      <c r="AB87" s="1099"/>
      <c r="AC87" s="1099"/>
      <c r="AD87" s="1099"/>
      <c r="AE87" s="925"/>
    </row>
    <row r="88" spans="1:39" s="18" customFormat="1" ht="12" hidden="1" customHeight="1">
      <c r="A88" s="163"/>
      <c r="B88" s="21"/>
      <c r="C88" s="650" t="s">
        <v>385</v>
      </c>
      <c r="D88" s="356"/>
      <c r="E88" s="356"/>
      <c r="F88" s="363"/>
      <c r="G88" s="654"/>
      <c r="H88" s="654"/>
      <c r="I88" s="654"/>
      <c r="J88" s="654">
        <v>6.3</v>
      </c>
      <c r="K88" s="655">
        <v>6.3</v>
      </c>
      <c r="L88" s="654">
        <v>6.3</v>
      </c>
      <c r="M88" s="654">
        <v>6.3</v>
      </c>
      <c r="N88" s="654">
        <v>6.1</v>
      </c>
      <c r="O88" s="654">
        <v>12.7</v>
      </c>
      <c r="P88" s="654">
        <v>12.7</v>
      </c>
      <c r="Q88" s="654">
        <v>12.7</v>
      </c>
      <c r="R88" s="654">
        <v>12.7</v>
      </c>
      <c r="S88" s="654">
        <v>6.7</v>
      </c>
      <c r="T88" s="711">
        <v>6.6</v>
      </c>
      <c r="U88" s="711">
        <v>6.6</v>
      </c>
      <c r="V88" s="711"/>
      <c r="W88" s="711"/>
      <c r="X88" s="711"/>
      <c r="Y88" s="711"/>
      <c r="Z88" s="713"/>
      <c r="AA88" s="654"/>
      <c r="AB88" s="654"/>
      <c r="AC88" s="654"/>
      <c r="AD88" s="654"/>
      <c r="AE88" s="926"/>
    </row>
    <row r="89" spans="1:39" s="18" customFormat="1" ht="12" hidden="1" customHeight="1">
      <c r="A89" s="163"/>
      <c r="B89" s="21"/>
      <c r="C89" s="651" t="s">
        <v>386</v>
      </c>
      <c r="D89" s="652"/>
      <c r="E89" s="652"/>
      <c r="F89" s="653"/>
      <c r="G89" s="656">
        <v>19.7</v>
      </c>
      <c r="H89" s="656">
        <v>20.6</v>
      </c>
      <c r="I89" s="656">
        <v>21.7</v>
      </c>
      <c r="J89" s="712">
        <v>25.7</v>
      </c>
      <c r="K89" s="714">
        <v>25.7</v>
      </c>
      <c r="L89" s="712">
        <v>27.2</v>
      </c>
      <c r="M89" s="712">
        <v>28.1</v>
      </c>
      <c r="N89" s="712">
        <v>28.5</v>
      </c>
      <c r="O89" s="712">
        <v>36.299999999999997</v>
      </c>
      <c r="P89" s="714">
        <v>36.299999999999997</v>
      </c>
      <c r="Q89" s="712">
        <v>36.200000000000003</v>
      </c>
      <c r="R89" s="712">
        <v>36.700000000000003</v>
      </c>
      <c r="S89" s="712">
        <v>30.5</v>
      </c>
      <c r="T89" s="712">
        <v>44.3</v>
      </c>
      <c r="U89" s="714">
        <v>44.3</v>
      </c>
      <c r="V89" s="712"/>
      <c r="W89" s="712"/>
      <c r="X89" s="712"/>
      <c r="Y89" s="712"/>
      <c r="Z89" s="714"/>
      <c r="AA89" s="656"/>
      <c r="AB89" s="656"/>
      <c r="AC89" s="656"/>
      <c r="AD89" s="656"/>
      <c r="AE89" s="927"/>
    </row>
    <row r="90" spans="1:39" s="18" customFormat="1" ht="12" hidden="1" customHeight="1">
      <c r="A90" s="163"/>
      <c r="B90" s="21"/>
      <c r="C90" s="573"/>
      <c r="D90" s="356"/>
      <c r="E90" s="356"/>
      <c r="F90" s="363"/>
      <c r="G90" s="363"/>
      <c r="H90" s="363"/>
      <c r="I90" s="363"/>
      <c r="J90" s="363"/>
      <c r="K90" s="363"/>
      <c r="L90" s="363"/>
      <c r="M90" s="363"/>
      <c r="N90" s="363"/>
      <c r="O90" s="363"/>
      <c r="P90" s="363"/>
      <c r="Q90" s="363"/>
      <c r="R90" s="363"/>
      <c r="S90" s="363"/>
      <c r="T90" s="363"/>
      <c r="U90" s="363"/>
      <c r="V90" s="363"/>
      <c r="W90" s="363"/>
      <c r="X90" s="363"/>
      <c r="Y90" s="363"/>
      <c r="Z90" s="363"/>
      <c r="AA90" s="657"/>
      <c r="AB90" s="657"/>
      <c r="AC90" s="657"/>
      <c r="AD90" s="654"/>
      <c r="AE90" s="926"/>
    </row>
    <row r="91" spans="1:39" s="18" customFormat="1" ht="12" hidden="1" customHeight="1" thickBot="1">
      <c r="A91" s="163"/>
      <c r="B91" s="92"/>
      <c r="C91" s="92" t="s">
        <v>387</v>
      </c>
      <c r="D91" s="92"/>
      <c r="E91" s="92"/>
      <c r="G91" s="561">
        <v>29.2</v>
      </c>
      <c r="H91" s="561">
        <v>30.1</v>
      </c>
      <c r="I91" s="561">
        <v>31.5</v>
      </c>
      <c r="J91" s="561">
        <v>43</v>
      </c>
      <c r="K91" s="562">
        <v>43</v>
      </c>
      <c r="L91" s="561">
        <v>44.7</v>
      </c>
      <c r="M91" s="561">
        <v>45.7</v>
      </c>
      <c r="N91" s="561">
        <v>50</v>
      </c>
      <c r="O91" s="715">
        <v>64.5</v>
      </c>
      <c r="P91" s="716">
        <v>64.5</v>
      </c>
      <c r="Q91" s="561">
        <v>64.7</v>
      </c>
      <c r="R91" s="561">
        <v>65.5</v>
      </c>
      <c r="S91" s="561">
        <v>53.4</v>
      </c>
      <c r="T91" s="715">
        <v>68.8</v>
      </c>
      <c r="U91" s="716">
        <v>68.8</v>
      </c>
      <c r="V91" s="561"/>
      <c r="W91" s="561"/>
      <c r="X91" s="561"/>
      <c r="Y91" s="715"/>
      <c r="Z91" s="716"/>
      <c r="AA91" s="921"/>
      <c r="AB91" s="921"/>
      <c r="AC91" s="921"/>
      <c r="AD91" s="921"/>
      <c r="AE91" s="928"/>
    </row>
    <row r="92" spans="1:39" s="18" customFormat="1" ht="14.25" customHeight="1" thickBot="1">
      <c r="A92" s="163"/>
      <c r="B92" s="92"/>
      <c r="C92" s="92" t="s">
        <v>82</v>
      </c>
      <c r="D92" s="92"/>
      <c r="E92" s="92"/>
      <c r="G92" s="764"/>
      <c r="H92" s="764"/>
      <c r="I92" s="764"/>
      <c r="J92" s="764"/>
      <c r="K92" s="245">
        <v>19</v>
      </c>
      <c r="L92" s="764"/>
      <c r="M92" s="764"/>
      <c r="N92" s="764"/>
      <c r="O92" s="764"/>
      <c r="P92" s="245">
        <v>23</v>
      </c>
      <c r="Q92" s="764"/>
      <c r="R92" s="764"/>
      <c r="S92" s="764"/>
      <c r="T92" s="764"/>
      <c r="U92" s="245">
        <v>23</v>
      </c>
      <c r="V92" s="764"/>
      <c r="W92" s="764"/>
      <c r="X92" s="764"/>
      <c r="Y92" s="764"/>
      <c r="Z92" s="245">
        <v>27</v>
      </c>
      <c r="AA92" s="764"/>
      <c r="AB92" s="764"/>
      <c r="AC92" s="764"/>
      <c r="AD92" s="764"/>
      <c r="AE92" s="672"/>
    </row>
    <row r="93" spans="1:39">
      <c r="A93" s="163"/>
      <c r="B93" s="56"/>
      <c r="C93" s="56"/>
      <c r="D93" s="56"/>
      <c r="E93" s="56"/>
      <c r="F93" s="18"/>
      <c r="G93" s="108"/>
      <c r="H93" s="108"/>
      <c r="I93" s="108"/>
      <c r="J93" s="108"/>
      <c r="K93" s="108"/>
      <c r="L93" s="762"/>
      <c r="M93" s="762"/>
      <c r="N93" s="223"/>
      <c r="O93" s="223"/>
      <c r="P93" s="763"/>
      <c r="Q93" s="763"/>
      <c r="R93" s="763"/>
      <c r="S93" s="763"/>
      <c r="T93" s="763"/>
      <c r="U93" s="763"/>
      <c r="V93" s="763"/>
      <c r="W93" s="763"/>
      <c r="X93" s="763"/>
      <c r="Y93" s="763"/>
      <c r="Z93" s="763"/>
      <c r="AA93" s="762"/>
      <c r="AB93" s="762"/>
      <c r="AC93" s="223"/>
      <c r="AD93" s="223"/>
      <c r="AE93" s="162"/>
      <c r="AF93" s="18"/>
      <c r="AG93" s="18"/>
      <c r="AH93" s="18"/>
      <c r="AI93" s="18"/>
      <c r="AJ93" s="18"/>
      <c r="AK93" s="18"/>
      <c r="AL93" s="18"/>
      <c r="AM93" s="18"/>
    </row>
    <row r="94" spans="1:39" ht="10.5" customHeight="1">
      <c r="A94" s="163"/>
      <c r="B94" s="56"/>
      <c r="D94" s="56"/>
      <c r="E94" s="56"/>
      <c r="F94"/>
      <c r="G94" s="108"/>
      <c r="H94" s="108"/>
      <c r="I94" s="108"/>
      <c r="J94" s="108"/>
      <c r="K94" s="108"/>
      <c r="L94" s="203"/>
      <c r="M94" s="203"/>
      <c r="N94" s="108"/>
      <c r="O94" s="108"/>
      <c r="P94" s="189"/>
      <c r="Q94" s="189"/>
      <c r="R94" s="189"/>
      <c r="S94" s="189"/>
      <c r="T94" s="189"/>
      <c r="U94" s="189"/>
      <c r="V94" s="189"/>
      <c r="W94" s="189"/>
      <c r="X94" s="189"/>
      <c r="Y94" s="189"/>
      <c r="Z94" s="189"/>
      <c r="AA94" s="162"/>
      <c r="AB94" s="162"/>
      <c r="AC94" s="162"/>
      <c r="AD94" s="162"/>
      <c r="AE94" s="162"/>
      <c r="AF94" s="18"/>
      <c r="AG94" s="18"/>
      <c r="AH94" s="18"/>
      <c r="AI94" s="18"/>
      <c r="AJ94" s="18"/>
      <c r="AK94" s="18"/>
      <c r="AL94" s="18"/>
      <c r="AM94" s="18"/>
    </row>
    <row r="95" spans="1:39">
      <c r="G95" s="280"/>
      <c r="H95" s="280"/>
      <c r="I95" s="280"/>
      <c r="J95" s="280"/>
      <c r="K95" s="280"/>
      <c r="L95" s="162"/>
      <c r="M95" s="162"/>
      <c r="N95" s="162"/>
      <c r="O95" s="162"/>
      <c r="P95" s="162"/>
      <c r="Q95" s="162"/>
      <c r="R95" s="162"/>
      <c r="S95" s="162"/>
      <c r="T95" s="162"/>
      <c r="U95" s="162"/>
      <c r="V95" s="162"/>
      <c r="W95" s="162"/>
      <c r="X95" s="162"/>
      <c r="Y95" s="162"/>
      <c r="Z95" s="162"/>
      <c r="AA95" s="162"/>
      <c r="AB95" s="162"/>
      <c r="AC95" s="162"/>
      <c r="AD95" s="162"/>
      <c r="AE95" s="162"/>
      <c r="AF95" s="18"/>
      <c r="AG95" s="18"/>
      <c r="AH95" s="18"/>
      <c r="AI95" s="18"/>
      <c r="AJ95" s="18"/>
      <c r="AK95" s="18"/>
      <c r="AL95" s="18"/>
      <c r="AM95" s="18"/>
    </row>
    <row r="96" spans="1:39">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8"/>
      <c r="AG96" s="18"/>
      <c r="AH96" s="18"/>
      <c r="AI96" s="18"/>
      <c r="AJ96" s="18"/>
      <c r="AK96" s="18"/>
      <c r="AL96" s="18"/>
      <c r="AM96" s="18"/>
    </row>
    <row r="97" spans="7:39">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8"/>
      <c r="AG97" s="18"/>
      <c r="AH97" s="18"/>
      <c r="AI97" s="18"/>
      <c r="AJ97" s="18"/>
      <c r="AK97" s="18"/>
      <c r="AL97" s="18"/>
      <c r="AM97" s="18"/>
    </row>
    <row r="98" spans="7:39">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8"/>
      <c r="AG98" s="18"/>
      <c r="AH98" s="18"/>
      <c r="AI98" s="18"/>
      <c r="AJ98" s="18"/>
      <c r="AK98" s="18"/>
      <c r="AL98" s="18"/>
      <c r="AM98" s="18"/>
    </row>
    <row r="99" spans="7:39">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8"/>
      <c r="AG99" s="18"/>
      <c r="AH99" s="18"/>
      <c r="AI99" s="18"/>
      <c r="AJ99" s="18"/>
      <c r="AK99" s="18"/>
      <c r="AL99" s="18"/>
      <c r="AM99" s="18"/>
    </row>
    <row r="100" spans="7:39">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8"/>
      <c r="AG100" s="18"/>
      <c r="AH100" s="18"/>
      <c r="AI100" s="18"/>
      <c r="AJ100" s="18"/>
      <c r="AK100" s="18"/>
      <c r="AL100" s="18"/>
      <c r="AM100" s="18"/>
    </row>
    <row r="101" spans="7:39">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8"/>
      <c r="AG101" s="18"/>
      <c r="AH101" s="18"/>
      <c r="AI101" s="18"/>
      <c r="AJ101" s="18"/>
      <c r="AK101" s="18"/>
      <c r="AL101" s="18"/>
      <c r="AM101" s="18"/>
    </row>
  </sheetData>
  <hyperlinks>
    <hyperlink ref="P2" location="Contents!B20" display="Contents" xr:uid="{5334299D-59D1-4C85-AF05-B2A21355CC76}"/>
    <hyperlink ref="E8" location="Footnotes!A1" display="Footnotes" xr:uid="{2FA775DE-B09E-42FB-9FF8-677730ACF086}"/>
    <hyperlink ref="E46" location="Footnotes!B51" display="Footnotes!B51" xr:uid="{53F816B8-43FB-4338-BDE2-47C75529D940}"/>
    <hyperlink ref="E76" location="Footnotes!B52" display="Footnotes!B52" xr:uid="{80C7EE3D-4656-41DB-82C3-F8BBC58741D0}"/>
    <hyperlink ref="E83" location="Footnotes!B51" display="Footnotes!B51" xr:uid="{24B59F82-B217-455D-8B97-4E9F6BFD8EB5}"/>
    <hyperlink ref="E9" location="Footnotes!B49" display="Footnotes!B49" xr:uid="{C0523C9D-346F-4441-B5E8-5C6E8E60E7F0}"/>
    <hyperlink ref="E11" location="Footnotes!B49" display="Footnotes!B49" xr:uid="{F8AC13A1-E0A4-4FD2-8DDE-C52C0EB496C8}"/>
    <hyperlink ref="E12" location="Footnotes!B49" display="Footnotes!B49" xr:uid="{52F3BAB9-48A8-4520-A2D7-8D47A02E611F}"/>
    <hyperlink ref="E24" location="Footnotes!B49" display="Footnotes!B49" xr:uid="{71F126FA-58B5-4152-A06D-EB7F373DE106}"/>
    <hyperlink ref="E22" location="Footnotes!B49" display="Footnotes!B49" xr:uid="{B32970CF-90BF-4F2F-A4FC-44958111B773}"/>
    <hyperlink ref="E28" location="Footnotes!B49" display="Footnotes!B49" xr:uid="{9055C225-6C00-4365-BE58-CEC5BFF5CFB2}"/>
    <hyperlink ref="E26" location="Footnotes!B49" display="Footnotes!B49" xr:uid="{11C281F5-4639-4118-8225-628B2BCBC955}"/>
    <hyperlink ref="E44" location="Footnotes!B50" display="Footnotes!B50" xr:uid="{3B01C4ED-A78C-4B3A-ADD5-150779E13E00}"/>
    <hyperlink ref="E42" location="Footnotes!B50" display="Footnotes!B50" xr:uid="{B82F4115-E53F-4A25-B977-E6807AC7E310}"/>
    <hyperlink ref="E45" location="Footnotes!B50" display="Footnotes!B50" xr:uid="{827C6756-DD7C-47D2-862A-A8DC2AF6FB3D}"/>
    <hyperlink ref="E47" location="Footnotes!B50" display="Footnotes!B50" xr:uid="{D4447B9A-46D4-472D-BC22-95155B6890CD}"/>
  </hyperlinks>
  <pageMargins left="0" right="0" top="0" bottom="0.39370078740157483" header="0" footer="0.19685039370078741"/>
  <pageSetup paperSize="8" scale="79" orientation="landscape" r:id="rId1"/>
  <rowBreaks count="1" manualBreakCount="1">
    <brk id="73" max="30" man="1"/>
  </rowBreaks>
  <customProperties>
    <customPr name="_pios_id" r:id="rId2"/>
  </customProperties>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104DA-FA9C-4DE8-8134-71066B4AFD34}">
  <sheetPr codeName="Sheet40">
    <tabColor rgb="FF008080"/>
    <pageSetUpPr fitToPage="1"/>
  </sheetPr>
  <dimension ref="A1:AL69"/>
  <sheetViews>
    <sheetView showGridLines="0" zoomScaleNormal="100" zoomScaleSheetLayoutView="100" workbookViewId="0">
      <pane xSplit="4" ySplit="7" topLeftCell="E8" activePane="bottomRight" state="frozen"/>
      <selection pane="topRight" activeCell="B1" sqref="B1"/>
      <selection pane="bottomLeft" activeCell="B1" sqref="B1"/>
      <selection pane="bottomRight" activeCell="AA62" sqref="AA62"/>
    </sheetView>
  </sheetViews>
  <sheetFormatPr defaultColWidth="9.1171875" defaultRowHeight="12.3"/>
  <cols>
    <col min="1" max="1" width="2.1171875" style="73" customWidth="1"/>
    <col min="2" max="2" width="2" style="160" customWidth="1"/>
    <col min="3" max="3" width="61.41015625" style="160" bestFit="1" customWidth="1"/>
    <col min="4" max="5" width="10.41015625" style="160" customWidth="1"/>
    <col min="6" max="6" width="2.703125" style="161" customWidth="1"/>
    <col min="7" max="7" width="8.1171875" style="135" bestFit="1" customWidth="1"/>
    <col min="8" max="11" width="8.41015625" style="135" bestFit="1" customWidth="1"/>
    <col min="12" max="12" width="8.1171875" style="135" bestFit="1" customWidth="1"/>
    <col min="13" max="15" width="8.41015625" style="135" bestFit="1" customWidth="1"/>
    <col min="16" max="26" width="9.1171875" style="135"/>
    <col min="27" max="29" width="9.1171875" style="135" customWidth="1"/>
    <col min="30" max="16384" width="9.1171875" style="135"/>
  </cols>
  <sheetData>
    <row r="1" spans="1:31">
      <c r="B1" s="57" t="str">
        <f>Summary!$B$1</f>
        <v>Financial and Operating Information 2022 - 2026</v>
      </c>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row>
    <row r="2" spans="1:31">
      <c r="B2" s="29" t="s">
        <v>35</v>
      </c>
      <c r="G2" s="280"/>
      <c r="H2" s="280"/>
      <c r="I2" s="280"/>
      <c r="J2" s="280"/>
      <c r="K2" s="280"/>
      <c r="L2" s="162"/>
      <c r="M2" s="162"/>
      <c r="N2" s="162"/>
      <c r="O2" s="162"/>
      <c r="P2" s="102" t="s">
        <v>6</v>
      </c>
      <c r="Q2" s="102"/>
      <c r="R2" s="102"/>
      <c r="S2" s="102"/>
      <c r="T2" s="102"/>
      <c r="U2" s="102"/>
      <c r="V2" s="102"/>
      <c r="W2" s="102"/>
      <c r="X2" s="102"/>
      <c r="Y2" s="102"/>
      <c r="Z2" s="102"/>
      <c r="AA2" s="162"/>
      <c r="AB2" s="162"/>
      <c r="AC2" s="162"/>
      <c r="AD2" s="162"/>
      <c r="AE2" s="162"/>
    </row>
    <row r="3" spans="1:31">
      <c r="G3" s="280"/>
      <c r="H3" s="280"/>
      <c r="I3" s="280"/>
      <c r="J3" s="280"/>
      <c r="K3" s="280"/>
      <c r="L3" s="280"/>
      <c r="M3" s="280"/>
      <c r="N3" s="280"/>
      <c r="O3" s="280"/>
      <c r="P3" s="280"/>
      <c r="Q3" s="280"/>
      <c r="R3" s="280"/>
      <c r="S3" s="280"/>
      <c r="T3" s="280"/>
      <c r="U3" s="280"/>
      <c r="V3" s="280"/>
      <c r="W3" s="280"/>
      <c r="X3" s="280"/>
      <c r="Y3" s="280"/>
      <c r="Z3" s="280"/>
      <c r="AA3" s="162"/>
      <c r="AB3" s="162"/>
      <c r="AC3" s="162"/>
      <c r="AD3" s="162"/>
      <c r="AE3" s="162"/>
    </row>
    <row r="4" spans="1:31">
      <c r="G4" s="280"/>
      <c r="H4" s="280"/>
      <c r="I4" s="280"/>
      <c r="J4" s="280"/>
      <c r="K4" s="280"/>
      <c r="L4" s="280"/>
      <c r="M4" s="280"/>
      <c r="N4" s="280"/>
      <c r="O4" s="280"/>
      <c r="P4" s="280"/>
      <c r="Q4" s="280"/>
      <c r="R4" s="280"/>
      <c r="S4" s="280"/>
      <c r="T4" s="280"/>
      <c r="U4" s="280"/>
      <c r="V4" s="280"/>
      <c r="W4" s="280"/>
      <c r="X4" s="280"/>
      <c r="Y4" s="280"/>
      <c r="Z4" s="280"/>
      <c r="AA4" s="162"/>
      <c r="AB4" s="162"/>
      <c r="AC4" s="162"/>
      <c r="AD4" s="162"/>
      <c r="AE4" s="162"/>
    </row>
    <row r="5" spans="1:31" ht="18.899999999999999" thickBot="1">
      <c r="B5" s="24" t="s">
        <v>35</v>
      </c>
      <c r="C5" s="24"/>
      <c r="D5" s="24"/>
      <c r="E5" s="24"/>
      <c r="F5" s="24"/>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row>
    <row r="6" spans="1:31" s="18" customFormat="1" ht="12" customHeight="1">
      <c r="A6" s="70"/>
      <c r="B6" s="155"/>
      <c r="C6" s="155"/>
      <c r="D6" s="155"/>
      <c r="E6" s="155"/>
      <c r="G6" s="74"/>
      <c r="H6" s="74"/>
      <c r="I6" s="74"/>
      <c r="J6" s="74"/>
      <c r="K6" s="74"/>
      <c r="L6" s="74"/>
      <c r="M6" s="74"/>
      <c r="N6" s="74"/>
      <c r="O6" s="74"/>
      <c r="P6" s="74"/>
      <c r="Q6" s="74"/>
      <c r="R6" s="74"/>
      <c r="S6" s="74"/>
      <c r="T6" s="74"/>
      <c r="U6" s="74"/>
      <c r="V6" s="74"/>
      <c r="W6" s="74"/>
      <c r="X6" s="74"/>
      <c r="Y6" s="74"/>
      <c r="Z6" s="74"/>
      <c r="AA6" s="74"/>
      <c r="AB6" s="74"/>
      <c r="AC6" s="74"/>
      <c r="AD6" s="74"/>
      <c r="AE6" s="74" t="s">
        <v>111</v>
      </c>
    </row>
    <row r="7" spans="1:31" s="18" customFormat="1" ht="11.4">
      <c r="A7" s="70"/>
      <c r="B7" s="62"/>
      <c r="C7" s="62"/>
      <c r="D7" s="62"/>
      <c r="E7" s="986" t="s">
        <v>54</v>
      </c>
      <c r="G7" s="62" t="s">
        <v>55</v>
      </c>
      <c r="H7" s="62" t="s">
        <v>56</v>
      </c>
      <c r="I7" s="62" t="s">
        <v>57</v>
      </c>
      <c r="J7" s="62" t="s">
        <v>58</v>
      </c>
      <c r="K7" s="938">
        <v>2022</v>
      </c>
      <c r="L7" s="62" t="s">
        <v>55</v>
      </c>
      <c r="M7" s="62" t="s">
        <v>56</v>
      </c>
      <c r="N7" s="62" t="s">
        <v>57</v>
      </c>
      <c r="O7" s="62" t="s">
        <v>58</v>
      </c>
      <c r="P7" s="938">
        <v>2023</v>
      </c>
      <c r="Q7" s="62" t="s">
        <v>55</v>
      </c>
      <c r="R7" s="62" t="s">
        <v>56</v>
      </c>
      <c r="S7" s="62" t="s">
        <v>57</v>
      </c>
      <c r="T7" s="62" t="s">
        <v>58</v>
      </c>
      <c r="U7" s="938">
        <v>2024</v>
      </c>
      <c r="V7" s="62" t="s">
        <v>55</v>
      </c>
      <c r="W7" s="62" t="s">
        <v>56</v>
      </c>
      <c r="X7" s="62" t="s">
        <v>57</v>
      </c>
      <c r="Y7" s="62" t="s">
        <v>58</v>
      </c>
      <c r="Z7" s="938">
        <v>2025</v>
      </c>
      <c r="AA7" s="62" t="s">
        <v>55</v>
      </c>
      <c r="AB7" s="62" t="s">
        <v>56</v>
      </c>
      <c r="AC7" s="62" t="s">
        <v>57</v>
      </c>
      <c r="AD7" s="62" t="s">
        <v>58</v>
      </c>
      <c r="AE7" s="938">
        <v>2026</v>
      </c>
    </row>
    <row r="8" spans="1:31" s="18" customFormat="1" ht="12.75" customHeight="1">
      <c r="A8" s="163"/>
      <c r="B8" s="27" t="s">
        <v>357</v>
      </c>
      <c r="C8" s="27"/>
      <c r="D8" s="27"/>
      <c r="E8" s="27"/>
      <c r="G8" s="35">
        <v>3832</v>
      </c>
      <c r="H8" s="35">
        <v>7230</v>
      </c>
      <c r="I8" s="35">
        <v>6966</v>
      </c>
      <c r="J8" s="35">
        <v>1686</v>
      </c>
      <c r="K8" s="36">
        <v>19714</v>
      </c>
      <c r="L8" s="35">
        <v>3318</v>
      </c>
      <c r="M8" s="35">
        <v>2568</v>
      </c>
      <c r="N8" s="35">
        <v>3426</v>
      </c>
      <c r="O8" s="35">
        <v>1879</v>
      </c>
      <c r="P8" s="36">
        <v>11191</v>
      </c>
      <c r="Q8" s="35">
        <v>3059</v>
      </c>
      <c r="R8" s="35">
        <v>3268</v>
      </c>
      <c r="S8" s="35">
        <v>1889</v>
      </c>
      <c r="T8" s="35">
        <v>2564</v>
      </c>
      <c r="U8" s="36">
        <v>10780</v>
      </c>
      <c r="V8" s="35">
        <v>2795</v>
      </c>
      <c r="W8" s="35">
        <v>1914</v>
      </c>
      <c r="X8" s="35">
        <v>2116</v>
      </c>
      <c r="Y8" s="35">
        <v>1735</v>
      </c>
      <c r="Z8" s="36">
        <v>8560</v>
      </c>
      <c r="AA8" s="339">
        <v>1662</v>
      </c>
      <c r="AB8" s="339">
        <v>3396</v>
      </c>
      <c r="AC8" s="339" t="s">
        <v>1225</v>
      </c>
      <c r="AD8" s="339" t="s">
        <v>1225</v>
      </c>
      <c r="AE8" s="237">
        <v>5058</v>
      </c>
    </row>
    <row r="9" spans="1:31" s="18" customFormat="1" ht="12" customHeight="1">
      <c r="A9" s="163"/>
      <c r="B9" s="884" t="s">
        <v>358</v>
      </c>
      <c r="C9" s="21"/>
      <c r="D9" s="21"/>
      <c r="E9" s="21"/>
      <c r="G9" s="939">
        <v>-1</v>
      </c>
      <c r="H9" s="939">
        <v>7</v>
      </c>
      <c r="I9" s="939">
        <v>-1</v>
      </c>
      <c r="J9" s="939">
        <v>2</v>
      </c>
      <c r="K9" s="940">
        <v>7</v>
      </c>
      <c r="L9" s="939">
        <v>-1</v>
      </c>
      <c r="M9" s="939">
        <v>0</v>
      </c>
      <c r="N9" s="939">
        <v>1</v>
      </c>
      <c r="O9" s="939">
        <v>0</v>
      </c>
      <c r="P9" s="940">
        <v>0</v>
      </c>
      <c r="Q9" s="939">
        <v>1</v>
      </c>
      <c r="R9" s="939">
        <v>-1</v>
      </c>
      <c r="S9" s="939">
        <v>2</v>
      </c>
      <c r="T9" s="939">
        <v>7</v>
      </c>
      <c r="U9" s="940">
        <v>9</v>
      </c>
      <c r="V9" s="939">
        <v>-7</v>
      </c>
      <c r="W9" s="939">
        <v>2</v>
      </c>
      <c r="X9" s="939">
        <v>3</v>
      </c>
      <c r="Y9" s="939">
        <v>0</v>
      </c>
      <c r="Z9" s="940">
        <v>-2</v>
      </c>
      <c r="AA9" s="1087">
        <v>-7</v>
      </c>
      <c r="AB9" s="1087">
        <v>1</v>
      </c>
      <c r="AC9" s="1087" t="s">
        <v>1225</v>
      </c>
      <c r="AD9" s="1087" t="s">
        <v>1225</v>
      </c>
      <c r="AE9" s="1088">
        <v>-6</v>
      </c>
    </row>
    <row r="10" spans="1:31" s="18" customFormat="1" ht="12" customHeight="1">
      <c r="A10" s="56"/>
      <c r="B10" s="170" t="s">
        <v>151</v>
      </c>
      <c r="C10" s="170"/>
      <c r="D10" s="170"/>
      <c r="E10" s="170"/>
      <c r="G10" s="626">
        <v>3831</v>
      </c>
      <c r="H10" s="626">
        <v>7237</v>
      </c>
      <c r="I10" s="626">
        <v>6965</v>
      </c>
      <c r="J10" s="626">
        <v>1688</v>
      </c>
      <c r="K10" s="627">
        <v>19721</v>
      </c>
      <c r="L10" s="626">
        <v>3317</v>
      </c>
      <c r="M10" s="626">
        <v>2568</v>
      </c>
      <c r="N10" s="626">
        <v>3427</v>
      </c>
      <c r="O10" s="626">
        <v>1879</v>
      </c>
      <c r="P10" s="627">
        <v>11191</v>
      </c>
      <c r="Q10" s="626">
        <v>3060</v>
      </c>
      <c r="R10" s="626">
        <v>3267</v>
      </c>
      <c r="S10" s="626">
        <v>1891</v>
      </c>
      <c r="T10" s="626">
        <v>2571</v>
      </c>
      <c r="U10" s="627">
        <v>10789</v>
      </c>
      <c r="V10" s="626">
        <v>2788</v>
      </c>
      <c r="W10" s="626">
        <v>1916</v>
      </c>
      <c r="X10" s="626">
        <v>2119</v>
      </c>
      <c r="Y10" s="626">
        <v>1735</v>
      </c>
      <c r="Z10" s="627">
        <v>8558</v>
      </c>
      <c r="AA10" s="626">
        <v>1655</v>
      </c>
      <c r="AB10" s="626">
        <v>3397</v>
      </c>
      <c r="AC10" s="626" t="s">
        <v>1225</v>
      </c>
      <c r="AD10" s="626" t="s">
        <v>1225</v>
      </c>
      <c r="AE10" s="627">
        <v>5052</v>
      </c>
    </row>
    <row r="11" spans="1:31" s="18" customFormat="1" ht="12" customHeight="1">
      <c r="A11" s="56"/>
      <c r="B11" s="21" t="s">
        <v>359</v>
      </c>
      <c r="C11" s="884"/>
      <c r="D11" s="884"/>
      <c r="E11" s="884"/>
      <c r="G11" s="939">
        <v>852</v>
      </c>
      <c r="H11" s="939">
        <v>-1335</v>
      </c>
      <c r="I11" s="939">
        <v>-1754</v>
      </c>
      <c r="J11" s="939">
        <v>2740</v>
      </c>
      <c r="K11" s="940">
        <v>503</v>
      </c>
      <c r="L11" s="939">
        <v>2</v>
      </c>
      <c r="M11" s="939">
        <v>209</v>
      </c>
      <c r="N11" s="939">
        <v>-291</v>
      </c>
      <c r="O11" s="939">
        <v>1670</v>
      </c>
      <c r="P11" s="940">
        <v>1590</v>
      </c>
      <c r="Q11" s="939">
        <v>65</v>
      </c>
      <c r="R11" s="939">
        <v>-173</v>
      </c>
      <c r="S11" s="939">
        <v>903</v>
      </c>
      <c r="T11" s="939">
        <v>353</v>
      </c>
      <c r="U11" s="940">
        <v>1148</v>
      </c>
      <c r="V11" s="939">
        <v>107</v>
      </c>
      <c r="W11" s="939">
        <v>346</v>
      </c>
      <c r="X11" s="939">
        <v>180</v>
      </c>
      <c r="Y11" s="939">
        <v>223</v>
      </c>
      <c r="Z11" s="940">
        <v>856</v>
      </c>
      <c r="AA11" s="1087">
        <v>326</v>
      </c>
      <c r="AB11" s="1087">
        <v>184</v>
      </c>
      <c r="AC11" s="1087" t="s">
        <v>1225</v>
      </c>
      <c r="AD11" s="1087" t="s">
        <v>1225</v>
      </c>
      <c r="AE11" s="1088">
        <v>510</v>
      </c>
    </row>
    <row r="12" spans="1:31" s="18" customFormat="1" ht="12" customHeight="1">
      <c r="A12" s="56"/>
      <c r="B12" s="942" t="s">
        <v>167</v>
      </c>
      <c r="C12" s="942"/>
      <c r="D12" s="942"/>
      <c r="E12" s="942"/>
      <c r="G12" s="1034">
        <v>4683</v>
      </c>
      <c r="H12" s="1034">
        <v>5902</v>
      </c>
      <c r="I12" s="1034">
        <v>5211</v>
      </c>
      <c r="J12" s="1034">
        <v>4428</v>
      </c>
      <c r="K12" s="1035">
        <v>20224</v>
      </c>
      <c r="L12" s="1034">
        <v>3319</v>
      </c>
      <c r="M12" s="1034">
        <v>2777</v>
      </c>
      <c r="N12" s="1034">
        <v>3136</v>
      </c>
      <c r="O12" s="1034">
        <v>3549</v>
      </c>
      <c r="P12" s="1035">
        <v>12781</v>
      </c>
      <c r="Q12" s="1034">
        <v>3125</v>
      </c>
      <c r="R12" s="1034">
        <v>3094</v>
      </c>
      <c r="S12" s="1034">
        <v>2794</v>
      </c>
      <c r="T12" s="1034">
        <v>2924</v>
      </c>
      <c r="U12" s="1035">
        <v>11937</v>
      </c>
      <c r="V12" s="1034">
        <v>2895</v>
      </c>
      <c r="W12" s="1034">
        <v>2262</v>
      </c>
      <c r="X12" s="1034">
        <v>2299</v>
      </c>
      <c r="Y12" s="1034">
        <v>1958</v>
      </c>
      <c r="Z12" s="1035">
        <v>9414</v>
      </c>
      <c r="AA12" s="1034">
        <v>1981</v>
      </c>
      <c r="AB12" s="1034">
        <v>3581</v>
      </c>
      <c r="AC12" s="1034" t="s">
        <v>1225</v>
      </c>
      <c r="AD12" s="1034" t="s">
        <v>1225</v>
      </c>
      <c r="AE12" s="1035">
        <v>5562</v>
      </c>
    </row>
    <row r="13" spans="1:31" s="18" customFormat="1" ht="12" customHeight="1">
      <c r="A13" s="56"/>
      <c r="B13" s="21" t="s">
        <v>360</v>
      </c>
      <c r="C13" s="884"/>
      <c r="D13" s="884"/>
      <c r="E13" s="884"/>
      <c r="G13" s="939">
        <v>1912</v>
      </c>
      <c r="H13" s="939">
        <v>2295</v>
      </c>
      <c r="I13" s="939">
        <v>2921</v>
      </c>
      <c r="J13" s="939">
        <v>2015</v>
      </c>
      <c r="K13" s="940">
        <v>9143</v>
      </c>
      <c r="L13" s="939">
        <v>1766</v>
      </c>
      <c r="M13" s="939">
        <v>1413</v>
      </c>
      <c r="N13" s="939">
        <v>1386</v>
      </c>
      <c r="O13" s="939">
        <v>1433</v>
      </c>
      <c r="P13" s="940">
        <v>5998</v>
      </c>
      <c r="Q13" s="939">
        <v>1509</v>
      </c>
      <c r="R13" s="939">
        <v>1171</v>
      </c>
      <c r="S13" s="939">
        <v>1259</v>
      </c>
      <c r="T13" s="939">
        <v>1226</v>
      </c>
      <c r="U13" s="940">
        <v>5165</v>
      </c>
      <c r="V13" s="939">
        <v>1375</v>
      </c>
      <c r="W13" s="939">
        <v>1062</v>
      </c>
      <c r="X13" s="939">
        <v>1054</v>
      </c>
      <c r="Y13" s="939">
        <v>918</v>
      </c>
      <c r="Z13" s="940">
        <v>4409</v>
      </c>
      <c r="AA13" s="1040">
        <v>854</v>
      </c>
      <c r="AB13" s="1040">
        <v>1659</v>
      </c>
      <c r="AC13" s="1040" t="s">
        <v>1225</v>
      </c>
      <c r="AD13" s="1040" t="s">
        <v>1225</v>
      </c>
      <c r="AE13" s="1041">
        <v>2513</v>
      </c>
    </row>
    <row r="14" spans="1:31" s="18" customFormat="1" ht="12" customHeight="1">
      <c r="A14" s="56"/>
      <c r="B14" s="942" t="s">
        <v>361</v>
      </c>
      <c r="C14" s="942"/>
      <c r="D14" s="942"/>
      <c r="E14" s="942"/>
      <c r="G14" s="787">
        <v>2771</v>
      </c>
      <c r="H14" s="787">
        <v>3607</v>
      </c>
      <c r="I14" s="787">
        <v>2290</v>
      </c>
      <c r="J14" s="787">
        <v>2413</v>
      </c>
      <c r="K14" s="788">
        <v>11081</v>
      </c>
      <c r="L14" s="787">
        <v>1553</v>
      </c>
      <c r="M14" s="787">
        <v>1364</v>
      </c>
      <c r="N14" s="787">
        <v>1750</v>
      </c>
      <c r="O14" s="787">
        <v>2116</v>
      </c>
      <c r="P14" s="788">
        <v>6783</v>
      </c>
      <c r="Q14" s="787">
        <v>1616</v>
      </c>
      <c r="R14" s="787">
        <v>1923</v>
      </c>
      <c r="S14" s="787">
        <v>1535</v>
      </c>
      <c r="T14" s="787">
        <v>1698</v>
      </c>
      <c r="U14" s="788">
        <v>6772</v>
      </c>
      <c r="V14" s="787">
        <v>1520</v>
      </c>
      <c r="W14" s="787">
        <v>1200</v>
      </c>
      <c r="X14" s="787">
        <v>1245</v>
      </c>
      <c r="Y14" s="787">
        <v>1040</v>
      </c>
      <c r="Z14" s="788">
        <v>5005</v>
      </c>
      <c r="AA14" s="787">
        <v>1127</v>
      </c>
      <c r="AB14" s="787">
        <v>1922</v>
      </c>
      <c r="AC14" s="787" t="s">
        <v>1225</v>
      </c>
      <c r="AD14" s="787" t="s">
        <v>1225</v>
      </c>
      <c r="AE14" s="788">
        <v>3049</v>
      </c>
    </row>
    <row r="15" spans="1:31" s="18" customFormat="1" ht="12" customHeight="1">
      <c r="A15" s="163"/>
      <c r="B15" s="1004" t="s">
        <v>362</v>
      </c>
      <c r="C15" s="1004"/>
      <c r="D15" s="1004"/>
      <c r="E15" s="1004"/>
      <c r="G15" s="976"/>
      <c r="H15" s="976"/>
      <c r="I15" s="976"/>
      <c r="J15" s="976"/>
      <c r="K15" s="977"/>
      <c r="L15" s="976"/>
      <c r="M15" s="976"/>
      <c r="N15" s="976"/>
      <c r="O15" s="976"/>
      <c r="P15" s="977"/>
      <c r="Q15" s="976"/>
      <c r="R15" s="976"/>
      <c r="S15" s="976"/>
      <c r="T15" s="976"/>
      <c r="U15" s="977"/>
      <c r="V15" s="976"/>
      <c r="W15" s="976"/>
      <c r="X15" s="976"/>
      <c r="Y15" s="976"/>
      <c r="Z15" s="977"/>
      <c r="AA15" s="977"/>
      <c r="AB15" s="977"/>
      <c r="AC15" s="977"/>
      <c r="AD15" s="977"/>
      <c r="AE15" s="977"/>
    </row>
    <row r="16" spans="1:31" s="18" customFormat="1" ht="12" customHeight="1">
      <c r="A16" s="163"/>
      <c r="B16" s="272"/>
      <c r="C16" s="21" t="s">
        <v>363</v>
      </c>
      <c r="D16" s="272"/>
      <c r="E16" s="272"/>
      <c r="G16" s="31"/>
      <c r="H16" s="31"/>
      <c r="I16" s="31"/>
      <c r="J16" s="31"/>
      <c r="K16" s="30"/>
      <c r="L16" s="31"/>
      <c r="M16" s="31"/>
      <c r="N16" s="31"/>
      <c r="O16" s="31"/>
      <c r="P16" s="30"/>
      <c r="Q16" s="31"/>
      <c r="R16" s="31"/>
      <c r="S16" s="31"/>
      <c r="T16" s="31"/>
      <c r="U16" s="30"/>
      <c r="V16" s="31"/>
      <c r="W16" s="31"/>
      <c r="X16" s="31"/>
      <c r="Y16" s="31"/>
      <c r="Z16" s="30"/>
      <c r="AA16" s="31"/>
      <c r="AB16" s="31"/>
      <c r="AC16" s="31"/>
      <c r="AD16" s="31"/>
      <c r="AE16" s="30"/>
    </row>
    <row r="17" spans="1:32" s="18" customFormat="1" ht="12" customHeight="1">
      <c r="A17" s="163"/>
      <c r="B17" s="21"/>
      <c r="D17" s="21" t="s">
        <v>149</v>
      </c>
      <c r="E17" s="21"/>
      <c r="G17" s="31">
        <v>1090</v>
      </c>
      <c r="H17" s="31">
        <v>1945</v>
      </c>
      <c r="I17" s="31">
        <v>1967</v>
      </c>
      <c r="J17" s="31">
        <v>1531</v>
      </c>
      <c r="K17" s="30">
        <v>6533</v>
      </c>
      <c r="L17" s="31">
        <v>995</v>
      </c>
      <c r="M17" s="31">
        <v>947</v>
      </c>
      <c r="N17" s="31">
        <v>1367</v>
      </c>
      <c r="O17" s="31">
        <v>1501</v>
      </c>
      <c r="P17" s="30">
        <v>4810</v>
      </c>
      <c r="Q17" s="31">
        <v>1262</v>
      </c>
      <c r="R17" s="31">
        <v>1319</v>
      </c>
      <c r="S17" s="31">
        <v>1072</v>
      </c>
      <c r="T17" s="31">
        <v>1201</v>
      </c>
      <c r="U17" s="30">
        <v>4854</v>
      </c>
      <c r="V17" s="31">
        <v>1254</v>
      </c>
      <c r="W17" s="31">
        <v>858</v>
      </c>
      <c r="X17" s="31">
        <v>936</v>
      </c>
      <c r="Y17" s="31">
        <v>816</v>
      </c>
      <c r="Z17" s="30">
        <v>3864</v>
      </c>
      <c r="AA17" s="314">
        <v>727</v>
      </c>
      <c r="AB17" s="314">
        <v>1818</v>
      </c>
      <c r="AC17" s="314" t="s">
        <v>1225</v>
      </c>
      <c r="AD17" s="314" t="s">
        <v>1225</v>
      </c>
      <c r="AE17" s="315">
        <v>2545</v>
      </c>
      <c r="AF17" s="130"/>
    </row>
    <row r="18" spans="1:32" s="18" customFormat="1" ht="12" customHeight="1">
      <c r="A18" s="163"/>
      <c r="B18" s="21"/>
      <c r="D18" s="21" t="s">
        <v>150</v>
      </c>
      <c r="E18" s="21"/>
      <c r="G18" s="31">
        <v>3593</v>
      </c>
      <c r="H18" s="31">
        <v>3957</v>
      </c>
      <c r="I18" s="31">
        <v>3244</v>
      </c>
      <c r="J18" s="31">
        <v>2897</v>
      </c>
      <c r="K18" s="30">
        <v>13691</v>
      </c>
      <c r="L18" s="31">
        <v>2324</v>
      </c>
      <c r="M18" s="31">
        <v>1830</v>
      </c>
      <c r="N18" s="31">
        <v>1769</v>
      </c>
      <c r="O18" s="31">
        <v>2048</v>
      </c>
      <c r="P18" s="30">
        <v>7971</v>
      </c>
      <c r="Q18" s="31">
        <v>1863</v>
      </c>
      <c r="R18" s="31">
        <v>1775</v>
      </c>
      <c r="S18" s="31">
        <v>1722</v>
      </c>
      <c r="T18" s="31">
        <v>1723</v>
      </c>
      <c r="U18" s="30">
        <v>7083</v>
      </c>
      <c r="V18" s="31">
        <v>1641</v>
      </c>
      <c r="W18" s="31">
        <v>1404</v>
      </c>
      <c r="X18" s="31">
        <v>1363</v>
      </c>
      <c r="Y18" s="31">
        <v>1142</v>
      </c>
      <c r="Z18" s="30">
        <v>5550</v>
      </c>
      <c r="AA18" s="314">
        <v>1254</v>
      </c>
      <c r="AB18" s="314">
        <v>1763</v>
      </c>
      <c r="AC18" s="314" t="s">
        <v>1225</v>
      </c>
      <c r="AD18" s="314" t="s">
        <v>1225</v>
      </c>
      <c r="AE18" s="315">
        <v>3017</v>
      </c>
    </row>
    <row r="19" spans="1:32" s="18" customFormat="1" ht="12" customHeight="1">
      <c r="A19" s="163"/>
      <c r="B19" s="937"/>
      <c r="C19" s="937"/>
      <c r="D19" s="937"/>
      <c r="E19" s="937"/>
      <c r="G19" s="976">
        <v>4683</v>
      </c>
      <c r="H19" s="976">
        <v>5902</v>
      </c>
      <c r="I19" s="976">
        <v>5211</v>
      </c>
      <c r="J19" s="976">
        <v>4428</v>
      </c>
      <c r="K19" s="977">
        <v>20224</v>
      </c>
      <c r="L19" s="976">
        <v>3319</v>
      </c>
      <c r="M19" s="976">
        <v>2777</v>
      </c>
      <c r="N19" s="976">
        <v>3136</v>
      </c>
      <c r="O19" s="976">
        <v>3549</v>
      </c>
      <c r="P19" s="977">
        <v>12781</v>
      </c>
      <c r="Q19" s="976">
        <v>3125</v>
      </c>
      <c r="R19" s="976">
        <v>3094</v>
      </c>
      <c r="S19" s="976">
        <v>2794</v>
      </c>
      <c r="T19" s="976">
        <v>2924</v>
      </c>
      <c r="U19" s="977">
        <v>11937</v>
      </c>
      <c r="V19" s="976">
        <v>2895</v>
      </c>
      <c r="W19" s="976">
        <v>2262</v>
      </c>
      <c r="X19" s="976">
        <v>2299</v>
      </c>
      <c r="Y19" s="976">
        <v>1958</v>
      </c>
      <c r="Z19" s="977">
        <v>9414</v>
      </c>
      <c r="AA19" s="1034">
        <v>1981</v>
      </c>
      <c r="AB19" s="1034">
        <v>3581</v>
      </c>
      <c r="AC19" s="1034" t="s">
        <v>1225</v>
      </c>
      <c r="AD19" s="1034" t="s">
        <v>1225</v>
      </c>
      <c r="AE19" s="1035">
        <v>5562</v>
      </c>
    </row>
    <row r="20" spans="1:32" s="18" customFormat="1" ht="12" customHeight="1">
      <c r="A20" s="163"/>
      <c r="B20" s="63"/>
      <c r="C20" s="27" t="s">
        <v>168</v>
      </c>
      <c r="D20" s="27"/>
      <c r="E20" s="27"/>
      <c r="G20" s="35"/>
      <c r="H20" s="35"/>
      <c r="I20" s="35"/>
      <c r="J20" s="35"/>
      <c r="K20" s="36"/>
      <c r="L20" s="35"/>
      <c r="M20" s="35"/>
      <c r="N20" s="35"/>
      <c r="O20" s="35"/>
      <c r="P20" s="36"/>
      <c r="Q20" s="35"/>
      <c r="R20" s="35"/>
      <c r="S20" s="35"/>
      <c r="T20" s="35"/>
      <c r="U20" s="36"/>
      <c r="V20" s="35"/>
      <c r="W20" s="35"/>
      <c r="X20" s="35"/>
      <c r="Y20" s="35"/>
      <c r="Z20" s="36"/>
      <c r="AA20" s="35"/>
      <c r="AB20" s="35"/>
      <c r="AC20" s="35"/>
      <c r="AD20" s="35"/>
      <c r="AE20" s="36"/>
    </row>
    <row r="21" spans="1:32" s="18" customFormat="1" ht="12" customHeight="1">
      <c r="A21" s="163"/>
      <c r="B21" s="21"/>
      <c r="C21" s="21"/>
      <c r="D21" s="21" t="s">
        <v>149</v>
      </c>
      <c r="E21" s="21"/>
      <c r="G21" s="31">
        <v>-166</v>
      </c>
      <c r="H21" s="31">
        <v>274</v>
      </c>
      <c r="I21" s="31">
        <v>-85</v>
      </c>
      <c r="J21" s="31">
        <v>-158</v>
      </c>
      <c r="K21" s="30">
        <v>-135</v>
      </c>
      <c r="L21" s="31">
        <v>1</v>
      </c>
      <c r="M21" s="31">
        <v>39</v>
      </c>
      <c r="N21" s="31">
        <v>-125</v>
      </c>
      <c r="O21" s="31">
        <v>631</v>
      </c>
      <c r="P21" s="30">
        <v>546</v>
      </c>
      <c r="Q21" s="31">
        <v>10</v>
      </c>
      <c r="R21" s="31">
        <v>-165</v>
      </c>
      <c r="S21" s="31">
        <v>82</v>
      </c>
      <c r="T21" s="31">
        <v>-338</v>
      </c>
      <c r="U21" s="30">
        <v>-411</v>
      </c>
      <c r="V21" s="31">
        <v>18</v>
      </c>
      <c r="W21" s="31">
        <v>-126</v>
      </c>
      <c r="X21" s="31">
        <v>103</v>
      </c>
      <c r="Y21" s="31">
        <v>44</v>
      </c>
      <c r="Z21" s="30">
        <v>39</v>
      </c>
      <c r="AA21" s="314">
        <v>93</v>
      </c>
      <c r="AB21" s="314">
        <v>-2</v>
      </c>
      <c r="AC21" s="314" t="s">
        <v>1225</v>
      </c>
      <c r="AD21" s="314" t="s">
        <v>1225</v>
      </c>
      <c r="AE21" s="315">
        <v>91</v>
      </c>
    </row>
    <row r="22" spans="1:32" s="18" customFormat="1" ht="12" customHeight="1">
      <c r="A22" s="163"/>
      <c r="B22" s="21"/>
      <c r="C22" s="21"/>
      <c r="D22" s="21" t="s">
        <v>150</v>
      </c>
      <c r="E22" s="21"/>
      <c r="G22" s="31">
        <v>1018</v>
      </c>
      <c r="H22" s="31">
        <v>-1609</v>
      </c>
      <c r="I22" s="31">
        <v>-1669</v>
      </c>
      <c r="J22" s="31">
        <v>2898</v>
      </c>
      <c r="K22" s="30">
        <v>638</v>
      </c>
      <c r="L22" s="31">
        <v>1</v>
      </c>
      <c r="M22" s="31">
        <v>170</v>
      </c>
      <c r="N22" s="31">
        <v>-166</v>
      </c>
      <c r="O22" s="31">
        <v>1039</v>
      </c>
      <c r="P22" s="30">
        <v>1044</v>
      </c>
      <c r="Q22" s="31">
        <v>55</v>
      </c>
      <c r="R22" s="31">
        <v>-8</v>
      </c>
      <c r="S22" s="31">
        <v>821</v>
      </c>
      <c r="T22" s="31">
        <v>691</v>
      </c>
      <c r="U22" s="30">
        <v>1559</v>
      </c>
      <c r="V22" s="31">
        <v>89</v>
      </c>
      <c r="W22" s="31">
        <v>472</v>
      </c>
      <c r="X22" s="31">
        <v>77</v>
      </c>
      <c r="Y22" s="31">
        <v>179</v>
      </c>
      <c r="Z22" s="30">
        <v>817</v>
      </c>
      <c r="AA22" s="314">
        <v>233</v>
      </c>
      <c r="AB22" s="314">
        <v>186</v>
      </c>
      <c r="AC22" s="314" t="s">
        <v>1225</v>
      </c>
      <c r="AD22" s="314" t="s">
        <v>1225</v>
      </c>
      <c r="AE22" s="315">
        <v>419</v>
      </c>
    </row>
    <row r="23" spans="1:32" s="18" customFormat="1" ht="12" customHeight="1">
      <c r="A23" s="163"/>
      <c r="B23" s="937"/>
      <c r="C23" s="937"/>
      <c r="D23" s="937"/>
      <c r="E23" s="937"/>
      <c r="G23" s="976">
        <v>852</v>
      </c>
      <c r="H23" s="976">
        <v>-1335</v>
      </c>
      <c r="I23" s="976">
        <v>-1754</v>
      </c>
      <c r="J23" s="976">
        <v>2740</v>
      </c>
      <c r="K23" s="977">
        <v>503</v>
      </c>
      <c r="L23" s="976">
        <v>2</v>
      </c>
      <c r="M23" s="976">
        <v>209</v>
      </c>
      <c r="N23" s="976">
        <v>-291</v>
      </c>
      <c r="O23" s="976">
        <v>1670</v>
      </c>
      <c r="P23" s="977">
        <v>1590</v>
      </c>
      <c r="Q23" s="976">
        <v>65</v>
      </c>
      <c r="R23" s="976">
        <v>-173</v>
      </c>
      <c r="S23" s="976">
        <v>903</v>
      </c>
      <c r="T23" s="976">
        <v>353</v>
      </c>
      <c r="U23" s="977">
        <v>1148</v>
      </c>
      <c r="V23" s="976">
        <v>107</v>
      </c>
      <c r="W23" s="976">
        <v>346</v>
      </c>
      <c r="X23" s="976">
        <v>180</v>
      </c>
      <c r="Y23" s="976">
        <v>223</v>
      </c>
      <c r="Z23" s="977">
        <v>856</v>
      </c>
      <c r="AA23" s="1034">
        <v>326</v>
      </c>
      <c r="AB23" s="1034">
        <v>184</v>
      </c>
      <c r="AC23" s="1034" t="s">
        <v>1225</v>
      </c>
      <c r="AD23" s="1034" t="s">
        <v>1225</v>
      </c>
      <c r="AE23" s="1035">
        <v>510</v>
      </c>
    </row>
    <row r="24" spans="1:32" s="18" customFormat="1" ht="12" customHeight="1">
      <c r="A24" s="163"/>
      <c r="B24" s="272"/>
      <c r="C24" s="21" t="s">
        <v>151</v>
      </c>
      <c r="D24" s="272"/>
      <c r="E24" s="272"/>
      <c r="G24" s="31"/>
      <c r="H24" s="31"/>
      <c r="I24" s="31"/>
      <c r="J24" s="31"/>
      <c r="K24" s="31"/>
      <c r="L24" s="31"/>
      <c r="M24" s="31"/>
      <c r="N24" s="31"/>
      <c r="O24" s="31"/>
      <c r="P24" s="31"/>
      <c r="Q24" s="31"/>
      <c r="R24" s="31"/>
      <c r="S24" s="31"/>
      <c r="T24" s="31"/>
      <c r="U24" s="31"/>
      <c r="V24" s="31"/>
      <c r="W24" s="31"/>
      <c r="X24" s="31"/>
      <c r="Y24" s="31"/>
      <c r="Z24" s="31"/>
      <c r="AA24" s="35"/>
      <c r="AB24" s="35"/>
      <c r="AC24" s="35"/>
      <c r="AD24" s="35"/>
      <c r="AE24" s="36"/>
    </row>
    <row r="25" spans="1:32" s="18" customFormat="1" ht="12" customHeight="1">
      <c r="A25" s="163"/>
      <c r="B25" s="21"/>
      <c r="D25" s="21" t="s">
        <v>149</v>
      </c>
      <c r="E25" s="21"/>
      <c r="G25" s="31">
        <v>1256</v>
      </c>
      <c r="H25" s="31">
        <v>1671</v>
      </c>
      <c r="I25" s="31">
        <v>2052</v>
      </c>
      <c r="J25" s="31">
        <v>1689</v>
      </c>
      <c r="K25" s="30">
        <v>6668</v>
      </c>
      <c r="L25" s="31">
        <v>994</v>
      </c>
      <c r="M25" s="31">
        <v>908</v>
      </c>
      <c r="N25" s="31">
        <v>1492</v>
      </c>
      <c r="O25" s="31">
        <v>870</v>
      </c>
      <c r="P25" s="30">
        <v>4264</v>
      </c>
      <c r="Q25" s="31">
        <v>1252</v>
      </c>
      <c r="R25" s="31">
        <v>1484</v>
      </c>
      <c r="S25" s="31">
        <v>990</v>
      </c>
      <c r="T25" s="31">
        <v>1539</v>
      </c>
      <c r="U25" s="30">
        <v>5265</v>
      </c>
      <c r="V25" s="31">
        <v>1236</v>
      </c>
      <c r="W25" s="31">
        <v>984</v>
      </c>
      <c r="X25" s="31">
        <v>833</v>
      </c>
      <c r="Y25" s="31">
        <v>772</v>
      </c>
      <c r="Z25" s="30">
        <v>3825</v>
      </c>
      <c r="AA25" s="314">
        <v>634</v>
      </c>
      <c r="AB25" s="314">
        <v>1820</v>
      </c>
      <c r="AC25" s="314" t="s">
        <v>1225</v>
      </c>
      <c r="AD25" s="314" t="s">
        <v>1225</v>
      </c>
      <c r="AE25" s="315">
        <v>2454</v>
      </c>
    </row>
    <row r="26" spans="1:32" s="18" customFormat="1" ht="12" customHeight="1">
      <c r="A26" s="163"/>
      <c r="B26" s="21"/>
      <c r="D26" s="21" t="s">
        <v>150</v>
      </c>
      <c r="E26" s="21"/>
      <c r="G26" s="31">
        <v>2575</v>
      </c>
      <c r="H26" s="31">
        <v>5566</v>
      </c>
      <c r="I26" s="31">
        <v>4913</v>
      </c>
      <c r="J26" s="31">
        <v>-1</v>
      </c>
      <c r="K26" s="30">
        <v>13053</v>
      </c>
      <c r="L26" s="31">
        <v>2323</v>
      </c>
      <c r="M26" s="31">
        <v>1660</v>
      </c>
      <c r="N26" s="31">
        <v>1935</v>
      </c>
      <c r="O26" s="31">
        <v>1009</v>
      </c>
      <c r="P26" s="30">
        <v>6927</v>
      </c>
      <c r="Q26" s="31">
        <v>1808</v>
      </c>
      <c r="R26" s="31">
        <v>1783</v>
      </c>
      <c r="S26" s="31">
        <v>901</v>
      </c>
      <c r="T26" s="31">
        <v>1032</v>
      </c>
      <c r="U26" s="30">
        <v>5524</v>
      </c>
      <c r="V26" s="31">
        <v>1552</v>
      </c>
      <c r="W26" s="31">
        <v>932</v>
      </c>
      <c r="X26" s="31">
        <v>1286</v>
      </c>
      <c r="Y26" s="31">
        <v>963</v>
      </c>
      <c r="Z26" s="30">
        <v>4733</v>
      </c>
      <c r="AA26" s="314">
        <v>1021</v>
      </c>
      <c r="AB26" s="314">
        <v>1577</v>
      </c>
      <c r="AC26" s="314" t="s">
        <v>1225</v>
      </c>
      <c r="AD26" s="314" t="s">
        <v>1225</v>
      </c>
      <c r="AE26" s="315">
        <v>2598</v>
      </c>
    </row>
    <row r="27" spans="1:32" s="18" customFormat="1" ht="12" customHeight="1">
      <c r="A27" s="163"/>
      <c r="B27" s="937"/>
      <c r="C27" s="937"/>
      <c r="D27" s="937"/>
      <c r="E27" s="937"/>
      <c r="G27" s="976">
        <v>3831</v>
      </c>
      <c r="H27" s="976">
        <v>7237</v>
      </c>
      <c r="I27" s="976">
        <v>6965</v>
      </c>
      <c r="J27" s="976">
        <v>1688</v>
      </c>
      <c r="K27" s="977">
        <v>19721</v>
      </c>
      <c r="L27" s="976">
        <v>3317</v>
      </c>
      <c r="M27" s="976">
        <v>2568</v>
      </c>
      <c r="N27" s="976">
        <v>3427</v>
      </c>
      <c r="O27" s="976">
        <v>1879</v>
      </c>
      <c r="P27" s="977">
        <v>11191</v>
      </c>
      <c r="Q27" s="976">
        <v>3060</v>
      </c>
      <c r="R27" s="976">
        <v>3267</v>
      </c>
      <c r="S27" s="976">
        <v>1891</v>
      </c>
      <c r="T27" s="976">
        <v>2571</v>
      </c>
      <c r="U27" s="977">
        <v>10789</v>
      </c>
      <c r="V27" s="976">
        <v>2788</v>
      </c>
      <c r="W27" s="976">
        <v>1916</v>
      </c>
      <c r="X27" s="976">
        <v>2119</v>
      </c>
      <c r="Y27" s="976">
        <v>1735</v>
      </c>
      <c r="Z27" s="977">
        <v>8558</v>
      </c>
      <c r="AA27" s="1034">
        <v>1655</v>
      </c>
      <c r="AB27" s="1034">
        <v>3397</v>
      </c>
      <c r="AC27" s="1034" t="s">
        <v>1225</v>
      </c>
      <c r="AD27" s="1034" t="s">
        <v>1225</v>
      </c>
      <c r="AE27" s="1035">
        <v>5052</v>
      </c>
    </row>
    <row r="28" spans="1:32" s="18" customFormat="1" ht="12" customHeight="1">
      <c r="A28" s="163"/>
      <c r="B28" s="1004"/>
      <c r="C28" s="27"/>
      <c r="D28" s="27"/>
      <c r="E28" s="27"/>
      <c r="G28" s="35"/>
      <c r="H28" s="35"/>
      <c r="I28" s="35"/>
      <c r="J28" s="35"/>
      <c r="K28" s="36"/>
      <c r="L28" s="35"/>
      <c r="M28" s="35"/>
      <c r="N28" s="35"/>
      <c r="O28" s="35"/>
      <c r="P28" s="36"/>
      <c r="Q28" s="35"/>
      <c r="R28" s="35"/>
      <c r="S28" s="35"/>
      <c r="T28" s="35"/>
      <c r="U28" s="36"/>
      <c r="V28" s="35"/>
      <c r="W28" s="35"/>
      <c r="X28" s="35"/>
      <c r="Y28" s="35"/>
      <c r="Z28" s="36"/>
      <c r="AA28" s="35"/>
      <c r="AB28" s="35"/>
      <c r="AC28" s="35"/>
      <c r="AD28" s="35"/>
      <c r="AE28" s="36"/>
    </row>
    <row r="29" spans="1:32" s="18" customFormat="1" ht="12" customHeight="1">
      <c r="A29" s="163"/>
      <c r="B29" s="63"/>
      <c r="C29" s="27" t="s">
        <v>18</v>
      </c>
      <c r="D29" s="63"/>
      <c r="E29" s="63"/>
      <c r="G29" s="35"/>
      <c r="H29" s="35"/>
      <c r="I29" s="35"/>
      <c r="J29" s="35"/>
      <c r="K29" s="36"/>
      <c r="L29" s="35"/>
      <c r="M29" s="35"/>
      <c r="N29" s="35"/>
      <c r="O29" s="35"/>
      <c r="P29" s="36"/>
      <c r="Q29" s="35"/>
      <c r="R29" s="35"/>
      <c r="S29" s="35"/>
      <c r="T29" s="35"/>
      <c r="U29" s="36"/>
      <c r="V29" s="35"/>
      <c r="W29" s="35"/>
      <c r="X29" s="35"/>
      <c r="Y29" s="35"/>
      <c r="Z29" s="36"/>
      <c r="AA29" s="35"/>
      <c r="AB29" s="35"/>
      <c r="AC29" s="35"/>
      <c r="AD29" s="35"/>
      <c r="AE29" s="36"/>
    </row>
    <row r="30" spans="1:32" s="18" customFormat="1" ht="12" customHeight="1">
      <c r="A30" s="163"/>
      <c r="B30" s="21"/>
      <c r="C30" s="21"/>
      <c r="D30" s="21" t="s">
        <v>149</v>
      </c>
      <c r="E30" s="21"/>
      <c r="G30" s="31">
        <v>724</v>
      </c>
      <c r="H30" s="31">
        <v>787</v>
      </c>
      <c r="I30" s="31">
        <v>815</v>
      </c>
      <c r="J30" s="31">
        <v>815</v>
      </c>
      <c r="K30" s="30">
        <v>3141</v>
      </c>
      <c r="L30" s="31">
        <v>811</v>
      </c>
      <c r="M30" s="31">
        <v>830</v>
      </c>
      <c r="N30" s="31">
        <v>942</v>
      </c>
      <c r="O30" s="31">
        <v>971</v>
      </c>
      <c r="P30" s="30">
        <v>3554</v>
      </c>
      <c r="Q30" s="31">
        <v>992</v>
      </c>
      <c r="R30" s="31">
        <v>1127</v>
      </c>
      <c r="S30" s="31">
        <v>1156</v>
      </c>
      <c r="T30" s="31">
        <v>1146</v>
      </c>
      <c r="U30" s="30">
        <v>4421</v>
      </c>
      <c r="V30" s="31">
        <v>1162</v>
      </c>
      <c r="W30" s="31">
        <v>1321</v>
      </c>
      <c r="X30" s="31">
        <v>1314</v>
      </c>
      <c r="Y30" s="31">
        <v>1195</v>
      </c>
      <c r="Z30" s="30">
        <v>4992</v>
      </c>
      <c r="AA30" s="314">
        <v>1324</v>
      </c>
      <c r="AB30" s="314">
        <v>1174</v>
      </c>
      <c r="AC30" s="314" t="s">
        <v>1225</v>
      </c>
      <c r="AD30" s="314" t="s">
        <v>1225</v>
      </c>
      <c r="AE30" s="315">
        <v>2498</v>
      </c>
    </row>
    <row r="31" spans="1:32" s="18" customFormat="1" ht="12" customHeight="1">
      <c r="A31" s="163"/>
      <c r="B31" s="21"/>
      <c r="C31" s="21"/>
      <c r="D31" s="21" t="s">
        <v>150</v>
      </c>
      <c r="E31" s="21"/>
      <c r="G31" s="31">
        <v>705</v>
      </c>
      <c r="H31" s="31">
        <v>584</v>
      </c>
      <c r="I31" s="31">
        <v>566</v>
      </c>
      <c r="J31" s="31">
        <v>568</v>
      </c>
      <c r="K31" s="30">
        <v>2423</v>
      </c>
      <c r="L31" s="31">
        <v>516</v>
      </c>
      <c r="M31" s="31">
        <v>540</v>
      </c>
      <c r="N31" s="31">
        <v>490</v>
      </c>
      <c r="O31" s="31">
        <v>592</v>
      </c>
      <c r="P31" s="30">
        <v>2138</v>
      </c>
      <c r="Q31" s="31">
        <v>665</v>
      </c>
      <c r="R31" s="31">
        <v>571</v>
      </c>
      <c r="S31" s="31">
        <v>552</v>
      </c>
      <c r="T31" s="31">
        <v>588</v>
      </c>
      <c r="U31" s="30">
        <v>2376</v>
      </c>
      <c r="V31" s="31">
        <v>625</v>
      </c>
      <c r="W31" s="31">
        <v>612</v>
      </c>
      <c r="X31" s="31">
        <v>647</v>
      </c>
      <c r="Y31" s="31">
        <v>843</v>
      </c>
      <c r="Z31" s="30">
        <v>2727</v>
      </c>
      <c r="AA31" s="314">
        <v>685</v>
      </c>
      <c r="AB31" s="314">
        <v>580</v>
      </c>
      <c r="AC31" s="314" t="s">
        <v>1225</v>
      </c>
      <c r="AD31" s="314" t="s">
        <v>1225</v>
      </c>
      <c r="AE31" s="315">
        <v>1265</v>
      </c>
    </row>
    <row r="32" spans="1:32" s="18" customFormat="1" ht="12" customHeight="1">
      <c r="A32" s="163"/>
      <c r="B32" s="937"/>
      <c r="C32" s="937"/>
      <c r="D32" s="937"/>
      <c r="E32" s="937"/>
      <c r="G32" s="976">
        <v>1429</v>
      </c>
      <c r="H32" s="976">
        <v>1371</v>
      </c>
      <c r="I32" s="976">
        <v>1381</v>
      </c>
      <c r="J32" s="976">
        <v>1383</v>
      </c>
      <c r="K32" s="977">
        <v>5564</v>
      </c>
      <c r="L32" s="976">
        <v>1327</v>
      </c>
      <c r="M32" s="976">
        <v>1370</v>
      </c>
      <c r="N32" s="976">
        <v>1432</v>
      </c>
      <c r="O32" s="976">
        <v>1563</v>
      </c>
      <c r="P32" s="977">
        <v>5692</v>
      </c>
      <c r="Q32" s="976">
        <v>1657</v>
      </c>
      <c r="R32" s="976">
        <v>1698</v>
      </c>
      <c r="S32" s="976">
        <v>1708</v>
      </c>
      <c r="T32" s="976">
        <v>1734</v>
      </c>
      <c r="U32" s="977">
        <v>6797</v>
      </c>
      <c r="V32" s="976">
        <v>1787</v>
      </c>
      <c r="W32" s="976">
        <v>1933</v>
      </c>
      <c r="X32" s="976">
        <v>1961</v>
      </c>
      <c r="Y32" s="976">
        <v>2038</v>
      </c>
      <c r="Z32" s="977">
        <v>7719</v>
      </c>
      <c r="AA32" s="787">
        <v>2009</v>
      </c>
      <c r="AB32" s="787">
        <v>1754</v>
      </c>
      <c r="AC32" s="787" t="s">
        <v>1225</v>
      </c>
      <c r="AD32" s="787" t="s">
        <v>1225</v>
      </c>
      <c r="AE32" s="788">
        <v>3763</v>
      </c>
    </row>
    <row r="33" spans="1:31" s="18" customFormat="1" ht="12" customHeight="1">
      <c r="A33" s="163"/>
      <c r="B33" s="63"/>
      <c r="C33" s="27" t="s">
        <v>364</v>
      </c>
      <c r="D33" s="63"/>
      <c r="E33" s="63"/>
      <c r="G33" s="35"/>
      <c r="H33" s="35"/>
      <c r="I33" s="35"/>
      <c r="J33" s="35"/>
      <c r="K33" s="36"/>
      <c r="L33" s="35"/>
      <c r="M33" s="35"/>
      <c r="N33" s="35"/>
      <c r="O33" s="35"/>
      <c r="P33" s="36"/>
      <c r="Q33" s="35"/>
      <c r="R33" s="35"/>
      <c r="S33" s="35"/>
      <c r="T33" s="35"/>
      <c r="U33" s="36"/>
      <c r="V33" s="35"/>
      <c r="W33" s="35"/>
      <c r="X33" s="35"/>
      <c r="Y33" s="35"/>
      <c r="Z33" s="36"/>
      <c r="AA33" s="35"/>
      <c r="AB33" s="35"/>
      <c r="AC33" s="35"/>
      <c r="AD33" s="35"/>
      <c r="AE33" s="36"/>
    </row>
    <row r="34" spans="1:31" s="18" customFormat="1" ht="12" customHeight="1">
      <c r="A34" s="163"/>
      <c r="B34" s="21"/>
      <c r="C34" s="21"/>
      <c r="D34" s="21" t="s">
        <v>149</v>
      </c>
      <c r="E34" s="21"/>
      <c r="G34" s="31">
        <v>4</v>
      </c>
      <c r="H34" s="31">
        <v>3</v>
      </c>
      <c r="I34" s="31">
        <v>22</v>
      </c>
      <c r="J34" s="31">
        <v>49</v>
      </c>
      <c r="K34" s="30">
        <v>78</v>
      </c>
      <c r="L34" s="31">
        <v>54</v>
      </c>
      <c r="M34" s="31">
        <v>150</v>
      </c>
      <c r="N34" s="31">
        <v>59</v>
      </c>
      <c r="O34" s="31">
        <v>14</v>
      </c>
      <c r="P34" s="30">
        <v>277</v>
      </c>
      <c r="Q34" s="31">
        <v>4</v>
      </c>
      <c r="R34" s="31">
        <v>100</v>
      </c>
      <c r="S34" s="31">
        <v>178</v>
      </c>
      <c r="T34" s="31">
        <v>73</v>
      </c>
      <c r="U34" s="30">
        <v>355</v>
      </c>
      <c r="V34" s="31">
        <v>53</v>
      </c>
      <c r="W34" s="31">
        <v>13</v>
      </c>
      <c r="X34" s="31">
        <v>126</v>
      </c>
      <c r="Y34" s="31">
        <v>5</v>
      </c>
      <c r="Z34" s="30">
        <v>197</v>
      </c>
      <c r="AA34" s="314">
        <v>2</v>
      </c>
      <c r="AB34" s="314">
        <v>8</v>
      </c>
      <c r="AC34" s="314" t="s">
        <v>1225</v>
      </c>
      <c r="AD34" s="314" t="s">
        <v>1225</v>
      </c>
      <c r="AE34" s="315">
        <v>10</v>
      </c>
    </row>
    <row r="35" spans="1:31" s="18" customFormat="1" ht="12" customHeight="1">
      <c r="A35" s="163"/>
      <c r="B35" s="21"/>
      <c r="C35" s="21"/>
      <c r="D35" s="21" t="s">
        <v>150</v>
      </c>
      <c r="E35" s="21"/>
      <c r="G35" s="31">
        <v>47</v>
      </c>
      <c r="H35" s="31">
        <v>76</v>
      </c>
      <c r="I35" s="31">
        <v>158</v>
      </c>
      <c r="J35" s="31">
        <v>24</v>
      </c>
      <c r="K35" s="30">
        <v>305</v>
      </c>
      <c r="L35" s="31">
        <v>-3</v>
      </c>
      <c r="M35" s="31">
        <v>92</v>
      </c>
      <c r="N35" s="31">
        <v>0</v>
      </c>
      <c r="O35" s="31">
        <v>18</v>
      </c>
      <c r="P35" s="30">
        <v>107</v>
      </c>
      <c r="Q35" s="31">
        <v>-1</v>
      </c>
      <c r="R35" s="31">
        <v>-1</v>
      </c>
      <c r="S35" s="31">
        <v>131</v>
      </c>
      <c r="T35" s="31">
        <v>60</v>
      </c>
      <c r="U35" s="30">
        <v>189</v>
      </c>
      <c r="V35" s="31">
        <v>0</v>
      </c>
      <c r="W35" s="31">
        <v>68</v>
      </c>
      <c r="X35" s="31">
        <v>28</v>
      </c>
      <c r="Y35" s="31">
        <v>20</v>
      </c>
      <c r="Z35" s="30">
        <v>116</v>
      </c>
      <c r="AA35" s="314">
        <v>0</v>
      </c>
      <c r="AB35" s="314">
        <v>470</v>
      </c>
      <c r="AC35" s="314" t="s">
        <v>1225</v>
      </c>
      <c r="AD35" s="314" t="s">
        <v>1225</v>
      </c>
      <c r="AE35" s="315">
        <v>470</v>
      </c>
    </row>
    <row r="36" spans="1:31" s="18" customFormat="1" ht="10.5">
      <c r="A36" s="163"/>
      <c r="B36" s="937"/>
      <c r="C36" s="937"/>
      <c r="D36" s="937"/>
      <c r="E36" s="937"/>
      <c r="G36" s="976">
        <v>51</v>
      </c>
      <c r="H36" s="976">
        <v>79</v>
      </c>
      <c r="I36" s="976">
        <v>180</v>
      </c>
      <c r="J36" s="976">
        <v>73</v>
      </c>
      <c r="K36" s="977">
        <v>383</v>
      </c>
      <c r="L36" s="976">
        <v>51</v>
      </c>
      <c r="M36" s="976">
        <v>242</v>
      </c>
      <c r="N36" s="976">
        <v>59</v>
      </c>
      <c r="O36" s="976">
        <v>32</v>
      </c>
      <c r="P36" s="977">
        <v>384</v>
      </c>
      <c r="Q36" s="976">
        <v>3</v>
      </c>
      <c r="R36" s="976">
        <v>99</v>
      </c>
      <c r="S36" s="976">
        <v>309</v>
      </c>
      <c r="T36" s="976">
        <v>133</v>
      </c>
      <c r="U36" s="977">
        <v>544</v>
      </c>
      <c r="V36" s="976">
        <v>53</v>
      </c>
      <c r="W36" s="976">
        <v>81</v>
      </c>
      <c r="X36" s="976">
        <v>154</v>
      </c>
      <c r="Y36" s="976">
        <v>25</v>
      </c>
      <c r="Z36" s="977">
        <v>313</v>
      </c>
      <c r="AA36" s="787">
        <v>2</v>
      </c>
      <c r="AB36" s="787">
        <v>478</v>
      </c>
      <c r="AC36" s="787" t="s">
        <v>1225</v>
      </c>
      <c r="AD36" s="787" t="s">
        <v>1225</v>
      </c>
      <c r="AE36" s="788">
        <v>480</v>
      </c>
    </row>
    <row r="37" spans="1:31" s="18" customFormat="1" ht="10.5">
      <c r="A37" s="163"/>
      <c r="B37" s="63"/>
      <c r="C37" s="27" t="s">
        <v>70</v>
      </c>
      <c r="D37" s="63"/>
      <c r="E37" s="63"/>
      <c r="G37" s="35"/>
      <c r="H37" s="35"/>
      <c r="I37" s="35"/>
      <c r="J37" s="35"/>
      <c r="K37" s="36"/>
      <c r="L37" s="35"/>
      <c r="M37" s="35"/>
      <c r="N37" s="35"/>
      <c r="O37" s="35"/>
      <c r="P37" s="36"/>
      <c r="Q37" s="35"/>
      <c r="R37" s="35"/>
      <c r="S37" s="35"/>
      <c r="T37" s="35"/>
      <c r="U37" s="36"/>
      <c r="V37" s="35"/>
      <c r="W37" s="35"/>
      <c r="X37" s="35"/>
      <c r="Y37" s="35"/>
      <c r="Z37" s="36"/>
      <c r="AA37" s="35"/>
      <c r="AB37" s="35"/>
      <c r="AC37" s="35"/>
      <c r="AD37" s="35"/>
      <c r="AE37" s="36"/>
    </row>
    <row r="38" spans="1:31" s="18" customFormat="1" ht="10.5">
      <c r="A38" s="163"/>
      <c r="B38" s="21"/>
      <c r="C38" s="21"/>
      <c r="D38" s="21" t="s">
        <v>149</v>
      </c>
      <c r="E38" s="21"/>
      <c r="G38" s="31">
        <v>1818</v>
      </c>
      <c r="H38" s="31">
        <v>2735</v>
      </c>
      <c r="I38" s="31">
        <v>2804</v>
      </c>
      <c r="J38" s="31">
        <v>2395</v>
      </c>
      <c r="K38" s="30">
        <v>9752</v>
      </c>
      <c r="L38" s="31">
        <v>1860</v>
      </c>
      <c r="M38" s="31">
        <v>1927</v>
      </c>
      <c r="N38" s="31">
        <v>2368</v>
      </c>
      <c r="O38" s="31">
        <v>2486</v>
      </c>
      <c r="P38" s="30">
        <v>8641</v>
      </c>
      <c r="Q38" s="31">
        <v>2258</v>
      </c>
      <c r="R38" s="31">
        <v>2546</v>
      </c>
      <c r="S38" s="31">
        <v>2406</v>
      </c>
      <c r="T38" s="31">
        <v>2420</v>
      </c>
      <c r="U38" s="30">
        <v>9630</v>
      </c>
      <c r="V38" s="31">
        <v>2469</v>
      </c>
      <c r="W38" s="31">
        <v>2192</v>
      </c>
      <c r="X38" s="31">
        <v>2376</v>
      </c>
      <c r="Y38" s="31">
        <v>2016</v>
      </c>
      <c r="Z38" s="30">
        <v>9053</v>
      </c>
      <c r="AA38" s="314">
        <f>IF(AND(AA17="",AA30="",AA34=""),"",AA17+AA30+AA34)</f>
        <v>2053</v>
      </c>
      <c r="AB38" s="314">
        <f>IF(AND(AB17="",AB30="",AB34=""),"",AB17+AB30+AB34)</f>
        <v>3000</v>
      </c>
      <c r="AC38" s="314" t="str">
        <f>IF(AND(AC17="",AC30="",AC34=""),"",AC17+AC30+AC34)</f>
        <v/>
      </c>
      <c r="AD38" s="314" t="str">
        <f>IF(AND(AD17="",AD30="",AD34=""),"",AD17+AD30+AD34)</f>
        <v/>
      </c>
      <c r="AE38" s="315">
        <f>IF(AND(AE17="",AE30="",AE34=""),"",AE17+AE30+AE34)</f>
        <v>5053</v>
      </c>
    </row>
    <row r="39" spans="1:31" s="18" customFormat="1" ht="10.5">
      <c r="A39" s="163"/>
      <c r="B39" s="21"/>
      <c r="C39" s="21"/>
      <c r="D39" s="21" t="s">
        <v>150</v>
      </c>
      <c r="E39" s="21"/>
      <c r="G39" s="31">
        <v>4345</v>
      </c>
      <c r="H39" s="31">
        <v>4617</v>
      </c>
      <c r="I39" s="31">
        <v>3968</v>
      </c>
      <c r="J39" s="31">
        <v>3489</v>
      </c>
      <c r="K39" s="30">
        <v>16419</v>
      </c>
      <c r="L39" s="31">
        <v>2837</v>
      </c>
      <c r="M39" s="31">
        <v>2462</v>
      </c>
      <c r="N39" s="31">
        <v>2259</v>
      </c>
      <c r="O39" s="31">
        <v>2658</v>
      </c>
      <c r="P39" s="30">
        <v>10216</v>
      </c>
      <c r="Q39" s="31">
        <v>2527</v>
      </c>
      <c r="R39" s="31">
        <v>2345</v>
      </c>
      <c r="S39" s="31">
        <v>2405</v>
      </c>
      <c r="T39" s="31">
        <v>2371</v>
      </c>
      <c r="U39" s="30">
        <v>9648</v>
      </c>
      <c r="V39" s="31">
        <v>2266</v>
      </c>
      <c r="W39" s="31">
        <v>2084</v>
      </c>
      <c r="X39" s="31">
        <v>2038</v>
      </c>
      <c r="Y39" s="31">
        <v>2005</v>
      </c>
      <c r="Z39" s="30">
        <v>8393</v>
      </c>
      <c r="AA39" s="314">
        <f t="shared" ref="AA39:AE39" si="0">IF(AND(AA18="",AA31="",AA35=""),"",AA18+AA31+AA35)</f>
        <v>1939</v>
      </c>
      <c r="AB39" s="314">
        <f t="shared" si="0"/>
        <v>2813</v>
      </c>
      <c r="AC39" s="314" t="str">
        <f t="shared" si="0"/>
        <v/>
      </c>
      <c r="AD39" s="314" t="str">
        <f t="shared" si="0"/>
        <v/>
      </c>
      <c r="AE39" s="315">
        <f t="shared" si="0"/>
        <v>4752</v>
      </c>
    </row>
    <row r="40" spans="1:31" s="18" customFormat="1" ht="10.5">
      <c r="A40" s="163"/>
      <c r="B40" s="937"/>
      <c r="C40" s="937"/>
      <c r="D40" s="937"/>
      <c r="E40" s="937"/>
      <c r="G40" s="976">
        <v>6163</v>
      </c>
      <c r="H40" s="976">
        <v>7352</v>
      </c>
      <c r="I40" s="976">
        <v>6772</v>
      </c>
      <c r="J40" s="976">
        <v>5884</v>
      </c>
      <c r="K40" s="977">
        <v>26171</v>
      </c>
      <c r="L40" s="976">
        <v>4697</v>
      </c>
      <c r="M40" s="976">
        <v>4389</v>
      </c>
      <c r="N40" s="976">
        <v>4627</v>
      </c>
      <c r="O40" s="976">
        <v>5144</v>
      </c>
      <c r="P40" s="977">
        <v>18857</v>
      </c>
      <c r="Q40" s="976">
        <v>4785</v>
      </c>
      <c r="R40" s="976">
        <v>4891</v>
      </c>
      <c r="S40" s="976">
        <v>4811</v>
      </c>
      <c r="T40" s="976">
        <v>4791</v>
      </c>
      <c r="U40" s="977">
        <v>19278</v>
      </c>
      <c r="V40" s="976">
        <v>4735</v>
      </c>
      <c r="W40" s="976">
        <v>4276</v>
      </c>
      <c r="X40" s="976">
        <v>4414</v>
      </c>
      <c r="Y40" s="976">
        <v>4021</v>
      </c>
      <c r="Z40" s="977">
        <v>17446</v>
      </c>
      <c r="AA40" s="787">
        <f t="shared" ref="AA40:AE40" si="1">IF(AND(AA19="",AA32="",AA36=""),"",AA19+AA32+AA36)</f>
        <v>3992</v>
      </c>
      <c r="AB40" s="787">
        <f t="shared" si="1"/>
        <v>5813</v>
      </c>
      <c r="AC40" s="787" t="str">
        <f t="shared" si="1"/>
        <v/>
      </c>
      <c r="AD40" s="787" t="str">
        <f t="shared" si="1"/>
        <v/>
      </c>
      <c r="AE40" s="788">
        <f t="shared" si="1"/>
        <v>9805</v>
      </c>
    </row>
    <row r="41" spans="1:31" s="18" customFormat="1" ht="10.5">
      <c r="A41" s="163"/>
      <c r="B41" s="63"/>
      <c r="C41" s="27" t="s">
        <v>365</v>
      </c>
      <c r="D41" s="63"/>
      <c r="E41" s="63"/>
      <c r="G41" s="35"/>
      <c r="H41" s="35"/>
      <c r="I41" s="35"/>
      <c r="J41" s="35"/>
      <c r="K41" s="36"/>
      <c r="L41" s="35"/>
      <c r="M41" s="35"/>
      <c r="N41" s="35"/>
      <c r="O41" s="35"/>
      <c r="P41" s="36"/>
      <c r="Q41" s="35"/>
      <c r="R41" s="35"/>
      <c r="S41" s="35"/>
      <c r="T41" s="35"/>
      <c r="U41" s="36"/>
      <c r="V41" s="35"/>
      <c r="W41" s="35"/>
      <c r="X41" s="35"/>
      <c r="Y41" s="35"/>
      <c r="Z41" s="36"/>
      <c r="AA41" s="35"/>
      <c r="AB41" s="35"/>
      <c r="AC41" s="35"/>
      <c r="AD41" s="35"/>
      <c r="AE41" s="36"/>
    </row>
    <row r="42" spans="1:31" s="18" customFormat="1" ht="10.5">
      <c r="A42" s="163"/>
      <c r="B42" s="21"/>
      <c r="C42" s="21"/>
      <c r="D42" s="21" t="s">
        <v>149</v>
      </c>
      <c r="E42" s="21"/>
      <c r="G42" s="31">
        <v>678</v>
      </c>
      <c r="H42" s="31">
        <v>869</v>
      </c>
      <c r="I42" s="31">
        <v>1014</v>
      </c>
      <c r="J42" s="31">
        <v>1024</v>
      </c>
      <c r="K42" s="30">
        <v>3585</v>
      </c>
      <c r="L42" s="31">
        <v>1013</v>
      </c>
      <c r="M42" s="31">
        <v>1100</v>
      </c>
      <c r="N42" s="31">
        <v>1187</v>
      </c>
      <c r="O42" s="31">
        <v>1176</v>
      </c>
      <c r="P42" s="30">
        <v>4476</v>
      </c>
      <c r="Q42" s="31">
        <v>1197</v>
      </c>
      <c r="R42" s="31">
        <v>1144</v>
      </c>
      <c r="S42" s="31">
        <v>935</v>
      </c>
      <c r="T42" s="31">
        <v>974</v>
      </c>
      <c r="U42" s="30">
        <v>4250</v>
      </c>
      <c r="V42" s="31">
        <v>1070</v>
      </c>
      <c r="W42" s="31">
        <v>1157</v>
      </c>
      <c r="X42" s="31">
        <v>1184</v>
      </c>
      <c r="Y42" s="31">
        <v>1127</v>
      </c>
      <c r="Z42" s="30">
        <v>4538</v>
      </c>
      <c r="AA42" s="314">
        <v>1363</v>
      </c>
      <c r="AB42" s="314">
        <v>1208</v>
      </c>
      <c r="AC42" s="314" t="s">
        <v>1225</v>
      </c>
      <c r="AD42" s="314" t="s">
        <v>1225</v>
      </c>
      <c r="AE42" s="315">
        <v>2571</v>
      </c>
    </row>
    <row r="43" spans="1:31" s="18" customFormat="1" ht="10.5">
      <c r="A43" s="163"/>
      <c r="B43" s="21"/>
      <c r="C43" s="21"/>
      <c r="D43" s="21" t="s">
        <v>150</v>
      </c>
      <c r="E43" s="21"/>
      <c r="G43" s="31">
        <v>576</v>
      </c>
      <c r="H43" s="31">
        <v>339</v>
      </c>
      <c r="I43" s="31">
        <v>372</v>
      </c>
      <c r="J43" s="31">
        <v>406</v>
      </c>
      <c r="K43" s="30">
        <v>1693</v>
      </c>
      <c r="L43" s="31">
        <v>507</v>
      </c>
      <c r="M43" s="31">
        <v>378</v>
      </c>
      <c r="N43" s="31">
        <v>457</v>
      </c>
      <c r="O43" s="31">
        <v>460</v>
      </c>
      <c r="P43" s="30">
        <v>1802</v>
      </c>
      <c r="Q43" s="31">
        <v>579</v>
      </c>
      <c r="R43" s="31">
        <v>390</v>
      </c>
      <c r="S43" s="31">
        <v>475</v>
      </c>
      <c r="T43" s="31">
        <v>504</v>
      </c>
      <c r="U43" s="30">
        <v>1948</v>
      </c>
      <c r="V43" s="31">
        <v>626</v>
      </c>
      <c r="W43" s="31">
        <v>549</v>
      </c>
      <c r="X43" s="31">
        <v>538</v>
      </c>
      <c r="Y43" s="31">
        <v>509</v>
      </c>
      <c r="Z43" s="30">
        <v>2222</v>
      </c>
      <c r="AA43" s="314">
        <v>528</v>
      </c>
      <c r="AB43" s="314">
        <v>525</v>
      </c>
      <c r="AC43" s="314" t="s">
        <v>1225</v>
      </c>
      <c r="AD43" s="314" t="s">
        <v>1225</v>
      </c>
      <c r="AE43" s="315">
        <v>1053</v>
      </c>
    </row>
    <row r="44" spans="1:31" s="18" customFormat="1" ht="10.5">
      <c r="A44" s="163"/>
      <c r="B44" s="937"/>
      <c r="C44" s="937"/>
      <c r="D44" s="937"/>
      <c r="E44" s="937"/>
      <c r="G44" s="976">
        <v>1254</v>
      </c>
      <c r="H44" s="976">
        <v>1208</v>
      </c>
      <c r="I44" s="976">
        <v>1386</v>
      </c>
      <c r="J44" s="976">
        <v>1430</v>
      </c>
      <c r="K44" s="977">
        <v>5278</v>
      </c>
      <c r="L44" s="976">
        <v>1520</v>
      </c>
      <c r="M44" s="976">
        <v>1478</v>
      </c>
      <c r="N44" s="976">
        <v>1644</v>
      </c>
      <c r="O44" s="976">
        <v>1636</v>
      </c>
      <c r="P44" s="977">
        <v>6278</v>
      </c>
      <c r="Q44" s="976">
        <v>1776</v>
      </c>
      <c r="R44" s="976">
        <v>1534</v>
      </c>
      <c r="S44" s="976">
        <v>1410</v>
      </c>
      <c r="T44" s="976">
        <v>1478</v>
      </c>
      <c r="U44" s="977">
        <v>6198</v>
      </c>
      <c r="V44" s="976">
        <v>1696</v>
      </c>
      <c r="W44" s="976">
        <v>1706</v>
      </c>
      <c r="X44" s="976">
        <v>1722</v>
      </c>
      <c r="Y44" s="976">
        <v>1636</v>
      </c>
      <c r="Z44" s="977">
        <v>6760</v>
      </c>
      <c r="AA44" s="787">
        <v>1891</v>
      </c>
      <c r="AB44" s="787">
        <v>1733</v>
      </c>
      <c r="AC44" s="787" t="s">
        <v>1225</v>
      </c>
      <c r="AD44" s="787" t="s">
        <v>1225</v>
      </c>
      <c r="AE44" s="788">
        <v>3624</v>
      </c>
    </row>
    <row r="45" spans="1:31" s="18" customFormat="1" ht="10.5">
      <c r="A45" s="70"/>
      <c r="B45" s="1004" t="s">
        <v>368</v>
      </c>
      <c r="C45" s="272"/>
      <c r="D45" s="272"/>
      <c r="E45" s="272"/>
      <c r="G45" s="976"/>
      <c r="H45" s="976"/>
      <c r="I45" s="976"/>
      <c r="J45" s="976"/>
      <c r="K45" s="977"/>
      <c r="L45" s="976"/>
      <c r="M45" s="976"/>
      <c r="N45" s="976"/>
      <c r="O45" s="976"/>
      <c r="P45" s="977"/>
      <c r="Q45" s="976"/>
      <c r="R45" s="976"/>
      <c r="S45" s="976"/>
      <c r="T45" s="976"/>
      <c r="U45" s="977"/>
      <c r="V45" s="976"/>
      <c r="W45" s="976"/>
      <c r="X45" s="976"/>
      <c r="Y45" s="976"/>
      <c r="Z45" s="977"/>
      <c r="AA45" s="976"/>
      <c r="AB45" s="976"/>
      <c r="AC45" s="976"/>
      <c r="AD45" s="976"/>
      <c r="AE45" s="977"/>
    </row>
    <row r="46" spans="1:31" s="18" customFormat="1" ht="12" customHeight="1">
      <c r="A46" s="70"/>
      <c r="B46" s="63"/>
      <c r="C46" s="27" t="s">
        <v>369</v>
      </c>
      <c r="D46" s="63"/>
      <c r="E46" s="63"/>
      <c r="G46" s="35"/>
      <c r="H46" s="35"/>
      <c r="I46" s="35"/>
      <c r="J46" s="35"/>
      <c r="K46" s="36"/>
      <c r="L46" s="35"/>
      <c r="M46" s="35"/>
      <c r="N46" s="35"/>
      <c r="O46" s="35"/>
      <c r="P46" s="36"/>
      <c r="Q46" s="35"/>
      <c r="R46" s="35"/>
      <c r="S46" s="35"/>
      <c r="T46" s="35"/>
      <c r="U46" s="36"/>
      <c r="V46" s="35"/>
      <c r="W46" s="35"/>
      <c r="X46" s="35"/>
      <c r="Y46" s="35"/>
      <c r="Z46" s="36"/>
      <c r="AA46" s="35"/>
      <c r="AB46" s="35"/>
      <c r="AC46" s="35"/>
      <c r="AD46" s="35"/>
      <c r="AE46" s="36"/>
    </row>
    <row r="47" spans="1:31" s="18" customFormat="1" ht="12" customHeight="1">
      <c r="A47" s="70"/>
      <c r="B47" s="21"/>
      <c r="C47" s="21"/>
      <c r="D47" s="21" t="s">
        <v>149</v>
      </c>
      <c r="E47" s="21"/>
      <c r="G47" s="31">
        <v>346</v>
      </c>
      <c r="H47" s="31">
        <v>366</v>
      </c>
      <c r="I47" s="31">
        <v>378</v>
      </c>
      <c r="J47" s="31">
        <v>395</v>
      </c>
      <c r="K47" s="30">
        <v>371</v>
      </c>
      <c r="L47" s="31">
        <v>405</v>
      </c>
      <c r="M47" s="31">
        <v>402</v>
      </c>
      <c r="N47" s="31">
        <v>444</v>
      </c>
      <c r="O47" s="31">
        <v>440</v>
      </c>
      <c r="P47" s="30">
        <v>423</v>
      </c>
      <c r="Q47" s="31">
        <v>459</v>
      </c>
      <c r="R47" s="31">
        <v>492.570605</v>
      </c>
      <c r="S47" s="31">
        <v>495.59300000000002</v>
      </c>
      <c r="T47" s="31">
        <v>485.1</v>
      </c>
      <c r="U47" s="30">
        <v>482.99200000000002</v>
      </c>
      <c r="V47" s="31">
        <v>491.11799999999999</v>
      </c>
      <c r="W47" s="31">
        <v>522.02099999999996</v>
      </c>
      <c r="X47" s="31">
        <v>526.649</v>
      </c>
      <c r="Y47" s="31">
        <v>500.26400000000001</v>
      </c>
      <c r="Z47" s="30">
        <v>510.084</v>
      </c>
      <c r="AA47" s="314">
        <v>527.86900000000003</v>
      </c>
      <c r="AB47" s="314">
        <v>488.1926125064939</v>
      </c>
      <c r="AC47" s="314" t="s">
        <v>1225</v>
      </c>
      <c r="AD47" s="314" t="s">
        <v>1225</v>
      </c>
      <c r="AE47" s="315">
        <v>507.92109916703657</v>
      </c>
    </row>
    <row r="48" spans="1:31" s="18" customFormat="1" ht="12" customHeight="1">
      <c r="A48" s="70"/>
      <c r="B48" s="21"/>
      <c r="C48" s="21"/>
      <c r="D48" s="21" t="s">
        <v>352</v>
      </c>
      <c r="E48" s="21"/>
      <c r="G48" s="31">
        <v>139</v>
      </c>
      <c r="H48" s="31">
        <v>127</v>
      </c>
      <c r="I48" s="31">
        <v>131</v>
      </c>
      <c r="J48" s="31">
        <v>140</v>
      </c>
      <c r="K48" s="30">
        <v>134</v>
      </c>
      <c r="L48" s="31">
        <v>148</v>
      </c>
      <c r="M48" s="31">
        <v>149</v>
      </c>
      <c r="N48" s="31">
        <v>124</v>
      </c>
      <c r="O48" s="31">
        <v>143</v>
      </c>
      <c r="P48" s="30">
        <v>141</v>
      </c>
      <c r="Q48" s="31">
        <v>136</v>
      </c>
      <c r="R48" s="31">
        <v>135.55947699999999</v>
      </c>
      <c r="S48" s="31">
        <v>121.971</v>
      </c>
      <c r="T48" s="31">
        <v>140.441</v>
      </c>
      <c r="U48" s="30">
        <v>133.511</v>
      </c>
      <c r="V48" s="31">
        <v>147.86199999999999</v>
      </c>
      <c r="W48" s="31">
        <v>139.197</v>
      </c>
      <c r="X48" s="31">
        <v>122.248</v>
      </c>
      <c r="Y48" s="31">
        <v>148.12</v>
      </c>
      <c r="Z48" s="30">
        <v>139.31</v>
      </c>
      <c r="AA48" s="314">
        <v>136.589</v>
      </c>
      <c r="AB48" s="314">
        <v>111.04409371206377</v>
      </c>
      <c r="AC48" s="314" t="s">
        <v>1225</v>
      </c>
      <c r="AD48" s="314" t="s">
        <v>1225</v>
      </c>
      <c r="AE48" s="315">
        <v>123.74599422658041</v>
      </c>
    </row>
    <row r="49" spans="1:38" s="18" customFormat="1" ht="12" customHeight="1">
      <c r="A49" s="70"/>
      <c r="B49" s="21"/>
      <c r="C49" s="21"/>
      <c r="D49" s="21" t="s">
        <v>353</v>
      </c>
      <c r="E49" s="21"/>
      <c r="G49" s="31">
        <v>463</v>
      </c>
      <c r="H49" s="31">
        <v>442</v>
      </c>
      <c r="I49" s="31">
        <v>450</v>
      </c>
      <c r="J49" s="31">
        <v>431</v>
      </c>
      <c r="K49" s="30">
        <v>446</v>
      </c>
      <c r="L49" s="31">
        <v>452</v>
      </c>
      <c r="M49" s="31">
        <v>449</v>
      </c>
      <c r="N49" s="31">
        <v>443</v>
      </c>
      <c r="O49" s="31">
        <v>440</v>
      </c>
      <c r="P49" s="30">
        <v>446</v>
      </c>
      <c r="Q49" s="31">
        <v>461</v>
      </c>
      <c r="R49" s="31">
        <v>457.166946</v>
      </c>
      <c r="S49" s="31">
        <v>465.94799999999998</v>
      </c>
      <c r="T49" s="31">
        <v>431.697</v>
      </c>
      <c r="U49" s="30">
        <v>453.97399999999999</v>
      </c>
      <c r="V49" s="31">
        <v>446.92099999999999</v>
      </c>
      <c r="W49" s="31">
        <v>453.88600000000002</v>
      </c>
      <c r="X49" s="31">
        <v>472.03899999999999</v>
      </c>
      <c r="Y49" s="31">
        <v>486.024</v>
      </c>
      <c r="Z49" s="30">
        <v>464.84500000000003</v>
      </c>
      <c r="AA49" s="314">
        <v>461.36500000000001</v>
      </c>
      <c r="AB49" s="314">
        <v>397.85462211557365</v>
      </c>
      <c r="AC49" s="314" t="s">
        <v>1225</v>
      </c>
      <c r="AD49" s="314" t="s">
        <v>1225</v>
      </c>
      <c r="AE49" s="315">
        <v>429.43452413073385</v>
      </c>
    </row>
    <row r="50" spans="1:38" s="164" customFormat="1" ht="12" customHeight="1">
      <c r="B50" s="1090"/>
      <c r="C50" s="1090"/>
      <c r="D50" s="1090"/>
      <c r="E50" s="1089" t="str">
        <f>Footnotes!B54</f>
        <v>a</v>
      </c>
      <c r="G50" s="976">
        <v>948</v>
      </c>
      <c r="H50" s="976">
        <v>935</v>
      </c>
      <c r="I50" s="976">
        <v>959</v>
      </c>
      <c r="J50" s="976">
        <v>966</v>
      </c>
      <c r="K50" s="977">
        <v>952</v>
      </c>
      <c r="L50" s="976">
        <v>1005</v>
      </c>
      <c r="M50" s="976">
        <v>1000</v>
      </c>
      <c r="N50" s="976">
        <v>1011</v>
      </c>
      <c r="O50" s="976">
        <v>1024</v>
      </c>
      <c r="P50" s="977">
        <v>1010</v>
      </c>
      <c r="Q50" s="976">
        <v>1056</v>
      </c>
      <c r="R50" s="976">
        <v>1085.297028</v>
      </c>
      <c r="S50" s="976">
        <v>1083.5119999999999</v>
      </c>
      <c r="T50" s="976">
        <v>1057.2380000000001</v>
      </c>
      <c r="U50" s="977">
        <v>1070.4780000000001</v>
      </c>
      <c r="V50" s="976">
        <v>1085.9010000000001</v>
      </c>
      <c r="W50" s="976">
        <v>1115.104</v>
      </c>
      <c r="X50" s="976">
        <v>1120.9359999999999</v>
      </c>
      <c r="Y50" s="976">
        <v>1134.4079999999999</v>
      </c>
      <c r="Z50" s="977">
        <v>1114.239</v>
      </c>
      <c r="AA50" s="985">
        <v>1125.8230000000001</v>
      </c>
      <c r="AB50" s="985">
        <v>997.09132833413128</v>
      </c>
      <c r="AC50" s="985" t="s">
        <v>1225</v>
      </c>
      <c r="AD50" s="985" t="s">
        <v>1225</v>
      </c>
      <c r="AE50" s="979">
        <v>1061.1016175243508</v>
      </c>
      <c r="AF50" s="18"/>
      <c r="AG50" s="18"/>
      <c r="AH50" s="18"/>
      <c r="AI50" s="18"/>
      <c r="AJ50" s="18"/>
      <c r="AK50" s="18"/>
      <c r="AL50" s="18"/>
    </row>
    <row r="51" spans="1:38" s="164" customFormat="1" ht="12" customHeight="1">
      <c r="A51" s="21"/>
      <c r="B51" s="21"/>
      <c r="C51" s="21"/>
      <c r="D51" s="18"/>
      <c r="E51" s="18"/>
      <c r="F51" s="32"/>
      <c r="G51" s="32"/>
      <c r="H51" s="32"/>
      <c r="I51" s="32"/>
      <c r="J51" s="33"/>
      <c r="K51" s="33"/>
      <c r="L51" s="32"/>
      <c r="M51" s="32"/>
      <c r="N51" s="32"/>
      <c r="O51" s="33"/>
      <c r="P51" s="33"/>
      <c r="Q51" s="32"/>
      <c r="R51" s="32"/>
      <c r="S51" s="32"/>
      <c r="T51" s="33"/>
      <c r="U51" s="33"/>
      <c r="V51" s="32"/>
      <c r="W51" s="32"/>
      <c r="X51" s="32"/>
      <c r="Y51" s="33"/>
      <c r="Z51" s="33"/>
      <c r="AA51" s="33"/>
      <c r="AB51" s="33"/>
      <c r="AC51" s="33"/>
      <c r="AD51" s="33"/>
      <c r="AE51" s="33"/>
      <c r="AF51" s="18"/>
      <c r="AG51" s="18"/>
      <c r="AH51" s="18"/>
      <c r="AI51" s="18"/>
      <c r="AJ51" s="18"/>
      <c r="AK51" s="18"/>
      <c r="AL51" s="18"/>
    </row>
    <row r="52" spans="1:38" s="18" customFormat="1" ht="12" customHeight="1">
      <c r="A52" s="70"/>
      <c r="B52" s="63"/>
      <c r="C52" s="27" t="s">
        <v>370</v>
      </c>
      <c r="D52" s="63"/>
      <c r="E52" s="63"/>
      <c r="G52" s="35"/>
      <c r="H52" s="35"/>
      <c r="I52" s="35"/>
      <c r="J52" s="35"/>
      <c r="K52" s="36"/>
      <c r="L52" s="35"/>
      <c r="M52" s="35"/>
      <c r="N52" s="35"/>
      <c r="O52" s="35"/>
      <c r="P52" s="36"/>
      <c r="Q52" s="35"/>
      <c r="R52" s="35"/>
      <c r="S52" s="35"/>
      <c r="T52" s="35"/>
      <c r="U52" s="36"/>
      <c r="V52" s="35"/>
      <c r="W52" s="35"/>
      <c r="X52" s="35"/>
      <c r="Y52" s="35"/>
      <c r="Z52" s="36"/>
      <c r="AA52" s="35"/>
      <c r="AB52" s="35"/>
      <c r="AC52" s="35"/>
      <c r="AD52" s="35"/>
      <c r="AE52" s="36"/>
    </row>
    <row r="53" spans="1:38" s="18" customFormat="1" ht="12" customHeight="1">
      <c r="A53" s="70"/>
      <c r="B53" s="21"/>
      <c r="C53" s="21"/>
      <c r="D53" s="21" t="s">
        <v>149</v>
      </c>
      <c r="E53" s="21"/>
      <c r="G53" s="31">
        <v>1231</v>
      </c>
      <c r="H53" s="31">
        <v>1279</v>
      </c>
      <c r="I53" s="31">
        <v>1361</v>
      </c>
      <c r="J53" s="31">
        <v>1292</v>
      </c>
      <c r="K53" s="30">
        <v>1292</v>
      </c>
      <c r="L53" s="31">
        <v>1356</v>
      </c>
      <c r="M53" s="31">
        <v>1448</v>
      </c>
      <c r="N53" s="31">
        <v>1475</v>
      </c>
      <c r="O53" s="31">
        <v>1663</v>
      </c>
      <c r="P53" s="30">
        <v>1486</v>
      </c>
      <c r="Q53" s="31">
        <v>1742</v>
      </c>
      <c r="R53" s="31">
        <v>1683.7274319999999</v>
      </c>
      <c r="S53" s="31">
        <v>1720.048</v>
      </c>
      <c r="T53" s="31">
        <v>1614.241</v>
      </c>
      <c r="U53" s="30">
        <v>1689.9490000000001</v>
      </c>
      <c r="V53" s="31">
        <v>1605.6389999999999</v>
      </c>
      <c r="W53" s="31">
        <v>1690.136</v>
      </c>
      <c r="X53" s="31">
        <v>1853.578</v>
      </c>
      <c r="Y53" s="31">
        <v>1849.079</v>
      </c>
      <c r="Z53" s="30">
        <v>1750.56</v>
      </c>
      <c r="AA53" s="314">
        <v>1920.53</v>
      </c>
      <c r="AB53" s="314">
        <v>2035.0034172021169</v>
      </c>
      <c r="AC53" s="314" t="s">
        <v>1225</v>
      </c>
      <c r="AD53" s="314" t="s">
        <v>1225</v>
      </c>
      <c r="AE53" s="315">
        <v>1978.0830624465925</v>
      </c>
    </row>
    <row r="54" spans="1:38" s="18" customFormat="1" ht="12" customHeight="1">
      <c r="A54" s="70"/>
      <c r="B54" s="21"/>
      <c r="C54" s="21"/>
      <c r="D54" s="21" t="s">
        <v>352</v>
      </c>
      <c r="E54" s="21"/>
      <c r="G54" s="31">
        <v>349</v>
      </c>
      <c r="H54" s="31">
        <v>340</v>
      </c>
      <c r="I54" s="31">
        <v>328</v>
      </c>
      <c r="J54" s="31">
        <v>332</v>
      </c>
      <c r="K54" s="30">
        <v>337</v>
      </c>
      <c r="L54" s="31">
        <v>333</v>
      </c>
      <c r="M54" s="31">
        <v>321</v>
      </c>
      <c r="N54" s="31">
        <v>283</v>
      </c>
      <c r="O54" s="31">
        <v>286</v>
      </c>
      <c r="P54" s="30">
        <v>306</v>
      </c>
      <c r="Q54" s="31">
        <v>279</v>
      </c>
      <c r="R54" s="31">
        <v>221.84484800000001</v>
      </c>
      <c r="S54" s="31">
        <v>227.482</v>
      </c>
      <c r="T54" s="31">
        <v>281.13099999999997</v>
      </c>
      <c r="U54" s="30">
        <v>252.41</v>
      </c>
      <c r="V54" s="31">
        <v>274.62299999999999</v>
      </c>
      <c r="W54" s="31">
        <v>257.14</v>
      </c>
      <c r="X54" s="31">
        <v>245.614</v>
      </c>
      <c r="Y54" s="31">
        <v>253.529</v>
      </c>
      <c r="Z54" s="30">
        <v>257.63600000000002</v>
      </c>
      <c r="AA54" s="314">
        <v>125.501</v>
      </c>
      <c r="AB54" s="314">
        <v>109.42184110073239</v>
      </c>
      <c r="AC54" s="314" t="s">
        <v>1225</v>
      </c>
      <c r="AD54" s="314" t="s">
        <v>1225</v>
      </c>
      <c r="AE54" s="315">
        <v>117.41702805250004</v>
      </c>
    </row>
    <row r="55" spans="1:38" s="18" customFormat="1" ht="12" customHeight="1">
      <c r="A55" s="70"/>
      <c r="B55" s="21"/>
      <c r="C55" s="21"/>
      <c r="D55" s="21" t="s">
        <v>353</v>
      </c>
      <c r="E55" s="21"/>
      <c r="G55" s="31">
        <v>384</v>
      </c>
      <c r="H55" s="31">
        <v>344</v>
      </c>
      <c r="I55" s="31">
        <v>387</v>
      </c>
      <c r="J55" s="31">
        <v>365</v>
      </c>
      <c r="K55" s="30">
        <v>370</v>
      </c>
      <c r="L55" s="31">
        <v>371</v>
      </c>
      <c r="M55" s="31">
        <v>371</v>
      </c>
      <c r="N55" s="31">
        <v>397</v>
      </c>
      <c r="O55" s="31">
        <v>355</v>
      </c>
      <c r="P55" s="30">
        <v>373</v>
      </c>
      <c r="Q55" s="31">
        <v>343</v>
      </c>
      <c r="R55" s="31">
        <v>386.894767</v>
      </c>
      <c r="S55" s="31">
        <v>400.34</v>
      </c>
      <c r="T55" s="31">
        <v>374.03800000000001</v>
      </c>
      <c r="U55" s="30">
        <v>376.07299999999998</v>
      </c>
      <c r="V55" s="31">
        <v>377.41199999999998</v>
      </c>
      <c r="W55" s="31">
        <v>390.26100000000002</v>
      </c>
      <c r="X55" s="31">
        <v>425.392</v>
      </c>
      <c r="Y55" s="31">
        <v>339.28800000000001</v>
      </c>
      <c r="Z55" s="30">
        <v>383.1</v>
      </c>
      <c r="AA55" s="314">
        <v>361.13200000000001</v>
      </c>
      <c r="AB55" s="314">
        <v>398.88289357096465</v>
      </c>
      <c r="AC55" s="314" t="s">
        <v>1225</v>
      </c>
      <c r="AD55" s="314" t="s">
        <v>1225</v>
      </c>
      <c r="AE55" s="315">
        <v>380.11154642330774</v>
      </c>
    </row>
    <row r="56" spans="1:38" s="164" customFormat="1" ht="11.4">
      <c r="B56" s="1090"/>
      <c r="C56" s="1090"/>
      <c r="D56" s="1090"/>
      <c r="E56" s="1089" t="str">
        <f>Footnotes!B54</f>
        <v>a</v>
      </c>
      <c r="G56" s="976">
        <v>1964</v>
      </c>
      <c r="H56" s="976">
        <v>1964</v>
      </c>
      <c r="I56" s="976">
        <v>2075</v>
      </c>
      <c r="J56" s="976">
        <v>1989</v>
      </c>
      <c r="K56" s="977">
        <v>1998</v>
      </c>
      <c r="L56" s="976">
        <v>2060</v>
      </c>
      <c r="M56" s="976">
        <v>2140</v>
      </c>
      <c r="N56" s="976">
        <v>2155</v>
      </c>
      <c r="O56" s="976">
        <v>2305</v>
      </c>
      <c r="P56" s="977">
        <v>2165</v>
      </c>
      <c r="Q56" s="976">
        <v>2364</v>
      </c>
      <c r="R56" s="976">
        <v>2292.4670460000002</v>
      </c>
      <c r="S56" s="976">
        <v>2347.87</v>
      </c>
      <c r="T56" s="976">
        <v>2269.41</v>
      </c>
      <c r="U56" s="977">
        <v>2318.4319999999998</v>
      </c>
      <c r="V56" s="976">
        <v>2257.674</v>
      </c>
      <c r="W56" s="976">
        <v>2337.538</v>
      </c>
      <c r="X56" s="976">
        <v>2524.5839999999998</v>
      </c>
      <c r="Y56" s="976">
        <v>2441.8969999999999</v>
      </c>
      <c r="Z56" s="977">
        <v>2391.2950000000001</v>
      </c>
      <c r="AA56" s="985">
        <v>2407.163</v>
      </c>
      <c r="AB56" s="985">
        <v>2543.308151873814</v>
      </c>
      <c r="AC56" s="985" t="s">
        <v>1225</v>
      </c>
      <c r="AD56" s="985" t="s">
        <v>1225</v>
      </c>
      <c r="AE56" s="979">
        <v>2475.611636922401</v>
      </c>
      <c r="AF56" s="18"/>
      <c r="AG56" s="18"/>
      <c r="AH56" s="18"/>
      <c r="AI56" s="18"/>
      <c r="AJ56" s="18"/>
      <c r="AK56" s="18"/>
      <c r="AL56" s="18"/>
    </row>
    <row r="57" spans="1:38" s="18" customFormat="1" ht="10.5">
      <c r="A57" s="70"/>
      <c r="B57" s="1004" t="s">
        <v>371</v>
      </c>
      <c r="C57" s="1004"/>
      <c r="D57" s="1004"/>
      <c r="E57" s="1004"/>
      <c r="G57" s="976"/>
      <c r="H57" s="976"/>
      <c r="I57" s="976"/>
      <c r="J57" s="976"/>
      <c r="K57" s="977"/>
      <c r="L57" s="976"/>
      <c r="M57" s="976"/>
      <c r="N57" s="976"/>
      <c r="O57" s="976"/>
      <c r="P57" s="977"/>
      <c r="Q57" s="976"/>
      <c r="R57" s="976"/>
      <c r="S57" s="976"/>
      <c r="T57" s="976"/>
      <c r="U57" s="977"/>
      <c r="V57" s="976"/>
      <c r="W57" s="976"/>
      <c r="X57" s="976"/>
      <c r="Y57" s="976"/>
      <c r="Z57" s="977"/>
      <c r="AA57" s="976"/>
      <c r="AB57" s="976"/>
      <c r="AC57" s="976"/>
      <c r="AD57" s="976"/>
      <c r="AE57" s="977"/>
    </row>
    <row r="58" spans="1:38" s="18" customFormat="1" ht="10.5">
      <c r="A58" s="70"/>
      <c r="B58" s="21"/>
      <c r="C58" s="21" t="s">
        <v>149</v>
      </c>
      <c r="D58" s="21"/>
      <c r="E58" s="21"/>
      <c r="G58" s="31">
        <v>558</v>
      </c>
      <c r="H58" s="31">
        <v>587</v>
      </c>
      <c r="I58" s="31">
        <v>613</v>
      </c>
      <c r="J58" s="31">
        <v>618</v>
      </c>
      <c r="K58" s="30">
        <v>594</v>
      </c>
      <c r="L58" s="31">
        <v>639</v>
      </c>
      <c r="M58" s="31">
        <v>652</v>
      </c>
      <c r="N58" s="31">
        <v>698</v>
      </c>
      <c r="O58" s="31">
        <v>727</v>
      </c>
      <c r="P58" s="30">
        <v>679</v>
      </c>
      <c r="Q58" s="31">
        <v>759</v>
      </c>
      <c r="R58" s="31">
        <v>782.86843799999997</v>
      </c>
      <c r="S58" s="31">
        <v>792.15300000000002</v>
      </c>
      <c r="T58" s="31">
        <v>763.41800000000001</v>
      </c>
      <c r="U58" s="30">
        <v>774.36300000000006</v>
      </c>
      <c r="V58" s="31">
        <v>767.952</v>
      </c>
      <c r="W58" s="31">
        <v>813.42399999999998</v>
      </c>
      <c r="X58" s="31">
        <v>846.23199999999997</v>
      </c>
      <c r="Y58" s="31">
        <v>819.07100000000003</v>
      </c>
      <c r="Z58" s="30">
        <v>811.90499999999997</v>
      </c>
      <c r="AA58" s="314">
        <v>858.995</v>
      </c>
      <c r="AB58" s="314">
        <v>839.05527064478997</v>
      </c>
      <c r="AC58" s="314" t="s">
        <v>1225</v>
      </c>
      <c r="AD58" s="314" t="s">
        <v>1225</v>
      </c>
      <c r="AE58" s="315">
        <v>848.96990303715268</v>
      </c>
    </row>
    <row r="59" spans="1:38" s="18" customFormat="1" ht="10.5">
      <c r="A59" s="70"/>
      <c r="B59" s="21"/>
      <c r="C59" s="21" t="s">
        <v>352</v>
      </c>
      <c r="D59" s="21"/>
      <c r="E59" s="21"/>
      <c r="G59" s="31">
        <v>199</v>
      </c>
      <c r="H59" s="31">
        <v>185</v>
      </c>
      <c r="I59" s="31">
        <v>188</v>
      </c>
      <c r="J59" s="31">
        <v>197</v>
      </c>
      <c r="K59" s="30">
        <v>192</v>
      </c>
      <c r="L59" s="31">
        <v>206</v>
      </c>
      <c r="M59" s="31">
        <v>204</v>
      </c>
      <c r="N59" s="31">
        <v>173</v>
      </c>
      <c r="O59" s="31">
        <v>193</v>
      </c>
      <c r="P59" s="30">
        <v>194</v>
      </c>
      <c r="Q59" s="31">
        <v>184</v>
      </c>
      <c r="R59" s="31">
        <v>173.80858900000001</v>
      </c>
      <c r="S59" s="31">
        <v>161.19200000000001</v>
      </c>
      <c r="T59" s="31">
        <v>188.91200000000001</v>
      </c>
      <c r="U59" s="30">
        <v>177.03</v>
      </c>
      <c r="V59" s="31">
        <v>195.21100000000001</v>
      </c>
      <c r="W59" s="31">
        <v>183.53100000000001</v>
      </c>
      <c r="X59" s="31">
        <v>164.595</v>
      </c>
      <c r="Y59" s="31">
        <v>191.83199999999999</v>
      </c>
      <c r="Z59" s="30">
        <v>183.73</v>
      </c>
      <c r="AA59" s="314">
        <v>158.227</v>
      </c>
      <c r="AB59" s="314">
        <v>129.9099283846042</v>
      </c>
      <c r="AC59" s="314" t="s">
        <v>1225</v>
      </c>
      <c r="AD59" s="314" t="s">
        <v>1225</v>
      </c>
      <c r="AE59" s="315">
        <v>143.99030940805019</v>
      </c>
    </row>
    <row r="60" spans="1:38" s="18" customFormat="1" ht="10.5">
      <c r="A60" s="166"/>
      <c r="B60" s="884"/>
      <c r="C60" s="884" t="s">
        <v>353</v>
      </c>
      <c r="D60" s="884"/>
      <c r="E60" s="884"/>
      <c r="G60" s="939">
        <v>529</v>
      </c>
      <c r="H60" s="939">
        <v>502</v>
      </c>
      <c r="I60" s="939">
        <v>517</v>
      </c>
      <c r="J60" s="939">
        <v>494</v>
      </c>
      <c r="K60" s="940">
        <v>510</v>
      </c>
      <c r="L60" s="939">
        <v>516</v>
      </c>
      <c r="M60" s="939">
        <v>513</v>
      </c>
      <c r="N60" s="939">
        <v>512</v>
      </c>
      <c r="O60" s="939">
        <v>501</v>
      </c>
      <c r="P60" s="940">
        <v>510</v>
      </c>
      <c r="Q60" s="939">
        <v>520</v>
      </c>
      <c r="R60" s="939">
        <v>523.87293999999997</v>
      </c>
      <c r="S60" s="939">
        <v>534.97199999999998</v>
      </c>
      <c r="T60" s="939">
        <v>496.18599999999998</v>
      </c>
      <c r="U60" s="940">
        <v>518.81399999999996</v>
      </c>
      <c r="V60" s="939">
        <v>511.99200000000002</v>
      </c>
      <c r="W60" s="939">
        <v>521.173</v>
      </c>
      <c r="X60" s="939">
        <v>545.38199999999995</v>
      </c>
      <c r="Y60" s="939">
        <v>544.52200000000005</v>
      </c>
      <c r="Z60" s="940">
        <v>530.89599999999996</v>
      </c>
      <c r="AA60" s="1040">
        <v>523.62900000000002</v>
      </c>
      <c r="AB60" s="1040">
        <v>466.62753480022207</v>
      </c>
      <c r="AC60" s="1040" t="s">
        <v>1225</v>
      </c>
      <c r="AD60" s="1040" t="s">
        <v>1225</v>
      </c>
      <c r="AE60" s="1041">
        <v>494.97099765202671</v>
      </c>
    </row>
    <row r="61" spans="1:38" s="164" customFormat="1" ht="12" customHeight="1">
      <c r="B61" s="1090"/>
      <c r="C61" s="1090"/>
      <c r="D61" s="1090"/>
      <c r="E61" s="1089" t="str">
        <f>Footnotes!B54</f>
        <v>a</v>
      </c>
      <c r="G61" s="976">
        <v>1286</v>
      </c>
      <c r="H61" s="976">
        <v>1274</v>
      </c>
      <c r="I61" s="976">
        <v>1317</v>
      </c>
      <c r="J61" s="976">
        <v>1309</v>
      </c>
      <c r="K61" s="977">
        <v>1297</v>
      </c>
      <c r="L61" s="976">
        <v>1360</v>
      </c>
      <c r="M61" s="976">
        <v>1369</v>
      </c>
      <c r="N61" s="976">
        <v>1382</v>
      </c>
      <c r="O61" s="976">
        <v>1421</v>
      </c>
      <c r="P61" s="977">
        <v>1383</v>
      </c>
      <c r="Q61" s="976">
        <v>1463</v>
      </c>
      <c r="R61" s="976">
        <v>1480.5499669999999</v>
      </c>
      <c r="S61" s="976">
        <v>1488.317</v>
      </c>
      <c r="T61" s="976">
        <v>1448.5150000000001</v>
      </c>
      <c r="U61" s="977">
        <v>1470.2070000000001</v>
      </c>
      <c r="V61" s="976">
        <v>1475.1559999999999</v>
      </c>
      <c r="W61" s="976">
        <v>1518.1279999999999</v>
      </c>
      <c r="X61" s="976">
        <v>1556.2090000000001</v>
      </c>
      <c r="Y61" s="976">
        <v>1555.424</v>
      </c>
      <c r="Z61" s="977">
        <v>1526.5309999999999</v>
      </c>
      <c r="AA61" s="985">
        <v>1540.8510000000001</v>
      </c>
      <c r="AB61" s="985">
        <v>1435.5927338296162</v>
      </c>
      <c r="AC61" s="985" t="s">
        <v>1225</v>
      </c>
      <c r="AD61" s="985" t="s">
        <v>1225</v>
      </c>
      <c r="AE61" s="979">
        <v>1487.9312100972297</v>
      </c>
      <c r="AF61" s="18"/>
      <c r="AG61" s="18"/>
      <c r="AH61" s="18"/>
      <c r="AI61" s="18"/>
      <c r="AJ61" s="18"/>
      <c r="AK61" s="18"/>
      <c r="AL61" s="18"/>
    </row>
    <row r="62" spans="1:38" s="18" customFormat="1" ht="10.5">
      <c r="A62" s="70"/>
      <c r="B62" s="1004" t="s">
        <v>350</v>
      </c>
      <c r="C62" s="1004"/>
      <c r="D62" s="1004"/>
      <c r="E62" s="1004"/>
      <c r="G62" s="976"/>
      <c r="H62" s="976"/>
      <c r="I62" s="976"/>
      <c r="J62" s="949"/>
      <c r="K62" s="977"/>
      <c r="L62" s="976"/>
      <c r="M62" s="976"/>
      <c r="N62" s="976"/>
      <c r="O62" s="949"/>
      <c r="P62" s="977"/>
      <c r="Q62" s="976"/>
      <c r="R62" s="976"/>
      <c r="S62" s="976"/>
      <c r="T62" s="949"/>
      <c r="U62" s="977"/>
      <c r="V62" s="976"/>
      <c r="W62" s="976"/>
      <c r="X62" s="976"/>
      <c r="Y62" s="949"/>
      <c r="Z62" s="977"/>
      <c r="AA62" s="949"/>
      <c r="AB62" s="949"/>
      <c r="AC62" s="949"/>
      <c r="AD62" s="949"/>
      <c r="AE62" s="950"/>
    </row>
    <row r="63" spans="1:38" s="18" customFormat="1" ht="12" customHeight="1">
      <c r="A63" s="163"/>
      <c r="B63" s="21"/>
      <c r="C63" s="21" t="s">
        <v>372</v>
      </c>
      <c r="D63" s="21"/>
      <c r="E63" s="21"/>
      <c r="G63" s="32">
        <v>83.47</v>
      </c>
      <c r="H63" s="32">
        <v>100.34</v>
      </c>
      <c r="I63" s="32">
        <v>93.14</v>
      </c>
      <c r="J63" s="32">
        <v>80.430000000000007</v>
      </c>
      <c r="K63" s="33">
        <v>89.62</v>
      </c>
      <c r="L63" s="32">
        <v>71.63</v>
      </c>
      <c r="M63" s="32">
        <v>69.19</v>
      </c>
      <c r="N63" s="32">
        <v>71.099999999999994</v>
      </c>
      <c r="O63" s="32">
        <v>76.22</v>
      </c>
      <c r="P63" s="33">
        <v>72.09</v>
      </c>
      <c r="Q63" s="32">
        <v>70.53</v>
      </c>
      <c r="R63" s="32">
        <v>73.010000000000005</v>
      </c>
      <c r="S63" s="32">
        <v>70.22</v>
      </c>
      <c r="T63" s="32">
        <v>65.56</v>
      </c>
      <c r="U63" s="33">
        <v>69.849999999999994</v>
      </c>
      <c r="V63" s="32">
        <v>67.5</v>
      </c>
      <c r="W63" s="32">
        <v>59.74</v>
      </c>
      <c r="X63" s="32">
        <v>59.58</v>
      </c>
      <c r="Y63" s="32">
        <v>56.09</v>
      </c>
      <c r="Z63" s="33">
        <v>60.64</v>
      </c>
      <c r="AA63" s="340">
        <v>59.75</v>
      </c>
      <c r="AB63" s="340">
        <v>84.1</v>
      </c>
      <c r="AC63" s="340" t="s">
        <v>1225</v>
      </c>
      <c r="AD63" s="340" t="s">
        <v>1225</v>
      </c>
      <c r="AE63" s="353">
        <v>71.67</v>
      </c>
    </row>
    <row r="64" spans="1:38" s="18" customFormat="1" ht="12" customHeight="1">
      <c r="A64" s="70"/>
      <c r="B64" s="21"/>
      <c r="C64" s="21" t="s">
        <v>355</v>
      </c>
      <c r="D64" s="21"/>
      <c r="E64" s="877" t="str">
        <f>Footnotes!B55</f>
        <v>b</v>
      </c>
      <c r="G64" s="32">
        <v>9.5500000000000007</v>
      </c>
      <c r="H64" s="32">
        <v>9.83</v>
      </c>
      <c r="I64" s="32">
        <v>12.12</v>
      </c>
      <c r="J64" s="32">
        <v>10.199999999999999</v>
      </c>
      <c r="K64" s="33">
        <v>10.46</v>
      </c>
      <c r="L64" s="32">
        <v>6.57</v>
      </c>
      <c r="M64" s="32">
        <v>3.23</v>
      </c>
      <c r="N64" s="32">
        <v>3.44</v>
      </c>
      <c r="O64" s="32">
        <v>3.65</v>
      </c>
      <c r="P64" s="33">
        <v>4.17</v>
      </c>
      <c r="Q64" s="32">
        <v>2.66</v>
      </c>
      <c r="R64" s="32">
        <v>2.02</v>
      </c>
      <c r="S64" s="32">
        <v>2.25</v>
      </c>
      <c r="T64" s="32">
        <v>3.29</v>
      </c>
      <c r="U64" s="33">
        <v>2.5499999999999998</v>
      </c>
      <c r="V64" s="32">
        <v>4.74</v>
      </c>
      <c r="W64" s="32">
        <v>3.66</v>
      </c>
      <c r="X64" s="32">
        <v>3.32</v>
      </c>
      <c r="Y64" s="32">
        <v>3.19</v>
      </c>
      <c r="Z64" s="33">
        <v>3.69</v>
      </c>
      <c r="AA64" s="340">
        <v>3.57</v>
      </c>
      <c r="AB64" s="340">
        <v>2.16</v>
      </c>
      <c r="AC64" s="340" t="s">
        <v>1225</v>
      </c>
      <c r="AD64" s="340" t="s">
        <v>1225</v>
      </c>
      <c r="AE64" s="353">
        <v>2.85</v>
      </c>
    </row>
    <row r="65" spans="1:38" s="18" customFormat="1" ht="12" customHeight="1" thickBot="1">
      <c r="A65" s="163"/>
      <c r="B65" s="21"/>
      <c r="C65" s="21" t="s">
        <v>373</v>
      </c>
      <c r="D65" s="21"/>
      <c r="E65" s="877" t="str">
        <f>Footnotes!B55</f>
        <v>b</v>
      </c>
      <c r="G65" s="32">
        <v>76.849999999999994</v>
      </c>
      <c r="H65" s="32">
        <v>90.03</v>
      </c>
      <c r="I65" s="32">
        <v>86.83</v>
      </c>
      <c r="J65" s="32">
        <v>74.599999999999994</v>
      </c>
      <c r="K65" s="33">
        <v>82.23</v>
      </c>
      <c r="L65" s="32">
        <v>62.36</v>
      </c>
      <c r="M65" s="32">
        <v>54.57</v>
      </c>
      <c r="N65" s="32">
        <v>56.76</v>
      </c>
      <c r="O65" s="32">
        <v>59.69</v>
      </c>
      <c r="P65" s="33">
        <v>58.34</v>
      </c>
      <c r="Q65" s="32">
        <v>54.11</v>
      </c>
      <c r="R65" s="32">
        <v>55.78</v>
      </c>
      <c r="S65" s="32">
        <v>53.65</v>
      </c>
      <c r="T65" s="32">
        <v>52.28</v>
      </c>
      <c r="U65" s="33">
        <v>53.96</v>
      </c>
      <c r="V65" s="32">
        <v>56.45</v>
      </c>
      <c r="W65" s="32">
        <v>49.03</v>
      </c>
      <c r="X65" s="32">
        <v>47.89</v>
      </c>
      <c r="Y65" s="32">
        <v>44.98</v>
      </c>
      <c r="Z65" s="33">
        <v>49.45</v>
      </c>
      <c r="AA65" s="340">
        <v>48.51</v>
      </c>
      <c r="AB65" s="340">
        <v>62.18</v>
      </c>
      <c r="AC65" s="340" t="s">
        <v>1225</v>
      </c>
      <c r="AD65" s="340" t="s">
        <v>1225</v>
      </c>
      <c r="AE65" s="353">
        <v>55.29</v>
      </c>
    </row>
    <row r="66" spans="1:38">
      <c r="A66" s="163"/>
      <c r="B66" s="165"/>
      <c r="C66" s="165"/>
      <c r="D66" s="165"/>
      <c r="E66" s="165"/>
      <c r="F66"/>
      <c r="G66" s="240"/>
      <c r="H66" s="240"/>
      <c r="I66" s="240"/>
      <c r="J66" s="240"/>
      <c r="K66" s="240"/>
      <c r="L66" s="229"/>
      <c r="M66" s="229"/>
      <c r="N66" s="228"/>
      <c r="O66" s="228"/>
      <c r="P66" s="225"/>
      <c r="Q66" s="225"/>
      <c r="R66" s="225"/>
      <c r="S66" s="225"/>
      <c r="T66" s="225"/>
      <c r="U66" s="225"/>
      <c r="V66" s="225"/>
      <c r="W66" s="225"/>
      <c r="X66" s="225"/>
      <c r="Y66" s="225"/>
      <c r="Z66" s="225"/>
      <c r="AA66" s="225"/>
      <c r="AB66" s="225"/>
      <c r="AC66" s="225"/>
      <c r="AD66" s="225"/>
      <c r="AE66" s="225"/>
      <c r="AF66" s="18"/>
      <c r="AG66" s="18"/>
      <c r="AH66" s="18"/>
      <c r="AI66" s="18"/>
      <c r="AJ66" s="18"/>
      <c r="AK66" s="18"/>
      <c r="AL66" s="18"/>
    </row>
    <row r="67" spans="1:38" ht="10.5" customHeight="1">
      <c r="A67" s="163"/>
      <c r="B67" s="660"/>
      <c r="C67" s="1271"/>
      <c r="D67" s="1271"/>
      <c r="E67" s="1271"/>
      <c r="F67" s="1271"/>
      <c r="G67" s="1267"/>
      <c r="H67" s="1267"/>
      <c r="I67" s="1267"/>
      <c r="J67" s="1267"/>
      <c r="K67" s="1267"/>
      <c r="L67" s="1267"/>
      <c r="M67" s="1267"/>
      <c r="N67" s="1267"/>
      <c r="O67" s="1267"/>
      <c r="P67" s="1267"/>
      <c r="Q67"/>
      <c r="R67"/>
      <c r="S67"/>
      <c r="T67"/>
      <c r="U67"/>
      <c r="V67"/>
      <c r="W67"/>
      <c r="X67"/>
      <c r="Y67"/>
      <c r="Z67"/>
      <c r="AA67" s="18"/>
      <c r="AB67" s="18"/>
      <c r="AC67" s="18"/>
      <c r="AD67" s="18"/>
      <c r="AE67" s="18"/>
      <c r="AF67" s="18"/>
      <c r="AG67" s="18"/>
      <c r="AH67" s="18"/>
      <c r="AI67" s="18"/>
      <c r="AJ67" s="18"/>
      <c r="AK67" s="18"/>
      <c r="AL67" s="18"/>
    </row>
    <row r="69" spans="1:38">
      <c r="G69" s="280"/>
      <c r="H69" s="280"/>
      <c r="I69" s="280"/>
      <c r="J69" s="280"/>
      <c r="K69" s="280"/>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row>
  </sheetData>
  <mergeCells count="1">
    <mergeCell ref="C67:P67"/>
  </mergeCells>
  <hyperlinks>
    <hyperlink ref="P2" location="Contents!B20" display="Contents" xr:uid="{0F3C3A2F-BB44-4658-B3FA-04D9134FF36C}"/>
    <hyperlink ref="E7" location="Footnotes!A1" display="Footnotes" xr:uid="{5B9347C2-01E9-4F47-81FA-9D50EA53C05E}"/>
    <hyperlink ref="E64" location="Footnotes!B55" display="Footnotes!B55" xr:uid="{22392876-6B43-4D94-9BD0-85F3961C980C}"/>
    <hyperlink ref="E65" location="Footnotes!B55" display="Footnotes!B55" xr:uid="{C3B3A20C-A3B1-4F3F-A9DC-5F9CDA477932}"/>
    <hyperlink ref="E50" location="Footnotes!B54" display="Footnotes!B54" xr:uid="{819B1C02-4C2A-4208-9C94-C43768798AF7}"/>
    <hyperlink ref="E56" location="Footnotes!B54" display="Footnotes!B54" xr:uid="{55A5DBB2-B93B-4CCA-95D8-CB1F8CD37B35}"/>
    <hyperlink ref="E61" location="Footnotes!B54" display="Footnotes!B54" xr:uid="{AD581FCA-9FA2-4A25-94CD-DC583F980AD2}"/>
  </hyperlinks>
  <pageMargins left="0" right="0" top="0" bottom="0.39370078740157483" header="0" footer="0.19685039370078741"/>
  <pageSetup paperSize="8" scale="76" fitToHeight="2" orientation="landscape" r:id="rId1"/>
  <customProperties>
    <customPr name="_pios_id" r:id="rId2"/>
  </customProperties>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CF19-8D8C-4EB4-8C86-800B8246F0D8}">
  <sheetPr codeName="Sheet41">
    <tabColor rgb="FF008080"/>
    <pageSetUpPr fitToPage="1"/>
  </sheetPr>
  <dimension ref="A1:AM112"/>
  <sheetViews>
    <sheetView showGridLines="0" zoomScaleNormal="100" zoomScaleSheetLayoutView="100" workbookViewId="0">
      <pane xSplit="6" ySplit="8" topLeftCell="G26" activePane="bottomRight" state="frozen"/>
      <selection pane="topRight" activeCell="B1" sqref="B1"/>
      <selection pane="bottomLeft" activeCell="B1" sqref="B1"/>
      <selection pane="bottomRight" activeCell="E54" sqref="E54"/>
    </sheetView>
  </sheetViews>
  <sheetFormatPr defaultColWidth="9.1171875" defaultRowHeight="12.3"/>
  <cols>
    <col min="1" max="1" width="2.1171875" customWidth="1"/>
    <col min="2" max="3" width="2.1171875" style="160" customWidth="1"/>
    <col min="4" max="4" width="60.1171875" style="160" customWidth="1"/>
    <col min="5" max="5" width="15.1171875" style="160" customWidth="1"/>
    <col min="6" max="6" width="2.703125" style="135" customWidth="1"/>
    <col min="7" max="10" width="7.703125" style="135" customWidth="1"/>
    <col min="11" max="11" width="7.703125" style="136" customWidth="1"/>
    <col min="12" max="13" width="7.703125" style="135" customWidth="1"/>
    <col min="14" max="14" width="7.703125" style="18" customWidth="1"/>
    <col min="15" max="15" width="7.703125" style="135" customWidth="1"/>
    <col min="16" max="16" width="9.41015625" style="136" bestFit="1" customWidth="1"/>
    <col min="17" max="26" width="9.41015625" style="136" customWidth="1"/>
    <col min="27" max="27" width="7.703125" style="136" customWidth="1"/>
    <col min="28" max="31" width="7.703125" style="135" customWidth="1"/>
    <col min="32" max="16384" width="9.1171875" style="135"/>
  </cols>
  <sheetData>
    <row r="1" spans="1:31" ht="12.75" customHeight="1">
      <c r="B1" s="57" t="str">
        <f>Summary!$B$1</f>
        <v>Financial and Operating Information 2022 - 2026</v>
      </c>
      <c r="F1" s="162"/>
      <c r="G1" s="162"/>
      <c r="H1" s="162"/>
      <c r="I1" s="162"/>
      <c r="J1" s="162"/>
      <c r="L1" s="162"/>
      <c r="M1" s="162"/>
      <c r="O1" s="162"/>
      <c r="AB1" s="162"/>
      <c r="AC1" s="162"/>
      <c r="AD1" s="162"/>
      <c r="AE1" s="162"/>
    </row>
    <row r="2" spans="1:31" ht="12.75" customHeight="1">
      <c r="B2" s="29" t="s">
        <v>36</v>
      </c>
      <c r="F2" s="162"/>
      <c r="G2" s="162"/>
      <c r="H2" s="162"/>
      <c r="I2" s="162"/>
      <c r="J2" s="162"/>
      <c r="L2" s="162"/>
      <c r="M2" s="162"/>
      <c r="O2" s="162"/>
      <c r="P2" s="218" t="s">
        <v>6</v>
      </c>
      <c r="Q2" s="218"/>
      <c r="R2" s="218"/>
      <c r="S2" s="218"/>
      <c r="T2" s="218"/>
      <c r="U2" s="218"/>
      <c r="V2" s="218"/>
      <c r="W2" s="218"/>
      <c r="X2" s="218"/>
      <c r="Y2" s="218"/>
      <c r="Z2" s="218"/>
      <c r="AA2" s="218"/>
      <c r="AB2" s="162"/>
      <c r="AC2" s="162"/>
      <c r="AD2" s="162"/>
      <c r="AE2" s="162"/>
    </row>
    <row r="3" spans="1:31">
      <c r="F3" s="162"/>
      <c r="G3" s="162"/>
      <c r="H3" s="280"/>
      <c r="I3" s="280"/>
      <c r="J3" s="280"/>
      <c r="K3" s="589"/>
      <c r="L3" s="280"/>
      <c r="M3" s="280"/>
      <c r="N3" s="130"/>
      <c r="O3" s="280"/>
      <c r="P3" s="589"/>
      <c r="Q3" s="589"/>
      <c r="R3" s="589"/>
      <c r="S3" s="589"/>
      <c r="T3" s="589"/>
      <c r="U3" s="589"/>
      <c r="V3" s="589"/>
      <c r="W3" s="589"/>
      <c r="X3" s="589"/>
      <c r="Y3" s="589"/>
      <c r="Z3" s="589"/>
      <c r="AA3" s="589"/>
      <c r="AB3" s="162"/>
      <c r="AC3" s="162"/>
      <c r="AD3" s="162"/>
      <c r="AE3" s="162"/>
    </row>
    <row r="4" spans="1:31">
      <c r="F4"/>
      <c r="G4" s="162"/>
      <c r="H4" s="280"/>
      <c r="I4" s="280"/>
      <c r="J4" s="280"/>
      <c r="K4" s="589"/>
      <c r="L4" s="280"/>
      <c r="M4" s="280"/>
      <c r="N4" s="130"/>
      <c r="O4" s="280"/>
      <c r="P4" s="589"/>
      <c r="Q4" s="589"/>
      <c r="R4" s="589"/>
      <c r="S4" s="589"/>
      <c r="T4" s="589"/>
      <c r="U4" s="589"/>
      <c r="V4" s="589"/>
      <c r="W4" s="589"/>
      <c r="X4" s="589"/>
      <c r="Y4" s="589"/>
      <c r="Z4" s="589"/>
      <c r="AA4" s="589"/>
      <c r="AB4" s="162"/>
      <c r="AC4" s="162"/>
      <c r="AD4" s="162"/>
      <c r="AE4" s="162"/>
    </row>
    <row r="5" spans="1:31" ht="18.600000000000001">
      <c r="B5" s="24" t="s">
        <v>36</v>
      </c>
      <c r="C5" s="24"/>
      <c r="D5" s="24"/>
      <c r="E5" s="24"/>
      <c r="F5"/>
      <c r="G5" s="162"/>
      <c r="H5" s="162"/>
      <c r="I5" s="162"/>
      <c r="J5" s="162"/>
      <c r="L5" s="162"/>
      <c r="M5" s="162"/>
      <c r="O5" s="162"/>
      <c r="AB5" s="162"/>
      <c r="AC5" s="162"/>
      <c r="AD5" s="162"/>
      <c r="AE5" s="162"/>
    </row>
    <row r="6" spans="1:31" s="18" customFormat="1" ht="12" customHeight="1" thickBot="1">
      <c r="B6" s="59"/>
      <c r="C6" s="59"/>
      <c r="D6" s="59"/>
      <c r="E6" s="59"/>
      <c r="K6" s="45"/>
      <c r="P6" s="45"/>
      <c r="Q6" s="45"/>
      <c r="R6" s="45"/>
      <c r="S6" s="45"/>
      <c r="T6" s="45"/>
      <c r="U6" s="45"/>
      <c r="V6" s="45"/>
      <c r="W6" s="45"/>
      <c r="X6" s="45"/>
      <c r="Y6" s="45"/>
      <c r="Z6" s="45"/>
      <c r="AE6" s="45"/>
    </row>
    <row r="7" spans="1:31" s="18" customFormat="1" ht="10.5">
      <c r="B7" s="71"/>
      <c r="C7" s="71"/>
      <c r="D7" s="71"/>
      <c r="E7" s="71"/>
      <c r="G7" s="60"/>
      <c r="H7" s="60"/>
      <c r="I7" s="60"/>
      <c r="J7" s="60"/>
      <c r="K7" s="590"/>
      <c r="L7" s="60"/>
      <c r="M7" s="60"/>
      <c r="N7" s="60"/>
      <c r="O7" s="60"/>
      <c r="P7" s="590"/>
      <c r="Q7" s="590"/>
      <c r="R7" s="590"/>
      <c r="S7" s="590"/>
      <c r="T7" s="590"/>
      <c r="U7" s="590"/>
      <c r="V7" s="590"/>
      <c r="W7" s="590"/>
      <c r="X7" s="590"/>
      <c r="Y7" s="590"/>
      <c r="Z7" s="590"/>
      <c r="AA7" s="60"/>
      <c r="AB7" s="60"/>
      <c r="AC7" s="60"/>
      <c r="AD7" s="60"/>
      <c r="AE7" s="60" t="s">
        <v>111</v>
      </c>
    </row>
    <row r="8" spans="1:31" s="18" customFormat="1" ht="11.4">
      <c r="B8" s="997"/>
      <c r="C8" s="997"/>
      <c r="D8" s="997"/>
      <c r="E8" s="986" t="s">
        <v>54</v>
      </c>
      <c r="G8" s="997" t="s">
        <v>55</v>
      </c>
      <c r="H8" s="997" t="s">
        <v>56</v>
      </c>
      <c r="I8" s="997" t="s">
        <v>57</v>
      </c>
      <c r="J8" s="997" t="s">
        <v>58</v>
      </c>
      <c r="K8" s="938">
        <v>2022</v>
      </c>
      <c r="L8" s="997" t="s">
        <v>55</v>
      </c>
      <c r="M8" s="997" t="s">
        <v>56</v>
      </c>
      <c r="N8" s="997" t="s">
        <v>57</v>
      </c>
      <c r="O8" s="997" t="s">
        <v>58</v>
      </c>
      <c r="P8" s="938">
        <v>2023</v>
      </c>
      <c r="Q8" s="997" t="s">
        <v>55</v>
      </c>
      <c r="R8" s="997" t="s">
        <v>56</v>
      </c>
      <c r="S8" s="997" t="s">
        <v>57</v>
      </c>
      <c r="T8" s="997" t="s">
        <v>58</v>
      </c>
      <c r="U8" s="938">
        <v>2024</v>
      </c>
      <c r="V8" s="997" t="s">
        <v>55</v>
      </c>
      <c r="W8" s="997" t="s">
        <v>56</v>
      </c>
      <c r="X8" s="997" t="s">
        <v>57</v>
      </c>
      <c r="Y8" s="997" t="s">
        <v>58</v>
      </c>
      <c r="Z8" s="938">
        <v>2025</v>
      </c>
      <c r="AA8" s="997" t="s">
        <v>55</v>
      </c>
      <c r="AB8" s="997" t="s">
        <v>56</v>
      </c>
      <c r="AC8" s="997" t="s">
        <v>57</v>
      </c>
      <c r="AD8" s="997" t="s">
        <v>58</v>
      </c>
      <c r="AE8" s="938">
        <v>2026</v>
      </c>
    </row>
    <row r="9" spans="1:31" s="18" customFormat="1" ht="11.4">
      <c r="A9" s="163"/>
      <c r="B9" s="18" t="s">
        <v>357</v>
      </c>
      <c r="C9" s="59"/>
      <c r="D9" s="59"/>
      <c r="E9" s="877" t="str">
        <f>Footnotes!B56</f>
        <v>a</v>
      </c>
      <c r="G9" s="31">
        <v>5456</v>
      </c>
      <c r="H9" s="31">
        <v>5693</v>
      </c>
      <c r="I9" s="31">
        <v>-269</v>
      </c>
      <c r="J9" s="31">
        <v>-645</v>
      </c>
      <c r="K9" s="30">
        <v>10235</v>
      </c>
      <c r="L9" s="31">
        <v>2078</v>
      </c>
      <c r="M9" s="31">
        <v>-177</v>
      </c>
      <c r="N9" s="31">
        <v>3143</v>
      </c>
      <c r="O9" s="31">
        <v>-2051</v>
      </c>
      <c r="P9" s="30">
        <v>2993</v>
      </c>
      <c r="Q9" s="31">
        <v>1840</v>
      </c>
      <c r="R9" s="31">
        <v>-270</v>
      </c>
      <c r="S9" s="31">
        <v>-1157</v>
      </c>
      <c r="T9" s="31">
        <v>-1935</v>
      </c>
      <c r="U9" s="30">
        <v>-1522</v>
      </c>
      <c r="V9" s="31">
        <v>255</v>
      </c>
      <c r="W9" s="31">
        <v>420</v>
      </c>
      <c r="X9" s="31">
        <v>1531</v>
      </c>
      <c r="Y9" s="31">
        <v>541</v>
      </c>
      <c r="Z9" s="30">
        <v>2747</v>
      </c>
      <c r="AA9" s="296">
        <v>6604</v>
      </c>
      <c r="AB9" s="296">
        <v>4231</v>
      </c>
      <c r="AC9" s="296" t="s">
        <v>1225</v>
      </c>
      <c r="AD9" s="296" t="s">
        <v>1225</v>
      </c>
      <c r="AE9" s="297">
        <v>10835</v>
      </c>
    </row>
    <row r="10" spans="1:31" s="18" customFormat="1" ht="12" customHeight="1">
      <c r="A10" s="163"/>
      <c r="B10" s="884" t="s">
        <v>358</v>
      </c>
      <c r="C10" s="21"/>
      <c r="D10" s="21"/>
      <c r="E10" s="21"/>
      <c r="G10" s="939">
        <v>-3475</v>
      </c>
      <c r="H10" s="939">
        <v>-2162</v>
      </c>
      <c r="I10" s="939">
        <v>2855</v>
      </c>
      <c r="J10" s="939">
        <v>1416</v>
      </c>
      <c r="K10" s="940">
        <v>-1366</v>
      </c>
      <c r="L10" s="939">
        <v>602</v>
      </c>
      <c r="M10" s="939">
        <v>732</v>
      </c>
      <c r="N10" s="939">
        <v>-1594</v>
      </c>
      <c r="O10" s="939">
        <v>1497</v>
      </c>
      <c r="P10" s="940">
        <v>1237</v>
      </c>
      <c r="Q10" s="939">
        <v>-852</v>
      </c>
      <c r="R10" s="939">
        <v>137</v>
      </c>
      <c r="S10" s="939">
        <v>1180</v>
      </c>
      <c r="T10" s="939">
        <v>14</v>
      </c>
      <c r="U10" s="940">
        <v>479</v>
      </c>
      <c r="V10" s="939">
        <v>-152</v>
      </c>
      <c r="W10" s="939">
        <v>552</v>
      </c>
      <c r="X10" s="939">
        <v>79</v>
      </c>
      <c r="Y10" s="939">
        <v>874</v>
      </c>
      <c r="Z10" s="940">
        <v>1353</v>
      </c>
      <c r="AA10" s="1103">
        <v>-4152</v>
      </c>
      <c r="AB10" s="1103">
        <v>869</v>
      </c>
      <c r="AC10" s="1103" t="s">
        <v>1225</v>
      </c>
      <c r="AD10" s="1103" t="s">
        <v>1225</v>
      </c>
      <c r="AE10" s="982">
        <v>-3283</v>
      </c>
    </row>
    <row r="11" spans="1:31" s="18" customFormat="1" ht="12" customHeight="1">
      <c r="A11" s="163"/>
      <c r="B11" s="170" t="s">
        <v>151</v>
      </c>
      <c r="C11" s="170"/>
      <c r="D11" s="170"/>
      <c r="E11" s="931" t="str">
        <f>Footnotes!B56</f>
        <v>a</v>
      </c>
      <c r="G11" s="98">
        <v>1981</v>
      </c>
      <c r="H11" s="98">
        <v>3531</v>
      </c>
      <c r="I11" s="98">
        <v>2586</v>
      </c>
      <c r="J11" s="98">
        <v>771</v>
      </c>
      <c r="K11" s="143">
        <v>8869</v>
      </c>
      <c r="L11" s="98">
        <v>2680</v>
      </c>
      <c r="M11" s="98">
        <v>555</v>
      </c>
      <c r="N11" s="98">
        <v>1549</v>
      </c>
      <c r="O11" s="98">
        <v>-554</v>
      </c>
      <c r="P11" s="143">
        <v>4230</v>
      </c>
      <c r="Q11" s="98">
        <v>988</v>
      </c>
      <c r="R11" s="98">
        <v>-133</v>
      </c>
      <c r="S11" s="98">
        <v>23</v>
      </c>
      <c r="T11" s="98">
        <v>-1921</v>
      </c>
      <c r="U11" s="143">
        <v>-1043</v>
      </c>
      <c r="V11" s="98">
        <v>103</v>
      </c>
      <c r="W11" s="98">
        <v>972</v>
      </c>
      <c r="X11" s="98">
        <v>1610</v>
      </c>
      <c r="Y11" s="98">
        <v>1415</v>
      </c>
      <c r="Z11" s="143">
        <v>4100</v>
      </c>
      <c r="AA11" s="339">
        <v>2452</v>
      </c>
      <c r="AB11" s="339">
        <v>5100</v>
      </c>
      <c r="AC11" s="339" t="s">
        <v>1225</v>
      </c>
      <c r="AD11" s="339" t="s">
        <v>1225</v>
      </c>
      <c r="AE11" s="237">
        <v>7552</v>
      </c>
    </row>
    <row r="12" spans="1:31" s="18" customFormat="1" ht="12" customHeight="1">
      <c r="A12" s="163"/>
      <c r="B12" s="21" t="s">
        <v>359</v>
      </c>
      <c r="C12" s="884"/>
      <c r="D12" s="884"/>
      <c r="E12" s="1067" t="str">
        <f>Footnotes!B56</f>
        <v>a</v>
      </c>
      <c r="G12" s="939">
        <v>175</v>
      </c>
      <c r="H12" s="939">
        <v>475</v>
      </c>
      <c r="I12" s="939">
        <v>139</v>
      </c>
      <c r="J12" s="939">
        <v>1131</v>
      </c>
      <c r="K12" s="940">
        <v>1920</v>
      </c>
      <c r="L12" s="939">
        <v>79</v>
      </c>
      <c r="M12" s="939">
        <v>241</v>
      </c>
      <c r="N12" s="939">
        <v>506</v>
      </c>
      <c r="O12" s="939">
        <v>1357</v>
      </c>
      <c r="P12" s="940">
        <v>2183</v>
      </c>
      <c r="Q12" s="939">
        <v>301</v>
      </c>
      <c r="R12" s="939">
        <v>1282</v>
      </c>
      <c r="S12" s="939">
        <v>358</v>
      </c>
      <c r="T12" s="939">
        <v>1619</v>
      </c>
      <c r="U12" s="940">
        <v>3560</v>
      </c>
      <c r="V12" s="939">
        <v>574</v>
      </c>
      <c r="W12" s="939">
        <v>561</v>
      </c>
      <c r="X12" s="939">
        <v>106</v>
      </c>
      <c r="Y12" s="939">
        <v>-69</v>
      </c>
      <c r="Z12" s="940">
        <v>1172</v>
      </c>
      <c r="AA12" s="1103">
        <v>751</v>
      </c>
      <c r="AB12" s="1103">
        <v>-146</v>
      </c>
      <c r="AC12" s="1103" t="s">
        <v>1225</v>
      </c>
      <c r="AD12" s="1103" t="s">
        <v>1225</v>
      </c>
      <c r="AE12" s="982">
        <v>605</v>
      </c>
    </row>
    <row r="13" spans="1:31" s="18" customFormat="1" ht="12" customHeight="1">
      <c r="A13" s="163"/>
      <c r="B13" s="942" t="s">
        <v>388</v>
      </c>
      <c r="C13" s="942"/>
      <c r="D13" s="942"/>
      <c r="E13" s="942"/>
      <c r="G13" s="787">
        <v>2156</v>
      </c>
      <c r="H13" s="787">
        <v>4006</v>
      </c>
      <c r="I13" s="787">
        <v>2725</v>
      </c>
      <c r="J13" s="787">
        <v>1902</v>
      </c>
      <c r="K13" s="788">
        <v>10789</v>
      </c>
      <c r="L13" s="787">
        <v>2759</v>
      </c>
      <c r="M13" s="787">
        <v>796</v>
      </c>
      <c r="N13" s="787">
        <v>2055</v>
      </c>
      <c r="O13" s="787">
        <v>803</v>
      </c>
      <c r="P13" s="788">
        <v>6413</v>
      </c>
      <c r="Q13" s="787">
        <v>1289</v>
      </c>
      <c r="R13" s="787">
        <v>1149</v>
      </c>
      <c r="S13" s="787">
        <v>381</v>
      </c>
      <c r="T13" s="787">
        <v>-302</v>
      </c>
      <c r="U13" s="788">
        <v>2517</v>
      </c>
      <c r="V13" s="787">
        <v>677</v>
      </c>
      <c r="W13" s="787">
        <v>1533</v>
      </c>
      <c r="X13" s="787">
        <v>1716</v>
      </c>
      <c r="Y13" s="787">
        <v>1346</v>
      </c>
      <c r="Z13" s="788">
        <v>5272</v>
      </c>
      <c r="AA13" s="787">
        <v>3203</v>
      </c>
      <c r="AB13" s="787">
        <v>4954</v>
      </c>
      <c r="AC13" s="787" t="s">
        <v>1225</v>
      </c>
      <c r="AD13" s="787" t="s">
        <v>1225</v>
      </c>
      <c r="AE13" s="788">
        <v>8157</v>
      </c>
    </row>
    <row r="14" spans="1:31" s="18" customFormat="1" ht="12" customHeight="1">
      <c r="A14" s="163"/>
      <c r="B14" s="21" t="s">
        <v>360</v>
      </c>
      <c r="C14" s="884"/>
      <c r="D14" s="884"/>
      <c r="E14" s="884"/>
      <c r="G14" s="939">
        <v>400</v>
      </c>
      <c r="H14" s="939">
        <v>783</v>
      </c>
      <c r="I14" s="939">
        <v>725</v>
      </c>
      <c r="J14" s="939">
        <v>400</v>
      </c>
      <c r="K14" s="940">
        <v>2308</v>
      </c>
      <c r="L14" s="939">
        <v>777</v>
      </c>
      <c r="M14" s="939">
        <v>271</v>
      </c>
      <c r="N14" s="939">
        <v>167</v>
      </c>
      <c r="O14" s="939">
        <v>239</v>
      </c>
      <c r="P14" s="940">
        <v>1454</v>
      </c>
      <c r="Q14" s="939">
        <v>333</v>
      </c>
      <c r="R14" s="939">
        <v>125</v>
      </c>
      <c r="S14" s="939">
        <v>67</v>
      </c>
      <c r="T14" s="939">
        <v>-73</v>
      </c>
      <c r="U14" s="940">
        <v>452</v>
      </c>
      <c r="V14" s="939">
        <v>76</v>
      </c>
      <c r="W14" s="939">
        <v>251</v>
      </c>
      <c r="X14" s="939">
        <v>360</v>
      </c>
      <c r="Y14" s="939">
        <v>379</v>
      </c>
      <c r="Z14" s="940">
        <v>1066</v>
      </c>
      <c r="AA14" s="1103">
        <v>646</v>
      </c>
      <c r="AB14" s="1103">
        <v>1034</v>
      </c>
      <c r="AC14" s="1103" t="s">
        <v>1225</v>
      </c>
      <c r="AD14" s="1103" t="s">
        <v>1225</v>
      </c>
      <c r="AE14" s="982">
        <v>1680</v>
      </c>
    </row>
    <row r="15" spans="1:31" s="18" customFormat="1" ht="12" customHeight="1">
      <c r="A15" s="163"/>
      <c r="B15" s="942" t="s">
        <v>361</v>
      </c>
      <c r="C15" s="942"/>
      <c r="D15" s="942"/>
      <c r="E15" s="942"/>
      <c r="G15" s="787">
        <v>1756</v>
      </c>
      <c r="H15" s="787">
        <v>3223</v>
      </c>
      <c r="I15" s="787">
        <v>2000</v>
      </c>
      <c r="J15" s="787">
        <v>1502</v>
      </c>
      <c r="K15" s="788">
        <v>8481</v>
      </c>
      <c r="L15" s="787">
        <v>1982</v>
      </c>
      <c r="M15" s="787">
        <v>525</v>
      </c>
      <c r="N15" s="787">
        <v>1888</v>
      </c>
      <c r="O15" s="787">
        <v>564</v>
      </c>
      <c r="P15" s="788">
        <v>4959</v>
      </c>
      <c r="Q15" s="787">
        <v>956</v>
      </c>
      <c r="R15" s="787">
        <v>1024</v>
      </c>
      <c r="S15" s="787">
        <v>314</v>
      </c>
      <c r="T15" s="787">
        <v>-229</v>
      </c>
      <c r="U15" s="788">
        <v>2065</v>
      </c>
      <c r="V15" s="787">
        <v>601</v>
      </c>
      <c r="W15" s="787">
        <v>1282</v>
      </c>
      <c r="X15" s="787">
        <v>1356</v>
      </c>
      <c r="Y15" s="787">
        <v>967</v>
      </c>
      <c r="Z15" s="788">
        <v>4206</v>
      </c>
      <c r="AA15" s="787">
        <v>2557</v>
      </c>
      <c r="AB15" s="787">
        <v>3920</v>
      </c>
      <c r="AC15" s="787" t="s">
        <v>1225</v>
      </c>
      <c r="AD15" s="787" t="s">
        <v>1225</v>
      </c>
      <c r="AE15" s="788">
        <v>6477</v>
      </c>
    </row>
    <row r="16" spans="1:31" s="18" customFormat="1" ht="12" customHeight="1">
      <c r="A16" s="163"/>
      <c r="B16" s="1004" t="s">
        <v>389</v>
      </c>
      <c r="C16" s="27"/>
      <c r="D16" s="27"/>
      <c r="E16" s="27"/>
      <c r="G16" s="976"/>
      <c r="H16" s="976"/>
      <c r="I16" s="976"/>
      <c r="J16" s="976"/>
      <c r="K16" s="977"/>
      <c r="L16" s="976"/>
      <c r="M16" s="976"/>
      <c r="N16" s="976"/>
      <c r="O16" s="976"/>
      <c r="P16" s="977"/>
      <c r="Q16" s="976"/>
      <c r="R16" s="976"/>
      <c r="S16" s="976"/>
      <c r="T16" s="976"/>
      <c r="U16" s="977"/>
      <c r="V16" s="976"/>
      <c r="W16" s="976"/>
      <c r="X16" s="976"/>
      <c r="Y16" s="976"/>
      <c r="Z16" s="977"/>
      <c r="AA16" s="977"/>
      <c r="AB16" s="977"/>
      <c r="AC16" s="977"/>
      <c r="AD16" s="977"/>
      <c r="AE16" s="977"/>
    </row>
    <row r="17" spans="1:31" s="18" customFormat="1" ht="12" customHeight="1">
      <c r="A17" s="163"/>
      <c r="B17" s="21"/>
      <c r="C17" s="273" t="s">
        <v>363</v>
      </c>
      <c r="D17" s="572"/>
      <c r="E17" s="572"/>
      <c r="G17" s="31"/>
      <c r="H17" s="31"/>
      <c r="I17" s="31"/>
      <c r="J17" s="31"/>
      <c r="K17" s="30"/>
      <c r="L17" s="31"/>
      <c r="M17" s="31"/>
      <c r="N17" s="31"/>
      <c r="O17" s="31"/>
      <c r="P17" s="30"/>
      <c r="Q17" s="31"/>
      <c r="R17" s="31"/>
      <c r="S17" s="31"/>
      <c r="T17" s="31"/>
      <c r="U17" s="30"/>
      <c r="V17" s="31"/>
      <c r="W17" s="31"/>
      <c r="X17" s="31"/>
      <c r="Y17" s="31"/>
      <c r="Z17" s="30"/>
      <c r="AA17" s="30"/>
      <c r="AB17" s="30"/>
      <c r="AC17" s="30"/>
      <c r="AD17" s="30"/>
      <c r="AE17" s="30"/>
    </row>
    <row r="18" spans="1:31" s="18" customFormat="1" ht="12" customHeight="1">
      <c r="A18" s="163"/>
      <c r="B18" s="21"/>
      <c r="C18" s="21"/>
      <c r="D18" s="21" t="s">
        <v>390</v>
      </c>
      <c r="E18" s="21"/>
      <c r="G18" s="31">
        <v>522</v>
      </c>
      <c r="H18" s="31">
        <v>679</v>
      </c>
      <c r="I18" s="31">
        <v>1137</v>
      </c>
      <c r="J18" s="31">
        <v>628</v>
      </c>
      <c r="K18" s="30">
        <v>2966</v>
      </c>
      <c r="L18" s="31">
        <v>391</v>
      </c>
      <c r="M18" s="31">
        <v>701</v>
      </c>
      <c r="N18" s="31">
        <v>670</v>
      </c>
      <c r="O18" s="31">
        <v>882</v>
      </c>
      <c r="P18" s="30">
        <v>2644</v>
      </c>
      <c r="Q18" s="31">
        <v>370</v>
      </c>
      <c r="R18" s="31">
        <v>790</v>
      </c>
      <c r="S18" s="31">
        <v>897</v>
      </c>
      <c r="T18" s="31">
        <v>527</v>
      </c>
      <c r="U18" s="30">
        <v>2584</v>
      </c>
      <c r="V18" s="31">
        <v>664</v>
      </c>
      <c r="W18" s="31">
        <v>1056</v>
      </c>
      <c r="X18" s="31">
        <v>1167</v>
      </c>
      <c r="Y18" s="31">
        <v>877</v>
      </c>
      <c r="Z18" s="30">
        <v>3764</v>
      </c>
      <c r="AA18" s="314">
        <v>1009</v>
      </c>
      <c r="AB18" s="314">
        <v>1771</v>
      </c>
      <c r="AC18" s="314" t="s">
        <v>1225</v>
      </c>
      <c r="AD18" s="314" t="s">
        <v>1225</v>
      </c>
      <c r="AE18" s="315">
        <v>2780</v>
      </c>
    </row>
    <row r="19" spans="1:31" s="18" customFormat="1" ht="12" customHeight="1">
      <c r="A19" s="163"/>
      <c r="B19" s="356"/>
      <c r="C19" s="356"/>
      <c r="D19" s="573" t="s">
        <v>391</v>
      </c>
      <c r="E19" s="573"/>
      <c r="F19" s="363"/>
      <c r="G19" s="357">
        <v>256</v>
      </c>
      <c r="H19" s="357">
        <v>223</v>
      </c>
      <c r="I19" s="357">
        <v>151</v>
      </c>
      <c r="J19" s="357">
        <v>70</v>
      </c>
      <c r="K19" s="358">
        <v>700</v>
      </c>
      <c r="L19" s="357">
        <v>161</v>
      </c>
      <c r="M19" s="357">
        <v>171</v>
      </c>
      <c r="N19" s="357">
        <v>185</v>
      </c>
      <c r="O19" s="357">
        <v>213</v>
      </c>
      <c r="P19" s="358">
        <v>730</v>
      </c>
      <c r="Q19" s="357">
        <v>184</v>
      </c>
      <c r="R19" s="357">
        <v>211</v>
      </c>
      <c r="S19" s="357">
        <v>216</v>
      </c>
      <c r="T19" s="357">
        <v>220</v>
      </c>
      <c r="U19" s="358">
        <v>831</v>
      </c>
      <c r="V19" s="357">
        <v>238</v>
      </c>
      <c r="W19" s="357">
        <v>245</v>
      </c>
      <c r="X19" s="357">
        <v>261</v>
      </c>
      <c r="Y19" s="357">
        <v>227</v>
      </c>
      <c r="Z19" s="358">
        <v>971</v>
      </c>
      <c r="AA19" s="359">
        <v>346</v>
      </c>
      <c r="AB19" s="359">
        <v>429</v>
      </c>
      <c r="AC19" s="359" t="s">
        <v>1225</v>
      </c>
      <c r="AD19" s="359" t="s">
        <v>1225</v>
      </c>
      <c r="AE19" s="360">
        <v>775</v>
      </c>
    </row>
    <row r="20" spans="1:31" s="18" customFormat="1" ht="12" customHeight="1">
      <c r="A20" s="163"/>
      <c r="B20" s="21"/>
      <c r="C20" s="21"/>
      <c r="D20" s="21" t="s">
        <v>392</v>
      </c>
      <c r="E20" s="21"/>
      <c r="G20" s="31">
        <v>1634</v>
      </c>
      <c r="H20" s="31">
        <v>3327</v>
      </c>
      <c r="I20" s="31">
        <v>1588</v>
      </c>
      <c r="J20" s="31">
        <v>1274</v>
      </c>
      <c r="K20" s="30">
        <v>7823</v>
      </c>
      <c r="L20" s="31">
        <v>2368</v>
      </c>
      <c r="M20" s="31">
        <v>95</v>
      </c>
      <c r="N20" s="31">
        <v>1385</v>
      </c>
      <c r="O20" s="31">
        <v>-79</v>
      </c>
      <c r="P20" s="30">
        <v>3769</v>
      </c>
      <c r="Q20" s="31">
        <v>919</v>
      </c>
      <c r="R20" s="31">
        <v>359</v>
      </c>
      <c r="S20" s="31">
        <v>-516</v>
      </c>
      <c r="T20" s="31">
        <v>-829</v>
      </c>
      <c r="U20" s="30">
        <v>-67</v>
      </c>
      <c r="V20" s="31">
        <v>13</v>
      </c>
      <c r="W20" s="31">
        <v>477</v>
      </c>
      <c r="X20" s="31">
        <v>549</v>
      </c>
      <c r="Y20" s="31">
        <v>469</v>
      </c>
      <c r="Z20" s="30">
        <v>1508</v>
      </c>
      <c r="AA20" s="296">
        <v>2194</v>
      </c>
      <c r="AB20" s="296">
        <v>3183</v>
      </c>
      <c r="AC20" s="296" t="s">
        <v>1225</v>
      </c>
      <c r="AD20" s="296" t="s">
        <v>1225</v>
      </c>
      <c r="AE20" s="297">
        <v>5377</v>
      </c>
    </row>
    <row r="21" spans="1:31" s="18" customFormat="1" ht="12" customHeight="1">
      <c r="A21" s="163"/>
      <c r="B21" s="574"/>
      <c r="C21" s="574"/>
      <c r="D21" s="574"/>
      <c r="E21" s="574"/>
      <c r="G21" s="575">
        <v>2156</v>
      </c>
      <c r="H21" s="575">
        <v>4006</v>
      </c>
      <c r="I21" s="575">
        <v>2725</v>
      </c>
      <c r="J21" s="575">
        <v>1902</v>
      </c>
      <c r="K21" s="576">
        <v>10789</v>
      </c>
      <c r="L21" s="575">
        <v>2759</v>
      </c>
      <c r="M21" s="575">
        <v>796</v>
      </c>
      <c r="N21" s="575">
        <v>2055</v>
      </c>
      <c r="O21" s="575">
        <v>803</v>
      </c>
      <c r="P21" s="576">
        <v>6413</v>
      </c>
      <c r="Q21" s="575">
        <v>1289</v>
      </c>
      <c r="R21" s="575">
        <v>1149</v>
      </c>
      <c r="S21" s="575">
        <v>381</v>
      </c>
      <c r="T21" s="575">
        <v>-302</v>
      </c>
      <c r="U21" s="576">
        <v>2517</v>
      </c>
      <c r="V21" s="575">
        <v>677</v>
      </c>
      <c r="W21" s="575">
        <v>1533</v>
      </c>
      <c r="X21" s="575">
        <v>1716</v>
      </c>
      <c r="Y21" s="575">
        <v>1346</v>
      </c>
      <c r="Z21" s="576">
        <v>5272</v>
      </c>
      <c r="AA21" s="577">
        <v>3203</v>
      </c>
      <c r="AB21" s="577">
        <v>4954</v>
      </c>
      <c r="AC21" s="577" t="s">
        <v>1225</v>
      </c>
      <c r="AD21" s="577" t="s">
        <v>1225</v>
      </c>
      <c r="AE21" s="578">
        <v>8157</v>
      </c>
    </row>
    <row r="22" spans="1:31" s="18" customFormat="1" ht="12" customHeight="1">
      <c r="A22" s="163"/>
      <c r="B22" s="21"/>
      <c r="C22" s="21" t="s">
        <v>168</v>
      </c>
      <c r="D22" s="21"/>
      <c r="E22" s="21"/>
      <c r="G22" s="31"/>
      <c r="H22" s="31"/>
      <c r="I22" s="31"/>
      <c r="J22" s="31"/>
      <c r="K22" s="30"/>
      <c r="L22" s="31"/>
      <c r="M22" s="31"/>
      <c r="N22" s="31"/>
      <c r="O22" s="31"/>
      <c r="P22" s="30"/>
      <c r="Q22" s="31"/>
      <c r="R22" s="31"/>
      <c r="S22" s="31"/>
      <c r="T22" s="31"/>
      <c r="U22" s="30"/>
      <c r="V22" s="31"/>
      <c r="W22" s="31"/>
      <c r="X22" s="31"/>
      <c r="Y22" s="31"/>
      <c r="Z22" s="30"/>
      <c r="AA22" s="30"/>
      <c r="AB22" s="30"/>
      <c r="AC22" s="30"/>
      <c r="AD22" s="30"/>
      <c r="AE22" s="30"/>
    </row>
    <row r="23" spans="1:31" s="18" customFormat="1" ht="12" customHeight="1">
      <c r="A23" s="163"/>
      <c r="B23" s="21"/>
      <c r="C23" s="21"/>
      <c r="D23" s="21" t="s">
        <v>390</v>
      </c>
      <c r="E23" s="21"/>
      <c r="G23" s="31">
        <v>235</v>
      </c>
      <c r="H23" s="31">
        <v>-326</v>
      </c>
      <c r="I23" s="31">
        <v>0</v>
      </c>
      <c r="J23" s="31">
        <v>-14</v>
      </c>
      <c r="K23" s="30">
        <v>-105</v>
      </c>
      <c r="L23" s="31">
        <v>-18</v>
      </c>
      <c r="M23" s="31">
        <v>-82</v>
      </c>
      <c r="N23" s="31">
        <v>-172</v>
      </c>
      <c r="O23" s="31">
        <v>-85</v>
      </c>
      <c r="P23" s="30">
        <v>-357</v>
      </c>
      <c r="Q23" s="31">
        <v>-45</v>
      </c>
      <c r="R23" s="31">
        <v>-182</v>
      </c>
      <c r="S23" s="31">
        <v>-154</v>
      </c>
      <c r="T23" s="31">
        <v>-1251</v>
      </c>
      <c r="U23" s="30">
        <v>-1632</v>
      </c>
      <c r="V23" s="31">
        <v>-299</v>
      </c>
      <c r="W23" s="31">
        <v>-143</v>
      </c>
      <c r="X23" s="31">
        <v>-99</v>
      </c>
      <c r="Y23" s="31">
        <v>22</v>
      </c>
      <c r="Z23" s="30">
        <v>-519</v>
      </c>
      <c r="AA23" s="314">
        <v>-156</v>
      </c>
      <c r="AB23" s="314">
        <v>-94</v>
      </c>
      <c r="AC23" s="314" t="s">
        <v>1225</v>
      </c>
      <c r="AD23" s="314" t="s">
        <v>1225</v>
      </c>
      <c r="AE23" s="315">
        <v>-250</v>
      </c>
    </row>
    <row r="24" spans="1:31" s="18" customFormat="1" ht="12" customHeight="1">
      <c r="A24" s="163"/>
      <c r="B24" s="21"/>
      <c r="C24" s="21"/>
      <c r="D24" s="573" t="s">
        <v>391</v>
      </c>
      <c r="E24" s="573"/>
      <c r="F24" s="363"/>
      <c r="G24" s="357">
        <v>-28</v>
      </c>
      <c r="H24" s="357">
        <v>-13</v>
      </c>
      <c r="I24" s="357">
        <v>-2</v>
      </c>
      <c r="J24" s="357">
        <v>49</v>
      </c>
      <c r="K24" s="358">
        <v>6</v>
      </c>
      <c r="L24" s="357">
        <v>0</v>
      </c>
      <c r="M24" s="357">
        <v>-2</v>
      </c>
      <c r="N24" s="357">
        <v>0</v>
      </c>
      <c r="O24" s="357">
        <v>-9</v>
      </c>
      <c r="P24" s="358">
        <v>-11</v>
      </c>
      <c r="Q24" s="357">
        <v>-1</v>
      </c>
      <c r="R24" s="357">
        <v>-82</v>
      </c>
      <c r="S24" s="357">
        <v>-27</v>
      </c>
      <c r="T24" s="357">
        <v>-40</v>
      </c>
      <c r="U24" s="358">
        <v>-150</v>
      </c>
      <c r="V24" s="357">
        <v>-23</v>
      </c>
      <c r="W24" s="357">
        <v>-34</v>
      </c>
      <c r="X24" s="357">
        <v>-11</v>
      </c>
      <c r="Y24" s="357">
        <v>-11</v>
      </c>
      <c r="Z24" s="358">
        <v>-79</v>
      </c>
      <c r="AA24" s="359">
        <v>-7</v>
      </c>
      <c r="AB24" s="359">
        <v>-17</v>
      </c>
      <c r="AC24" s="359" t="s">
        <v>1225</v>
      </c>
      <c r="AD24" s="359" t="s">
        <v>1225</v>
      </c>
      <c r="AE24" s="360">
        <v>-24</v>
      </c>
    </row>
    <row r="25" spans="1:31" s="18" customFormat="1" ht="12" customHeight="1">
      <c r="A25" s="163"/>
      <c r="B25" s="21"/>
      <c r="C25" s="21"/>
      <c r="D25" s="21" t="s">
        <v>392</v>
      </c>
      <c r="E25" s="876" t="str">
        <f>Footnotes!B56</f>
        <v>a</v>
      </c>
      <c r="G25" s="31">
        <v>-410</v>
      </c>
      <c r="H25" s="31">
        <v>-149</v>
      </c>
      <c r="I25" s="31">
        <v>-139</v>
      </c>
      <c r="J25" s="31">
        <v>-1117</v>
      </c>
      <c r="K25" s="30">
        <v>-1815</v>
      </c>
      <c r="L25" s="31">
        <v>-61</v>
      </c>
      <c r="M25" s="31">
        <v>-159</v>
      </c>
      <c r="N25" s="31">
        <v>-334</v>
      </c>
      <c r="O25" s="31">
        <v>-1272</v>
      </c>
      <c r="P25" s="30">
        <v>-1826</v>
      </c>
      <c r="Q25" s="31">
        <v>-256</v>
      </c>
      <c r="R25" s="31">
        <v>-1100</v>
      </c>
      <c r="S25" s="31">
        <v>-204</v>
      </c>
      <c r="T25" s="31">
        <v>-368</v>
      </c>
      <c r="U25" s="30">
        <v>-1928</v>
      </c>
      <c r="V25" s="31">
        <v>-275</v>
      </c>
      <c r="W25" s="31">
        <v>-418</v>
      </c>
      <c r="X25" s="31">
        <v>-7</v>
      </c>
      <c r="Y25" s="31">
        <v>47</v>
      </c>
      <c r="Z25" s="30">
        <v>-653</v>
      </c>
      <c r="AA25" s="296">
        <v>-595</v>
      </c>
      <c r="AB25" s="296">
        <v>240</v>
      </c>
      <c r="AC25" s="296" t="s">
        <v>1225</v>
      </c>
      <c r="AD25" s="296" t="s">
        <v>1225</v>
      </c>
      <c r="AE25" s="315">
        <v>-355</v>
      </c>
    </row>
    <row r="26" spans="1:31" s="18" customFormat="1" ht="12" customHeight="1">
      <c r="A26" s="163"/>
      <c r="B26" s="937"/>
      <c r="C26" s="937"/>
      <c r="D26" s="937"/>
      <c r="E26" s="937"/>
      <c r="G26" s="575">
        <v>-175</v>
      </c>
      <c r="H26" s="575">
        <v>-475</v>
      </c>
      <c r="I26" s="575">
        <v>-139</v>
      </c>
      <c r="J26" s="575">
        <v>-1131</v>
      </c>
      <c r="K26" s="576">
        <v>-1920</v>
      </c>
      <c r="L26" s="575">
        <v>-79</v>
      </c>
      <c r="M26" s="575">
        <v>-241</v>
      </c>
      <c r="N26" s="575">
        <v>-506</v>
      </c>
      <c r="O26" s="575">
        <v>-1357</v>
      </c>
      <c r="P26" s="576">
        <v>-2183</v>
      </c>
      <c r="Q26" s="575">
        <v>-301</v>
      </c>
      <c r="R26" s="575">
        <v>-1282</v>
      </c>
      <c r="S26" s="575">
        <v>-358</v>
      </c>
      <c r="T26" s="575">
        <v>-1619</v>
      </c>
      <c r="U26" s="576">
        <v>-3560</v>
      </c>
      <c r="V26" s="575">
        <v>-574</v>
      </c>
      <c r="W26" s="575">
        <v>-561</v>
      </c>
      <c r="X26" s="575">
        <v>-106</v>
      </c>
      <c r="Y26" s="575">
        <v>69</v>
      </c>
      <c r="Z26" s="576">
        <v>-1172</v>
      </c>
      <c r="AA26" s="577">
        <v>-751</v>
      </c>
      <c r="AB26" s="577">
        <v>146</v>
      </c>
      <c r="AC26" s="577" t="s">
        <v>1225</v>
      </c>
      <c r="AD26" s="577" t="s">
        <v>1225</v>
      </c>
      <c r="AE26" s="578">
        <v>-605</v>
      </c>
    </row>
    <row r="27" spans="1:31" s="18" customFormat="1" ht="12" customHeight="1">
      <c r="A27" s="163"/>
      <c r="B27" s="21"/>
      <c r="C27" s="273" t="s">
        <v>151</v>
      </c>
      <c r="D27" s="572"/>
      <c r="E27" s="572"/>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row>
    <row r="28" spans="1:31" s="18" customFormat="1" ht="12" customHeight="1">
      <c r="A28" s="163"/>
      <c r="B28" s="21"/>
      <c r="C28" s="21"/>
      <c r="D28" s="21" t="s">
        <v>390</v>
      </c>
      <c r="E28" s="21"/>
      <c r="G28" s="361">
        <v>757</v>
      </c>
      <c r="H28" s="361">
        <v>353</v>
      </c>
      <c r="I28" s="361">
        <v>1137</v>
      </c>
      <c r="J28" s="361">
        <v>614</v>
      </c>
      <c r="K28" s="362">
        <v>2861</v>
      </c>
      <c r="L28" s="361">
        <v>373</v>
      </c>
      <c r="M28" s="361">
        <v>619</v>
      </c>
      <c r="N28" s="361">
        <v>498</v>
      </c>
      <c r="O28" s="361">
        <v>797</v>
      </c>
      <c r="P28" s="362">
        <v>2287</v>
      </c>
      <c r="Q28" s="361">
        <v>325</v>
      </c>
      <c r="R28" s="361">
        <v>608</v>
      </c>
      <c r="S28" s="361">
        <v>743</v>
      </c>
      <c r="T28" s="361">
        <v>-724</v>
      </c>
      <c r="U28" s="362">
        <v>952</v>
      </c>
      <c r="V28" s="361">
        <v>365</v>
      </c>
      <c r="W28" s="361">
        <v>913</v>
      </c>
      <c r="X28" s="361">
        <v>1068</v>
      </c>
      <c r="Y28" s="361">
        <v>899</v>
      </c>
      <c r="Z28" s="362">
        <v>3245</v>
      </c>
      <c r="AA28" s="296">
        <v>853</v>
      </c>
      <c r="AB28" s="296">
        <v>1677</v>
      </c>
      <c r="AC28" s="296" t="s">
        <v>1225</v>
      </c>
      <c r="AD28" s="296" t="s">
        <v>1225</v>
      </c>
      <c r="AE28" s="297">
        <v>2530</v>
      </c>
    </row>
    <row r="29" spans="1:31" s="18" customFormat="1" ht="12" customHeight="1">
      <c r="A29" s="163"/>
      <c r="B29" s="21"/>
      <c r="C29" s="21"/>
      <c r="D29" s="573" t="s">
        <v>391</v>
      </c>
      <c r="E29" s="573"/>
      <c r="F29" s="363"/>
      <c r="G29" s="579">
        <v>228</v>
      </c>
      <c r="H29" s="579">
        <v>210</v>
      </c>
      <c r="I29" s="579">
        <v>149</v>
      </c>
      <c r="J29" s="579">
        <v>119</v>
      </c>
      <c r="K29" s="591">
        <v>706</v>
      </c>
      <c r="L29" s="579">
        <v>161</v>
      </c>
      <c r="M29" s="579">
        <v>169</v>
      </c>
      <c r="N29" s="579">
        <v>185</v>
      </c>
      <c r="O29" s="579">
        <v>204</v>
      </c>
      <c r="P29" s="591">
        <v>719</v>
      </c>
      <c r="Q29" s="579">
        <v>183</v>
      </c>
      <c r="R29" s="579">
        <v>129</v>
      </c>
      <c r="S29" s="579">
        <v>189</v>
      </c>
      <c r="T29" s="579">
        <v>180</v>
      </c>
      <c r="U29" s="591">
        <v>681</v>
      </c>
      <c r="V29" s="579">
        <v>215</v>
      </c>
      <c r="W29" s="579">
        <v>211</v>
      </c>
      <c r="X29" s="579">
        <v>250</v>
      </c>
      <c r="Y29" s="579">
        <v>216</v>
      </c>
      <c r="Z29" s="591">
        <v>892</v>
      </c>
      <c r="AA29" s="765">
        <v>339</v>
      </c>
      <c r="AB29" s="765">
        <v>412</v>
      </c>
      <c r="AC29" s="765" t="s">
        <v>1225</v>
      </c>
      <c r="AD29" s="765" t="s">
        <v>1225</v>
      </c>
      <c r="AE29" s="766">
        <v>751</v>
      </c>
    </row>
    <row r="30" spans="1:31" s="18" customFormat="1" ht="12" customHeight="1">
      <c r="A30" s="163"/>
      <c r="B30" s="21"/>
      <c r="C30" s="21"/>
      <c r="D30" s="21" t="s">
        <v>392</v>
      </c>
      <c r="E30" s="876" t="str">
        <f>Footnotes!B56</f>
        <v>a</v>
      </c>
      <c r="G30" s="361">
        <v>1224</v>
      </c>
      <c r="H30" s="361">
        <v>3178</v>
      </c>
      <c r="I30" s="361">
        <v>1449</v>
      </c>
      <c r="J30" s="361">
        <v>157</v>
      </c>
      <c r="K30" s="362">
        <v>6008</v>
      </c>
      <c r="L30" s="361">
        <v>2307</v>
      </c>
      <c r="M30" s="361">
        <v>-64</v>
      </c>
      <c r="N30" s="361">
        <v>1051</v>
      </c>
      <c r="O30" s="361">
        <v>-1351</v>
      </c>
      <c r="P30" s="362">
        <v>1943</v>
      </c>
      <c r="Q30" s="361">
        <v>663</v>
      </c>
      <c r="R30" s="361">
        <v>-741</v>
      </c>
      <c r="S30" s="361">
        <v>-720</v>
      </c>
      <c r="T30" s="361">
        <v>-1197</v>
      </c>
      <c r="U30" s="362">
        <v>-1995</v>
      </c>
      <c r="V30" s="361">
        <v>-262</v>
      </c>
      <c r="W30" s="361">
        <v>59</v>
      </c>
      <c r="X30" s="361">
        <v>542</v>
      </c>
      <c r="Y30" s="361">
        <v>516</v>
      </c>
      <c r="Z30" s="362">
        <v>855</v>
      </c>
      <c r="AA30" s="296">
        <v>1599</v>
      </c>
      <c r="AB30" s="296">
        <v>3423</v>
      </c>
      <c r="AC30" s="296" t="s">
        <v>1225</v>
      </c>
      <c r="AD30" s="296" t="s">
        <v>1225</v>
      </c>
      <c r="AE30" s="297">
        <v>5022</v>
      </c>
    </row>
    <row r="31" spans="1:31" s="18" customFormat="1" ht="12" customHeight="1">
      <c r="A31" s="163"/>
      <c r="B31" s="574"/>
      <c r="C31" s="574"/>
      <c r="D31" s="574"/>
      <c r="E31" s="574"/>
      <c r="G31" s="580">
        <v>1981</v>
      </c>
      <c r="H31" s="580">
        <v>3531</v>
      </c>
      <c r="I31" s="580">
        <v>2586</v>
      </c>
      <c r="J31" s="580">
        <v>771</v>
      </c>
      <c r="K31" s="581">
        <v>8869</v>
      </c>
      <c r="L31" s="580">
        <v>2680</v>
      </c>
      <c r="M31" s="580">
        <v>555</v>
      </c>
      <c r="N31" s="580">
        <v>1549</v>
      </c>
      <c r="O31" s="580">
        <v>-554</v>
      </c>
      <c r="P31" s="581">
        <v>4230</v>
      </c>
      <c r="Q31" s="580">
        <v>988</v>
      </c>
      <c r="R31" s="580">
        <v>-133</v>
      </c>
      <c r="S31" s="580">
        <v>23</v>
      </c>
      <c r="T31" s="580">
        <v>-1921</v>
      </c>
      <c r="U31" s="581">
        <v>-1043</v>
      </c>
      <c r="V31" s="580">
        <v>103</v>
      </c>
      <c r="W31" s="580">
        <v>972</v>
      </c>
      <c r="X31" s="580">
        <v>1610</v>
      </c>
      <c r="Y31" s="580">
        <v>1415</v>
      </c>
      <c r="Z31" s="581">
        <v>4100</v>
      </c>
      <c r="AA31" s="577">
        <v>2452</v>
      </c>
      <c r="AB31" s="577">
        <v>5100</v>
      </c>
      <c r="AC31" s="577" t="s">
        <v>1225</v>
      </c>
      <c r="AD31" s="577" t="s">
        <v>1225</v>
      </c>
      <c r="AE31" s="578">
        <v>7552</v>
      </c>
    </row>
    <row r="32" spans="1:31" s="18" customFormat="1" ht="12" customHeight="1">
      <c r="A32" s="163"/>
      <c r="B32" s="21"/>
      <c r="C32" s="273" t="s">
        <v>70</v>
      </c>
      <c r="D32" s="572"/>
      <c r="E32" s="572"/>
      <c r="G32" s="361"/>
      <c r="H32" s="361"/>
      <c r="I32" s="361"/>
      <c r="J32" s="361"/>
      <c r="K32" s="362"/>
      <c r="L32" s="361"/>
      <c r="M32" s="361"/>
      <c r="N32" s="361"/>
      <c r="O32" s="361"/>
      <c r="P32" s="362"/>
      <c r="Q32" s="361"/>
      <c r="R32" s="361"/>
      <c r="S32" s="361"/>
      <c r="T32" s="361"/>
      <c r="U32" s="362"/>
      <c r="V32" s="361"/>
      <c r="W32" s="361"/>
      <c r="X32" s="361"/>
      <c r="Y32" s="361"/>
      <c r="Z32" s="362"/>
      <c r="AA32" s="362"/>
      <c r="AB32" s="362"/>
      <c r="AC32" s="362"/>
      <c r="AD32" s="362"/>
      <c r="AE32" s="362"/>
    </row>
    <row r="33" spans="1:39" s="18" customFormat="1" ht="12" customHeight="1">
      <c r="A33" s="163"/>
      <c r="B33" s="21"/>
      <c r="C33" s="21"/>
      <c r="D33" s="21" t="s">
        <v>390</v>
      </c>
      <c r="E33" s="21"/>
      <c r="G33" s="361">
        <v>848</v>
      </c>
      <c r="H33" s="361">
        <v>994</v>
      </c>
      <c r="I33" s="361">
        <v>1448</v>
      </c>
      <c r="J33" s="361">
        <v>962</v>
      </c>
      <c r="K33" s="362">
        <v>4252</v>
      </c>
      <c r="L33" s="361">
        <v>732</v>
      </c>
      <c r="M33" s="361">
        <v>1149</v>
      </c>
      <c r="N33" s="361">
        <v>1151</v>
      </c>
      <c r="O33" s="361">
        <v>1348</v>
      </c>
      <c r="P33" s="362">
        <v>4380</v>
      </c>
      <c r="Q33" s="361">
        <v>854</v>
      </c>
      <c r="R33" s="361">
        <v>1281</v>
      </c>
      <c r="S33" s="361">
        <v>1410</v>
      </c>
      <c r="T33" s="361">
        <v>1174</v>
      </c>
      <c r="U33" s="362">
        <v>4719</v>
      </c>
      <c r="V33" s="361">
        <v>1231</v>
      </c>
      <c r="W33" s="361">
        <v>1698</v>
      </c>
      <c r="X33" s="361">
        <v>1786</v>
      </c>
      <c r="Y33" s="361">
        <v>1492</v>
      </c>
      <c r="Z33" s="362">
        <v>6207</v>
      </c>
      <c r="AA33" s="296">
        <f t="shared" ref="AA33:AE36" si="0">IF(AND(AA18="",AA38=""),"",AA18+AA38)</f>
        <v>1541</v>
      </c>
      <c r="AB33" s="296">
        <f t="shared" si="0"/>
        <v>2340</v>
      </c>
      <c r="AC33" s="296" t="str">
        <f t="shared" si="0"/>
        <v/>
      </c>
      <c r="AD33" s="296" t="str">
        <f t="shared" si="0"/>
        <v/>
      </c>
      <c r="AE33" s="297">
        <f t="shared" si="0"/>
        <v>3881</v>
      </c>
    </row>
    <row r="34" spans="1:39" s="18" customFormat="1" ht="12" customHeight="1">
      <c r="A34" s="163"/>
      <c r="B34" s="21"/>
      <c r="C34" s="21"/>
      <c r="D34" s="573" t="s">
        <v>391</v>
      </c>
      <c r="E34" s="573"/>
      <c r="G34" s="579">
        <v>295</v>
      </c>
      <c r="H34" s="579">
        <v>261</v>
      </c>
      <c r="I34" s="579">
        <v>187</v>
      </c>
      <c r="J34" s="579">
        <v>110</v>
      </c>
      <c r="K34" s="591">
        <v>853</v>
      </c>
      <c r="L34" s="579">
        <v>200</v>
      </c>
      <c r="M34" s="579">
        <v>213</v>
      </c>
      <c r="N34" s="579">
        <v>228</v>
      </c>
      <c r="O34" s="579">
        <v>256</v>
      </c>
      <c r="P34" s="591">
        <v>897</v>
      </c>
      <c r="Q34" s="579">
        <v>226</v>
      </c>
      <c r="R34" s="579">
        <v>253</v>
      </c>
      <c r="S34" s="579">
        <v>261</v>
      </c>
      <c r="T34" s="579">
        <v>267</v>
      </c>
      <c r="U34" s="591">
        <v>1007</v>
      </c>
      <c r="V34" s="579">
        <v>284</v>
      </c>
      <c r="W34" s="579">
        <v>295</v>
      </c>
      <c r="X34" s="579">
        <v>309</v>
      </c>
      <c r="Y34" s="579">
        <v>262</v>
      </c>
      <c r="Z34" s="591">
        <v>1150</v>
      </c>
      <c r="AA34" s="765">
        <f t="shared" si="0"/>
        <v>346</v>
      </c>
      <c r="AB34" s="765">
        <f t="shared" si="0"/>
        <v>429</v>
      </c>
      <c r="AC34" s="765" t="str">
        <f t="shared" si="0"/>
        <v/>
      </c>
      <c r="AD34" s="765" t="str">
        <f t="shared" si="0"/>
        <v/>
      </c>
      <c r="AE34" s="766">
        <f t="shared" si="0"/>
        <v>775</v>
      </c>
    </row>
    <row r="35" spans="1:39" s="18" customFormat="1" ht="12" customHeight="1">
      <c r="A35" s="163"/>
      <c r="B35" s="21"/>
      <c r="C35" s="21"/>
      <c r="D35" s="21" t="s">
        <v>392</v>
      </c>
      <c r="E35" s="21"/>
      <c r="G35" s="361">
        <v>2025</v>
      </c>
      <c r="H35" s="361">
        <v>3727</v>
      </c>
      <c r="I35" s="361">
        <v>1974</v>
      </c>
      <c r="J35" s="361">
        <v>1681</v>
      </c>
      <c r="K35" s="362">
        <v>9407</v>
      </c>
      <c r="L35" s="361">
        <v>2824</v>
      </c>
      <c r="M35" s="361">
        <v>541</v>
      </c>
      <c r="N35" s="361">
        <v>1819</v>
      </c>
      <c r="O35" s="361">
        <v>397</v>
      </c>
      <c r="P35" s="362">
        <v>5581</v>
      </c>
      <c r="Q35" s="361">
        <v>1379</v>
      </c>
      <c r="R35" s="361">
        <v>807</v>
      </c>
      <c r="S35" s="361">
        <v>-66</v>
      </c>
      <c r="T35" s="361">
        <v>-365</v>
      </c>
      <c r="U35" s="362">
        <v>1755</v>
      </c>
      <c r="V35" s="361">
        <v>431</v>
      </c>
      <c r="W35" s="361">
        <v>895</v>
      </c>
      <c r="X35" s="361">
        <v>975</v>
      </c>
      <c r="Y35" s="361">
        <v>909</v>
      </c>
      <c r="Z35" s="362">
        <v>3210</v>
      </c>
      <c r="AA35" s="296">
        <f t="shared" si="0"/>
        <v>2626</v>
      </c>
      <c r="AB35" s="296">
        <f t="shared" si="0"/>
        <v>3616</v>
      </c>
      <c r="AC35" s="296" t="str">
        <f t="shared" si="0"/>
        <v/>
      </c>
      <c r="AD35" s="296" t="str">
        <f t="shared" si="0"/>
        <v/>
      </c>
      <c r="AE35" s="297">
        <f t="shared" si="0"/>
        <v>6242</v>
      </c>
    </row>
    <row r="36" spans="1:39" s="363" customFormat="1" ht="12" customHeight="1">
      <c r="A36" s="163"/>
      <c r="B36" s="574"/>
      <c r="C36" s="574"/>
      <c r="D36" s="574"/>
      <c r="E36" s="574"/>
      <c r="F36" s="18"/>
      <c r="G36" s="580">
        <v>2873</v>
      </c>
      <c r="H36" s="580">
        <v>4721</v>
      </c>
      <c r="I36" s="580">
        <v>3422</v>
      </c>
      <c r="J36" s="580">
        <v>2643</v>
      </c>
      <c r="K36" s="581">
        <v>13659</v>
      </c>
      <c r="L36" s="580">
        <v>3556</v>
      </c>
      <c r="M36" s="580">
        <v>1690</v>
      </c>
      <c r="N36" s="580">
        <v>2970</v>
      </c>
      <c r="O36" s="580">
        <v>1745</v>
      </c>
      <c r="P36" s="581">
        <v>9961</v>
      </c>
      <c r="Q36" s="580">
        <v>2233</v>
      </c>
      <c r="R36" s="580">
        <v>2088</v>
      </c>
      <c r="S36" s="580">
        <v>1344</v>
      </c>
      <c r="T36" s="580">
        <v>809</v>
      </c>
      <c r="U36" s="581">
        <v>6474</v>
      </c>
      <c r="V36" s="580">
        <v>1662</v>
      </c>
      <c r="W36" s="580">
        <v>2593</v>
      </c>
      <c r="X36" s="580">
        <v>2761</v>
      </c>
      <c r="Y36" s="580">
        <v>2401</v>
      </c>
      <c r="Z36" s="581">
        <v>9417</v>
      </c>
      <c r="AA36" s="577">
        <f t="shared" si="0"/>
        <v>4167</v>
      </c>
      <c r="AB36" s="577">
        <f t="shared" si="0"/>
        <v>5956</v>
      </c>
      <c r="AC36" s="577" t="str">
        <f t="shared" si="0"/>
        <v/>
      </c>
      <c r="AD36" s="577" t="str">
        <f t="shared" si="0"/>
        <v/>
      </c>
      <c r="AE36" s="578">
        <f t="shared" si="0"/>
        <v>10123</v>
      </c>
      <c r="AF36" s="18"/>
      <c r="AG36" s="18"/>
      <c r="AH36" s="18"/>
      <c r="AI36" s="18"/>
      <c r="AJ36" s="18"/>
      <c r="AK36" s="18"/>
      <c r="AL36" s="18"/>
      <c r="AM36" s="18"/>
    </row>
    <row r="37" spans="1:39" s="18" customFormat="1" ht="12" customHeight="1">
      <c r="B37" s="70"/>
      <c r="C37" s="273" t="s">
        <v>18</v>
      </c>
      <c r="D37" s="572"/>
      <c r="E37" s="572"/>
      <c r="G37" s="361"/>
      <c r="H37" s="361"/>
      <c r="I37" s="361"/>
      <c r="J37" s="361"/>
      <c r="K37" s="362"/>
      <c r="L37" s="361"/>
      <c r="M37" s="361"/>
      <c r="N37" s="361"/>
      <c r="O37" s="361"/>
      <c r="P37" s="362"/>
      <c r="Q37" s="361"/>
      <c r="R37" s="361"/>
      <c r="S37" s="361"/>
      <c r="T37" s="361"/>
      <c r="U37" s="362"/>
      <c r="V37" s="361"/>
      <c r="W37" s="361"/>
      <c r="X37" s="361"/>
      <c r="Y37" s="361"/>
      <c r="Z37" s="362"/>
      <c r="AA37" s="362"/>
      <c r="AB37" s="362"/>
      <c r="AC37" s="362"/>
      <c r="AD37" s="362"/>
      <c r="AE37" s="362"/>
    </row>
    <row r="38" spans="1:39" s="18" customFormat="1" ht="12" customHeight="1">
      <c r="B38" s="70"/>
      <c r="C38" s="21"/>
      <c r="D38" s="21" t="s">
        <v>390</v>
      </c>
      <c r="E38" s="21"/>
      <c r="G38" s="361">
        <v>326</v>
      </c>
      <c r="H38" s="361">
        <v>315</v>
      </c>
      <c r="I38" s="361">
        <v>311</v>
      </c>
      <c r="J38" s="361">
        <v>334</v>
      </c>
      <c r="K38" s="362">
        <v>1286</v>
      </c>
      <c r="L38" s="361">
        <v>341</v>
      </c>
      <c r="M38" s="361">
        <v>448</v>
      </c>
      <c r="N38" s="361">
        <v>481</v>
      </c>
      <c r="O38" s="361">
        <v>466</v>
      </c>
      <c r="P38" s="362">
        <v>1736</v>
      </c>
      <c r="Q38" s="361">
        <v>484</v>
      </c>
      <c r="R38" s="361">
        <v>491</v>
      </c>
      <c r="S38" s="361">
        <v>513</v>
      </c>
      <c r="T38" s="361">
        <v>647</v>
      </c>
      <c r="U38" s="362">
        <v>2135</v>
      </c>
      <c r="V38" s="361">
        <v>567</v>
      </c>
      <c r="W38" s="361">
        <v>642</v>
      </c>
      <c r="X38" s="361">
        <v>619</v>
      </c>
      <c r="Y38" s="361">
        <v>615</v>
      </c>
      <c r="Z38" s="362">
        <v>2443</v>
      </c>
      <c r="AA38" s="296">
        <v>532</v>
      </c>
      <c r="AB38" s="296">
        <v>569</v>
      </c>
      <c r="AC38" s="296" t="s">
        <v>1225</v>
      </c>
      <c r="AD38" s="296" t="s">
        <v>1225</v>
      </c>
      <c r="AE38" s="297">
        <v>1101</v>
      </c>
    </row>
    <row r="39" spans="1:39" s="18" customFormat="1" ht="12" customHeight="1">
      <c r="B39" s="70"/>
      <c r="C39" s="21"/>
      <c r="D39" s="573" t="s">
        <v>391</v>
      </c>
      <c r="E39" s="573"/>
      <c r="G39" s="579">
        <v>39</v>
      </c>
      <c r="H39" s="579">
        <v>38</v>
      </c>
      <c r="I39" s="579">
        <v>36</v>
      </c>
      <c r="J39" s="579">
        <v>40</v>
      </c>
      <c r="K39" s="591">
        <v>153</v>
      </c>
      <c r="L39" s="579">
        <v>39</v>
      </c>
      <c r="M39" s="579">
        <v>42</v>
      </c>
      <c r="N39" s="579">
        <v>43</v>
      </c>
      <c r="O39" s="579">
        <v>43</v>
      </c>
      <c r="P39" s="591">
        <v>167</v>
      </c>
      <c r="Q39" s="579">
        <v>42</v>
      </c>
      <c r="R39" s="579">
        <v>42</v>
      </c>
      <c r="S39" s="579">
        <v>45</v>
      </c>
      <c r="T39" s="579">
        <v>47</v>
      </c>
      <c r="U39" s="591">
        <v>176</v>
      </c>
      <c r="V39" s="579">
        <v>46</v>
      </c>
      <c r="W39" s="579">
        <v>50</v>
      </c>
      <c r="X39" s="579">
        <v>48</v>
      </c>
      <c r="Y39" s="579">
        <v>35</v>
      </c>
      <c r="Z39" s="591">
        <v>179</v>
      </c>
      <c r="AA39" s="765">
        <v>0</v>
      </c>
      <c r="AB39" s="765">
        <v>0</v>
      </c>
      <c r="AC39" s="765" t="s">
        <v>1225</v>
      </c>
      <c r="AD39" s="765" t="s">
        <v>1225</v>
      </c>
      <c r="AE39" s="766">
        <v>0</v>
      </c>
    </row>
    <row r="40" spans="1:39" s="18" customFormat="1" ht="12" customHeight="1">
      <c r="B40" s="70"/>
      <c r="C40" s="21"/>
      <c r="D40" s="21" t="s">
        <v>392</v>
      </c>
      <c r="E40" s="21"/>
      <c r="G40" s="361">
        <v>391</v>
      </c>
      <c r="H40" s="361">
        <v>400</v>
      </c>
      <c r="I40" s="361">
        <v>386</v>
      </c>
      <c r="J40" s="361">
        <v>407</v>
      </c>
      <c r="K40" s="362">
        <v>1584</v>
      </c>
      <c r="L40" s="361">
        <v>456</v>
      </c>
      <c r="M40" s="361">
        <v>446</v>
      </c>
      <c r="N40" s="361">
        <v>434</v>
      </c>
      <c r="O40" s="361">
        <v>476</v>
      </c>
      <c r="P40" s="362">
        <v>1812</v>
      </c>
      <c r="Q40" s="361">
        <v>460</v>
      </c>
      <c r="R40" s="361">
        <v>448</v>
      </c>
      <c r="S40" s="361">
        <v>450</v>
      </c>
      <c r="T40" s="361">
        <v>464</v>
      </c>
      <c r="U40" s="362">
        <v>1822</v>
      </c>
      <c r="V40" s="361">
        <v>418</v>
      </c>
      <c r="W40" s="361">
        <v>418</v>
      </c>
      <c r="X40" s="361">
        <v>426</v>
      </c>
      <c r="Y40" s="361">
        <v>440</v>
      </c>
      <c r="Z40" s="362">
        <v>1702</v>
      </c>
      <c r="AA40" s="296">
        <v>432</v>
      </c>
      <c r="AB40" s="296">
        <v>433</v>
      </c>
      <c r="AC40" s="296" t="s">
        <v>1225</v>
      </c>
      <c r="AD40" s="296" t="s">
        <v>1225</v>
      </c>
      <c r="AE40" s="297">
        <v>865</v>
      </c>
    </row>
    <row r="41" spans="1:39" s="18" customFormat="1" ht="12" customHeight="1">
      <c r="A41" s="163"/>
      <c r="B41" s="574"/>
      <c r="C41" s="574"/>
      <c r="D41" s="574"/>
      <c r="E41" s="574"/>
      <c r="G41" s="580">
        <v>717</v>
      </c>
      <c r="H41" s="580">
        <v>715</v>
      </c>
      <c r="I41" s="580">
        <v>697</v>
      </c>
      <c r="J41" s="580">
        <v>741</v>
      </c>
      <c r="K41" s="581">
        <v>2870</v>
      </c>
      <c r="L41" s="580">
        <v>797</v>
      </c>
      <c r="M41" s="580">
        <v>894</v>
      </c>
      <c r="N41" s="580">
        <v>915</v>
      </c>
      <c r="O41" s="580">
        <v>942</v>
      </c>
      <c r="P41" s="581">
        <v>3548</v>
      </c>
      <c r="Q41" s="580">
        <v>944</v>
      </c>
      <c r="R41" s="580">
        <v>939</v>
      </c>
      <c r="S41" s="580">
        <v>963</v>
      </c>
      <c r="T41" s="580">
        <v>1111</v>
      </c>
      <c r="U41" s="581">
        <v>3957</v>
      </c>
      <c r="V41" s="580">
        <v>985</v>
      </c>
      <c r="W41" s="580">
        <v>1060</v>
      </c>
      <c r="X41" s="580">
        <v>1045</v>
      </c>
      <c r="Y41" s="580">
        <v>1055</v>
      </c>
      <c r="Z41" s="581">
        <v>4145</v>
      </c>
      <c r="AA41" s="577">
        <v>964</v>
      </c>
      <c r="AB41" s="577">
        <v>1002</v>
      </c>
      <c r="AC41" s="577" t="s">
        <v>1225</v>
      </c>
      <c r="AD41" s="577" t="s">
        <v>1225</v>
      </c>
      <c r="AE41" s="578">
        <v>1966</v>
      </c>
    </row>
    <row r="42" spans="1:39" s="18" customFormat="1" ht="12" customHeight="1">
      <c r="B42" s="70"/>
      <c r="C42" s="27" t="s">
        <v>365</v>
      </c>
      <c r="D42" s="70"/>
      <c r="E42" s="70"/>
      <c r="G42" s="582"/>
      <c r="H42" s="582"/>
      <c r="I42" s="582"/>
      <c r="J42" s="582"/>
      <c r="K42" s="592"/>
      <c r="L42" s="582"/>
      <c r="M42" s="582"/>
      <c r="N42" s="582"/>
      <c r="O42" s="582"/>
      <c r="P42" s="592"/>
      <c r="Q42" s="582"/>
      <c r="R42" s="582"/>
      <c r="S42" s="582"/>
      <c r="T42" s="582"/>
      <c r="U42" s="592"/>
      <c r="V42" s="582"/>
      <c r="W42" s="582"/>
      <c r="X42" s="582"/>
      <c r="Y42" s="582"/>
      <c r="Z42" s="592"/>
      <c r="AA42" s="592"/>
      <c r="AB42" s="592"/>
      <c r="AC42" s="592"/>
      <c r="AD42" s="592"/>
      <c r="AE42" s="592"/>
    </row>
    <row r="43" spans="1:39" s="18" customFormat="1" ht="12" customHeight="1">
      <c r="B43" s="70"/>
      <c r="C43" s="70"/>
      <c r="D43" s="21" t="s">
        <v>390</v>
      </c>
      <c r="E43" s="21"/>
      <c r="G43" s="361">
        <v>347</v>
      </c>
      <c r="H43" s="361">
        <v>334</v>
      </c>
      <c r="I43" s="361">
        <v>404</v>
      </c>
      <c r="J43" s="361">
        <v>694</v>
      </c>
      <c r="K43" s="362">
        <v>1779</v>
      </c>
      <c r="L43" s="361">
        <v>458</v>
      </c>
      <c r="M43" s="361">
        <v>1452</v>
      </c>
      <c r="N43" s="361">
        <v>435</v>
      </c>
      <c r="O43" s="361">
        <v>790</v>
      </c>
      <c r="P43" s="362">
        <v>3135</v>
      </c>
      <c r="Q43" s="361">
        <v>566</v>
      </c>
      <c r="R43" s="361">
        <v>497</v>
      </c>
      <c r="S43" s="361">
        <v>455</v>
      </c>
      <c r="T43" s="361">
        <v>541</v>
      </c>
      <c r="U43" s="362">
        <v>2059</v>
      </c>
      <c r="V43" s="361">
        <v>585</v>
      </c>
      <c r="W43" s="361">
        <v>387</v>
      </c>
      <c r="X43" s="361">
        <v>386</v>
      </c>
      <c r="Y43" s="361">
        <v>1122</v>
      </c>
      <c r="Z43" s="362">
        <v>2480</v>
      </c>
      <c r="AA43" s="296">
        <v>367</v>
      </c>
      <c r="AB43" s="296">
        <v>309</v>
      </c>
      <c r="AC43" s="296" t="s">
        <v>1225</v>
      </c>
      <c r="AD43" s="296" t="s">
        <v>1225</v>
      </c>
      <c r="AE43" s="297">
        <v>676</v>
      </c>
      <c r="AF43" s="130"/>
      <c r="AG43" s="130"/>
      <c r="AH43" s="130"/>
      <c r="AI43" s="130"/>
      <c r="AJ43" s="130"/>
      <c r="AK43" s="130"/>
      <c r="AL43" s="130"/>
    </row>
    <row r="44" spans="1:39" s="18" customFormat="1" ht="12" customHeight="1">
      <c r="B44" s="70"/>
      <c r="C44" s="70"/>
      <c r="D44" s="573" t="s">
        <v>391</v>
      </c>
      <c r="E44" s="573"/>
      <c r="G44" s="579">
        <v>52</v>
      </c>
      <c r="H44" s="579">
        <v>43</v>
      </c>
      <c r="I44" s="579">
        <v>42</v>
      </c>
      <c r="J44" s="579">
        <v>98</v>
      </c>
      <c r="K44" s="591">
        <v>235</v>
      </c>
      <c r="L44" s="579">
        <v>68</v>
      </c>
      <c r="M44" s="579">
        <v>44</v>
      </c>
      <c r="N44" s="579">
        <v>60</v>
      </c>
      <c r="O44" s="579">
        <v>90</v>
      </c>
      <c r="P44" s="591">
        <v>262</v>
      </c>
      <c r="Q44" s="579">
        <v>43</v>
      </c>
      <c r="R44" s="579">
        <v>74</v>
      </c>
      <c r="S44" s="579">
        <v>50</v>
      </c>
      <c r="T44" s="579">
        <v>60</v>
      </c>
      <c r="U44" s="591">
        <v>227</v>
      </c>
      <c r="V44" s="579">
        <v>37</v>
      </c>
      <c r="W44" s="579">
        <v>36</v>
      </c>
      <c r="X44" s="579">
        <v>37</v>
      </c>
      <c r="Y44" s="579">
        <v>51</v>
      </c>
      <c r="Z44" s="591">
        <v>161</v>
      </c>
      <c r="AA44" s="765">
        <v>15</v>
      </c>
      <c r="AB44" s="765">
        <v>-3</v>
      </c>
      <c r="AC44" s="765" t="s">
        <v>1225</v>
      </c>
      <c r="AD44" s="765" t="s">
        <v>1225</v>
      </c>
      <c r="AE44" s="766">
        <v>12</v>
      </c>
      <c r="AF44" s="130"/>
      <c r="AG44" s="130"/>
      <c r="AH44" s="130"/>
      <c r="AI44" s="130"/>
      <c r="AJ44" s="130"/>
      <c r="AK44" s="130"/>
      <c r="AL44" s="130"/>
    </row>
    <row r="45" spans="1:39" s="18" customFormat="1" ht="12" customHeight="1">
      <c r="B45" s="70"/>
      <c r="C45" s="70"/>
      <c r="D45" s="21" t="s">
        <v>392</v>
      </c>
      <c r="E45" s="877" t="str">
        <f>Footnotes!B57</f>
        <v>b</v>
      </c>
      <c r="G45" s="361">
        <v>368</v>
      </c>
      <c r="H45" s="361">
        <v>341</v>
      </c>
      <c r="I45" s="361">
        <v>309</v>
      </c>
      <c r="J45" s="361">
        <v>425</v>
      </c>
      <c r="K45" s="362">
        <v>1443</v>
      </c>
      <c r="L45" s="361">
        <v>319</v>
      </c>
      <c r="M45" s="361">
        <v>320</v>
      </c>
      <c r="N45" s="361">
        <v>330</v>
      </c>
      <c r="O45" s="361">
        <v>657</v>
      </c>
      <c r="P45" s="362">
        <v>1626</v>
      </c>
      <c r="Q45" s="361">
        <v>439</v>
      </c>
      <c r="R45" s="361">
        <v>401</v>
      </c>
      <c r="S45" s="361">
        <v>416</v>
      </c>
      <c r="T45" s="361">
        <v>474</v>
      </c>
      <c r="U45" s="362">
        <v>1730</v>
      </c>
      <c r="V45" s="361">
        <v>358</v>
      </c>
      <c r="W45" s="361">
        <v>410</v>
      </c>
      <c r="X45" s="361">
        <v>384</v>
      </c>
      <c r="Y45" s="361">
        <v>439</v>
      </c>
      <c r="Z45" s="362">
        <v>1591</v>
      </c>
      <c r="AA45" s="296">
        <v>290</v>
      </c>
      <c r="AB45" s="296">
        <v>229</v>
      </c>
      <c r="AC45" s="296" t="s">
        <v>1225</v>
      </c>
      <c r="AD45" s="296" t="s">
        <v>1225</v>
      </c>
      <c r="AE45" s="297">
        <v>519</v>
      </c>
      <c r="AF45" s="130"/>
      <c r="AG45" s="130"/>
      <c r="AH45" s="130"/>
      <c r="AI45" s="130"/>
      <c r="AJ45" s="130"/>
      <c r="AK45" s="130"/>
      <c r="AL45" s="130"/>
    </row>
    <row r="46" spans="1:39" s="18" customFormat="1" ht="12" customHeight="1">
      <c r="A46" s="163"/>
      <c r="B46" s="574"/>
      <c r="C46" s="574"/>
      <c r="D46" s="574"/>
      <c r="E46" s="932" t="str">
        <f>Footnotes!B57</f>
        <v>b</v>
      </c>
      <c r="G46" s="580">
        <v>715</v>
      </c>
      <c r="H46" s="580">
        <v>675</v>
      </c>
      <c r="I46" s="580">
        <v>713</v>
      </c>
      <c r="J46" s="580">
        <v>1119</v>
      </c>
      <c r="K46" s="581">
        <v>3222</v>
      </c>
      <c r="L46" s="580">
        <v>777</v>
      </c>
      <c r="M46" s="580">
        <v>1772</v>
      </c>
      <c r="N46" s="580">
        <v>765</v>
      </c>
      <c r="O46" s="580">
        <v>1447</v>
      </c>
      <c r="P46" s="581">
        <v>4761</v>
      </c>
      <c r="Q46" s="580">
        <v>1005</v>
      </c>
      <c r="R46" s="580">
        <v>898</v>
      </c>
      <c r="S46" s="580">
        <v>871</v>
      </c>
      <c r="T46" s="580">
        <v>1015</v>
      </c>
      <c r="U46" s="581">
        <v>3789</v>
      </c>
      <c r="V46" s="580">
        <v>943</v>
      </c>
      <c r="W46" s="580">
        <v>797</v>
      </c>
      <c r="X46" s="580">
        <v>770</v>
      </c>
      <c r="Y46" s="580">
        <v>1561</v>
      </c>
      <c r="Z46" s="581">
        <v>4071</v>
      </c>
      <c r="AA46" s="577">
        <v>657</v>
      </c>
      <c r="AB46" s="577">
        <v>538</v>
      </c>
      <c r="AC46" s="577" t="s">
        <v>1225</v>
      </c>
      <c r="AD46" s="577" t="s">
        <v>1225</v>
      </c>
      <c r="AE46" s="578">
        <v>1195</v>
      </c>
      <c r="AF46" s="130"/>
      <c r="AG46" s="130"/>
      <c r="AH46" s="130"/>
      <c r="AI46" s="130"/>
      <c r="AJ46" s="130"/>
      <c r="AK46" s="130"/>
      <c r="AL46" s="130"/>
    </row>
    <row r="47" spans="1:39" s="18" customFormat="1" ht="12" customHeight="1">
      <c r="A47" s="163"/>
      <c r="B47" s="272" t="s">
        <v>393</v>
      </c>
      <c r="C47" s="27"/>
      <c r="D47" s="27"/>
      <c r="E47" s="877" t="str">
        <f>Footnotes!B58</f>
        <v>c</v>
      </c>
      <c r="G47" s="130"/>
      <c r="H47" s="130"/>
      <c r="I47" s="130"/>
      <c r="J47" s="130"/>
      <c r="K47" s="130"/>
      <c r="L47" s="130"/>
      <c r="M47" s="130"/>
      <c r="N47" s="130"/>
      <c r="O47" s="130"/>
      <c r="P47" s="130"/>
      <c r="Q47" s="130"/>
      <c r="R47" s="130"/>
      <c r="S47" s="130"/>
      <c r="T47" s="130"/>
      <c r="U47" s="130"/>
      <c r="V47" s="130"/>
      <c r="W47" s="130"/>
      <c r="X47" s="130"/>
      <c r="Y47" s="130"/>
      <c r="Z47" s="130"/>
      <c r="AA47" s="130"/>
      <c r="AB47" s="130"/>
      <c r="AC47" s="130"/>
      <c r="AD47" s="130"/>
      <c r="AE47" s="130"/>
    </row>
    <row r="48" spans="1:39" s="18" customFormat="1" ht="12" customHeight="1">
      <c r="A48" s="163"/>
      <c r="B48" s="21"/>
      <c r="C48" s="21"/>
      <c r="D48" s="21" t="s">
        <v>394</v>
      </c>
      <c r="E48" s="877" t="str">
        <f>Footnotes!B59</f>
        <v>d</v>
      </c>
      <c r="G48" s="31">
        <v>20550</v>
      </c>
      <c r="H48" s="31">
        <v>20600</v>
      </c>
      <c r="I48" s="31">
        <v>20550</v>
      </c>
      <c r="J48" s="31">
        <v>20650</v>
      </c>
      <c r="K48" s="30">
        <v>20650</v>
      </c>
      <c r="L48" s="31">
        <v>20700</v>
      </c>
      <c r="M48" s="31">
        <v>21100</v>
      </c>
      <c r="N48" s="31">
        <v>21150</v>
      </c>
      <c r="O48" s="31">
        <v>21100</v>
      </c>
      <c r="P48" s="30">
        <v>21100</v>
      </c>
      <c r="Q48" s="31">
        <v>21150</v>
      </c>
      <c r="R48" s="31">
        <v>21200</v>
      </c>
      <c r="S48" s="31">
        <v>21200</v>
      </c>
      <c r="T48" s="31">
        <v>21200</v>
      </c>
      <c r="U48" s="30">
        <v>21200</v>
      </c>
      <c r="V48" s="366"/>
      <c r="W48" s="366"/>
      <c r="X48" s="366"/>
      <c r="Y48" s="366"/>
      <c r="Z48" s="30">
        <v>21050</v>
      </c>
      <c r="AA48" s="366"/>
      <c r="AB48" s="366"/>
      <c r="AC48" s="366"/>
      <c r="AD48" s="366"/>
      <c r="AE48" s="315"/>
    </row>
    <row r="49" spans="1:31" s="18" customFormat="1" ht="12" customHeight="1">
      <c r="A49" s="163"/>
      <c r="B49" s="356"/>
      <c r="D49" s="21" t="s">
        <v>395</v>
      </c>
      <c r="E49" s="21"/>
      <c r="G49" s="366"/>
      <c r="H49" s="366"/>
      <c r="I49" s="366"/>
      <c r="J49" s="366"/>
      <c r="K49" s="30">
        <v>1525.86723194</v>
      </c>
      <c r="L49" s="366"/>
      <c r="M49" s="366"/>
      <c r="N49" s="366"/>
      <c r="O49" s="366"/>
      <c r="P49" s="30">
        <v>2478</v>
      </c>
      <c r="Q49" s="366"/>
      <c r="R49" s="366"/>
      <c r="S49" s="366"/>
      <c r="T49" s="366"/>
      <c r="U49" s="30">
        <v>2922</v>
      </c>
      <c r="V49" s="366"/>
      <c r="W49" s="366"/>
      <c r="X49" s="366"/>
      <c r="Y49" s="366"/>
      <c r="Z49" s="30">
        <v>2817</v>
      </c>
      <c r="AA49" s="366"/>
      <c r="AB49" s="366"/>
      <c r="AC49" s="366"/>
      <c r="AD49" s="366"/>
      <c r="AE49" s="315"/>
    </row>
    <row r="50" spans="1:31" s="18" customFormat="1" ht="12" customHeight="1">
      <c r="A50" s="163"/>
      <c r="B50" s="356"/>
      <c r="D50" s="573" t="s">
        <v>396</v>
      </c>
      <c r="E50" s="877" t="str">
        <f>Footnotes!B60</f>
        <v>e</v>
      </c>
      <c r="G50" s="366"/>
      <c r="H50" s="366"/>
      <c r="I50" s="366"/>
      <c r="J50" s="366"/>
      <c r="K50" s="593">
        <v>8.5377758557078964E-2</v>
      </c>
      <c r="L50" s="366"/>
      <c r="M50" s="366"/>
      <c r="N50" s="366"/>
      <c r="O50" s="366"/>
      <c r="P50" s="364">
        <v>0.61599999999999999</v>
      </c>
      <c r="Q50" s="366"/>
      <c r="R50" s="366"/>
      <c r="S50" s="366"/>
      <c r="T50" s="366"/>
      <c r="U50" s="364">
        <v>0.17399999999999999</v>
      </c>
      <c r="V50" s="366"/>
      <c r="W50" s="366"/>
      <c r="X50" s="366"/>
      <c r="Y50" s="366"/>
      <c r="Z50" s="364">
        <v>-4.7E-2</v>
      </c>
      <c r="AA50" s="366"/>
      <c r="AB50" s="366"/>
      <c r="AC50" s="366"/>
      <c r="AD50" s="366"/>
      <c r="AE50" s="565"/>
    </row>
    <row r="51" spans="1:31" s="18" customFormat="1" ht="12" customHeight="1">
      <c r="A51" s="163"/>
      <c r="B51" s="356"/>
      <c r="D51" s="21" t="s">
        <v>397</v>
      </c>
      <c r="E51" s="21"/>
      <c r="G51" s="366"/>
      <c r="H51" s="366"/>
      <c r="I51" s="366"/>
      <c r="J51" s="366"/>
      <c r="K51" s="30">
        <v>3899.9258575200001</v>
      </c>
      <c r="L51" s="366"/>
      <c r="M51" s="366"/>
      <c r="N51" s="366"/>
      <c r="O51" s="366"/>
      <c r="P51" s="30">
        <v>4061</v>
      </c>
      <c r="Q51" s="366"/>
      <c r="R51" s="366"/>
      <c r="S51" s="366"/>
      <c r="T51" s="366"/>
      <c r="U51" s="30">
        <v>4209</v>
      </c>
      <c r="V51" s="366"/>
      <c r="W51" s="366"/>
      <c r="X51" s="366"/>
      <c r="Y51" s="366"/>
      <c r="Z51" s="30">
        <v>4452</v>
      </c>
      <c r="AA51" s="366"/>
      <c r="AB51" s="366"/>
      <c r="AC51" s="366"/>
      <c r="AD51" s="366"/>
      <c r="AE51" s="297"/>
    </row>
    <row r="52" spans="1:31" s="18" customFormat="1" ht="12" customHeight="1">
      <c r="A52" s="163"/>
      <c r="B52" s="363"/>
      <c r="C52" s="363"/>
      <c r="D52" s="21" t="s">
        <v>398</v>
      </c>
      <c r="E52" s="21"/>
      <c r="G52" s="366"/>
      <c r="H52" s="366"/>
      <c r="I52" s="366"/>
      <c r="J52" s="366"/>
      <c r="K52" s="585">
        <v>1062</v>
      </c>
      <c r="L52" s="366"/>
      <c r="M52" s="366"/>
      <c r="N52" s="366"/>
      <c r="O52" s="366"/>
      <c r="P52" s="585">
        <v>1155</v>
      </c>
      <c r="Q52" s="366"/>
      <c r="R52" s="366"/>
      <c r="S52" s="366"/>
      <c r="T52" s="366"/>
      <c r="U52" s="585">
        <v>1168</v>
      </c>
      <c r="V52" s="366"/>
      <c r="W52" s="366"/>
      <c r="X52" s="366"/>
      <c r="Y52" s="366"/>
      <c r="Z52" s="585">
        <v>1113</v>
      </c>
      <c r="AA52" s="688"/>
      <c r="AB52" s="688"/>
      <c r="AC52" s="688"/>
      <c r="AD52" s="688"/>
      <c r="AE52" s="689"/>
    </row>
    <row r="53" spans="1:31" s="18" customFormat="1" ht="12" customHeight="1">
      <c r="A53" s="583"/>
      <c r="B53" s="21"/>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s="18" customFormat="1" ht="12" customHeight="1">
      <c r="A54" s="583"/>
      <c r="B54" s="272" t="s">
        <v>399</v>
      </c>
      <c r="D54" s="4"/>
      <c r="E54" s="877" t="str">
        <f>Footnotes!B61</f>
        <v>f</v>
      </c>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s="18" customFormat="1" ht="12" customHeight="1">
      <c r="A55" s="583"/>
      <c r="B55" s="21"/>
      <c r="D55" s="4" t="s">
        <v>149</v>
      </c>
      <c r="E55" s="4"/>
      <c r="F55" s="4"/>
      <c r="G55" s="31">
        <v>1113</v>
      </c>
      <c r="H55" s="31">
        <v>1163</v>
      </c>
      <c r="I55" s="31">
        <v>1143</v>
      </c>
      <c r="J55" s="31">
        <v>1126</v>
      </c>
      <c r="K55" s="30">
        <v>1136</v>
      </c>
      <c r="L55" s="31">
        <v>1078</v>
      </c>
      <c r="M55" s="31">
        <v>1275</v>
      </c>
      <c r="N55" s="31">
        <v>1280</v>
      </c>
      <c r="O55" s="31">
        <v>1205</v>
      </c>
      <c r="P55" s="30">
        <v>1210</v>
      </c>
      <c r="Q55" s="31">
        <v>1080</v>
      </c>
      <c r="R55" s="31">
        <v>1271</v>
      </c>
      <c r="S55" s="31">
        <v>1240</v>
      </c>
      <c r="T55" s="31">
        <v>1244</v>
      </c>
      <c r="U55" s="30">
        <v>1209</v>
      </c>
      <c r="V55" s="31">
        <v>1201</v>
      </c>
      <c r="W55" s="31">
        <v>1248</v>
      </c>
      <c r="X55" s="31">
        <v>1273</v>
      </c>
      <c r="Y55" s="31">
        <v>1197</v>
      </c>
      <c r="Z55" s="30">
        <v>1230</v>
      </c>
      <c r="AA55" s="314">
        <v>1172</v>
      </c>
      <c r="AB55" s="314">
        <v>1189</v>
      </c>
      <c r="AC55" s="314" t="s">
        <v>1225</v>
      </c>
      <c r="AD55" s="314" t="s">
        <v>1225</v>
      </c>
      <c r="AE55" s="315">
        <v>1181</v>
      </c>
    </row>
    <row r="56" spans="1:31" s="18" customFormat="1" ht="12" customHeight="1">
      <c r="A56" s="583"/>
      <c r="B56" s="21"/>
      <c r="D56" s="4" t="s">
        <v>352</v>
      </c>
      <c r="E56" s="4"/>
      <c r="F56" s="4"/>
      <c r="G56" s="31">
        <v>883</v>
      </c>
      <c r="H56" s="31">
        <v>1032</v>
      </c>
      <c r="I56" s="31">
        <v>1098</v>
      </c>
      <c r="J56" s="31">
        <v>1069</v>
      </c>
      <c r="K56" s="30">
        <v>1021</v>
      </c>
      <c r="L56" s="31">
        <v>973</v>
      </c>
      <c r="M56" s="31">
        <v>1056</v>
      </c>
      <c r="N56" s="31">
        <v>1093</v>
      </c>
      <c r="O56" s="31">
        <v>1037</v>
      </c>
      <c r="P56" s="30">
        <v>1040</v>
      </c>
      <c r="Q56" s="31">
        <v>940</v>
      </c>
      <c r="R56" s="31">
        <v>1077</v>
      </c>
      <c r="S56" s="31">
        <v>1130</v>
      </c>
      <c r="T56" s="31">
        <v>993</v>
      </c>
      <c r="U56" s="30">
        <v>1035</v>
      </c>
      <c r="V56" s="31">
        <v>946</v>
      </c>
      <c r="W56" s="31">
        <v>1006</v>
      </c>
      <c r="X56" s="31">
        <v>1046</v>
      </c>
      <c r="Y56" s="31">
        <v>998</v>
      </c>
      <c r="Z56" s="30">
        <v>999</v>
      </c>
      <c r="AA56" s="296">
        <v>923</v>
      </c>
      <c r="AB56" s="296">
        <v>986</v>
      </c>
      <c r="AC56" s="296" t="s">
        <v>1225</v>
      </c>
      <c r="AD56" s="296" t="s">
        <v>1225</v>
      </c>
      <c r="AE56" s="297">
        <v>955</v>
      </c>
    </row>
    <row r="57" spans="1:31" s="18" customFormat="1" ht="12" customHeight="1">
      <c r="A57" s="583"/>
      <c r="B57" s="21"/>
      <c r="D57" s="4" t="s">
        <v>353</v>
      </c>
      <c r="E57" s="4"/>
      <c r="F57" s="4"/>
      <c r="G57" s="939">
        <v>471</v>
      </c>
      <c r="H57" s="939">
        <v>439</v>
      </c>
      <c r="I57" s="939">
        <v>451</v>
      </c>
      <c r="J57" s="939">
        <v>461</v>
      </c>
      <c r="K57" s="940">
        <v>456</v>
      </c>
      <c r="L57" s="939">
        <v>462</v>
      </c>
      <c r="M57" s="939">
        <v>472</v>
      </c>
      <c r="N57" s="939">
        <v>474</v>
      </c>
      <c r="O57" s="939">
        <v>465</v>
      </c>
      <c r="P57" s="940">
        <v>468</v>
      </c>
      <c r="Q57" s="939">
        <v>469</v>
      </c>
      <c r="R57" s="939">
        <v>462</v>
      </c>
      <c r="S57" s="939">
        <v>457</v>
      </c>
      <c r="T57" s="939">
        <v>493</v>
      </c>
      <c r="U57" s="940">
        <v>470</v>
      </c>
      <c r="V57" s="939">
        <v>466</v>
      </c>
      <c r="W57" s="939">
        <v>466</v>
      </c>
      <c r="X57" s="939">
        <v>456</v>
      </c>
      <c r="Y57" s="939">
        <v>478</v>
      </c>
      <c r="Z57" s="940">
        <v>467</v>
      </c>
      <c r="AA57" s="1040">
        <v>458</v>
      </c>
      <c r="AB57" s="1040">
        <v>449</v>
      </c>
      <c r="AC57" s="1040" t="s">
        <v>1225</v>
      </c>
      <c r="AD57" s="1040" t="s">
        <v>1225</v>
      </c>
      <c r="AE57" s="1041">
        <v>453</v>
      </c>
    </row>
    <row r="58" spans="1:31" s="18" customFormat="1" ht="12" customHeight="1">
      <c r="A58" s="583"/>
      <c r="B58" s="21"/>
      <c r="D58" s="4"/>
      <c r="E58" s="4"/>
      <c r="F58" s="4"/>
      <c r="G58" s="35">
        <v>2467</v>
      </c>
      <c r="H58" s="35">
        <v>2634</v>
      </c>
      <c r="I58" s="35">
        <v>2692</v>
      </c>
      <c r="J58" s="35">
        <v>2656</v>
      </c>
      <c r="K58" s="36">
        <v>2613</v>
      </c>
      <c r="L58" s="35">
        <v>2513</v>
      </c>
      <c r="M58" s="35">
        <v>2803</v>
      </c>
      <c r="N58" s="35">
        <v>2847</v>
      </c>
      <c r="O58" s="35">
        <v>2707</v>
      </c>
      <c r="P58" s="36">
        <v>2718</v>
      </c>
      <c r="Q58" s="35">
        <v>2489</v>
      </c>
      <c r="R58" s="35">
        <v>2810</v>
      </c>
      <c r="S58" s="35">
        <v>2827</v>
      </c>
      <c r="T58" s="35">
        <v>2730</v>
      </c>
      <c r="U58" s="36">
        <v>2714</v>
      </c>
      <c r="V58" s="35">
        <v>2613</v>
      </c>
      <c r="W58" s="35">
        <v>2720</v>
      </c>
      <c r="X58" s="35">
        <v>2775</v>
      </c>
      <c r="Y58" s="35">
        <v>2673</v>
      </c>
      <c r="Z58" s="36">
        <v>2696</v>
      </c>
      <c r="AA58" s="98">
        <v>2553</v>
      </c>
      <c r="AB58" s="98">
        <v>2624</v>
      </c>
      <c r="AC58" s="98" t="s">
        <v>1225</v>
      </c>
      <c r="AD58" s="98" t="s">
        <v>1225</v>
      </c>
      <c r="AE58" s="143">
        <v>2589</v>
      </c>
    </row>
    <row r="59" spans="1:31" s="18" customFormat="1" ht="12" customHeight="1">
      <c r="A59" s="583"/>
      <c r="B59" s="21"/>
      <c r="D59" s="665" t="s">
        <v>400</v>
      </c>
      <c r="E59" s="665"/>
      <c r="F59" s="4"/>
      <c r="G59" s="584"/>
      <c r="H59" s="584"/>
      <c r="I59" s="584"/>
      <c r="J59" s="584"/>
      <c r="K59" s="358">
        <v>1062</v>
      </c>
      <c r="L59" s="584"/>
      <c r="M59" s="584"/>
      <c r="N59" s="584"/>
      <c r="O59" s="584"/>
      <c r="P59" s="358">
        <v>1155</v>
      </c>
      <c r="Q59" s="584"/>
      <c r="R59" s="584"/>
      <c r="S59" s="584"/>
      <c r="T59" s="584"/>
      <c r="U59" s="358">
        <v>1168</v>
      </c>
      <c r="V59" s="584"/>
      <c r="W59" s="584"/>
      <c r="X59" s="584"/>
      <c r="Y59" s="584"/>
      <c r="Z59" s="585">
        <v>1113</v>
      </c>
      <c r="AA59" s="584"/>
      <c r="AB59" s="584"/>
      <c r="AC59" s="584"/>
      <c r="AD59" s="584"/>
      <c r="AE59" s="360" t="str">
        <f>IF(AE52="","",AE52)</f>
        <v/>
      </c>
    </row>
    <row r="60" spans="1:31" s="18" customFormat="1" ht="12" customHeight="1">
      <c r="A60" s="583"/>
      <c r="B60" s="21"/>
      <c r="D60" s="4" t="s">
        <v>401</v>
      </c>
      <c r="E60" s="4"/>
      <c r="F60" s="4"/>
      <c r="G60" s="658">
        <v>352</v>
      </c>
      <c r="H60" s="658">
        <v>369</v>
      </c>
      <c r="I60" s="658">
        <v>355</v>
      </c>
      <c r="J60" s="658">
        <v>325</v>
      </c>
      <c r="K60" s="659">
        <v>350</v>
      </c>
      <c r="L60" s="658">
        <v>333</v>
      </c>
      <c r="M60" s="658">
        <v>353</v>
      </c>
      <c r="N60" s="658">
        <v>392</v>
      </c>
      <c r="O60" s="658">
        <v>355</v>
      </c>
      <c r="P60" s="659">
        <v>358</v>
      </c>
      <c r="Q60" s="658">
        <v>352</v>
      </c>
      <c r="R60" s="658">
        <v>387</v>
      </c>
      <c r="S60" s="658">
        <v>354</v>
      </c>
      <c r="T60" s="658">
        <v>397</v>
      </c>
      <c r="U60" s="659">
        <v>373</v>
      </c>
      <c r="V60" s="658">
        <v>441</v>
      </c>
      <c r="W60" s="658">
        <v>478</v>
      </c>
      <c r="X60" s="658">
        <v>557</v>
      </c>
      <c r="Y60" s="658">
        <v>497</v>
      </c>
      <c r="Z60" s="659">
        <v>494</v>
      </c>
      <c r="AA60" s="1040">
        <v>477</v>
      </c>
      <c r="AB60" s="1040">
        <v>539</v>
      </c>
      <c r="AC60" s="1040" t="s">
        <v>1225</v>
      </c>
      <c r="AD60" s="1040" t="s">
        <v>1225</v>
      </c>
      <c r="AE60" s="1041">
        <v>508</v>
      </c>
    </row>
    <row r="61" spans="1:31" s="18" customFormat="1" ht="12" customHeight="1">
      <c r="A61" s="583"/>
      <c r="B61" s="21"/>
      <c r="D61" s="4" t="s">
        <v>402</v>
      </c>
      <c r="E61" s="4"/>
      <c r="F61" s="4"/>
      <c r="G61" s="976">
        <v>2819</v>
      </c>
      <c r="H61" s="976">
        <v>3003</v>
      </c>
      <c r="I61" s="976">
        <v>3047</v>
      </c>
      <c r="J61" s="976">
        <v>2981</v>
      </c>
      <c r="K61" s="977">
        <v>2963</v>
      </c>
      <c r="L61" s="976">
        <v>2846</v>
      </c>
      <c r="M61" s="976">
        <v>3156</v>
      </c>
      <c r="N61" s="976">
        <v>3239</v>
      </c>
      <c r="O61" s="976">
        <v>3062</v>
      </c>
      <c r="P61" s="977">
        <v>3076</v>
      </c>
      <c r="Q61" s="976">
        <v>2841</v>
      </c>
      <c r="R61" s="976">
        <v>3197</v>
      </c>
      <c r="S61" s="976">
        <v>3181</v>
      </c>
      <c r="T61" s="976">
        <v>3127</v>
      </c>
      <c r="U61" s="977">
        <v>3087</v>
      </c>
      <c r="V61" s="976">
        <v>3054</v>
      </c>
      <c r="W61" s="976">
        <v>3198</v>
      </c>
      <c r="X61" s="976">
        <v>3332</v>
      </c>
      <c r="Y61" s="976">
        <v>3170</v>
      </c>
      <c r="Z61" s="977">
        <v>3190</v>
      </c>
      <c r="AA61" s="985">
        <v>3030</v>
      </c>
      <c r="AB61" s="985">
        <v>3163</v>
      </c>
      <c r="AC61" s="985" t="s">
        <v>1225</v>
      </c>
      <c r="AD61" s="985" t="s">
        <v>1225</v>
      </c>
      <c r="AE61" s="979">
        <v>3097</v>
      </c>
    </row>
    <row r="62" spans="1:31" s="18" customFormat="1" ht="12" customHeight="1">
      <c r="A62"/>
      <c r="B62" s="272"/>
      <c r="C62" s="21"/>
      <c r="D62" s="21"/>
      <c r="E62" s="21"/>
      <c r="F62" s="21"/>
      <c r="G62" s="280"/>
      <c r="H62" s="280"/>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row>
    <row r="63" spans="1:31" s="18" customFormat="1" ht="12" customHeight="1">
      <c r="A63"/>
      <c r="B63" s="272" t="s">
        <v>403</v>
      </c>
      <c r="C63" s="21"/>
      <c r="D63" s="21"/>
      <c r="E63" s="21"/>
      <c r="F63" s="21"/>
      <c r="G63" s="280"/>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row>
    <row r="64" spans="1:31" s="18" customFormat="1" ht="12" customHeight="1">
      <c r="A64" s="56"/>
      <c r="B64" s="574"/>
      <c r="C64" s="1104" t="s">
        <v>404</v>
      </c>
      <c r="D64" s="1104"/>
      <c r="E64" s="1104"/>
      <c r="G64" s="1105"/>
      <c r="H64" s="1105"/>
      <c r="I64" s="1105"/>
      <c r="J64" s="1105"/>
      <c r="K64" s="1106"/>
      <c r="L64" s="1105"/>
      <c r="M64" s="1105"/>
      <c r="N64" s="1105"/>
      <c r="O64" s="1105"/>
      <c r="P64" s="1106"/>
      <c r="Q64" s="1105"/>
      <c r="R64" s="1105"/>
      <c r="S64" s="1105"/>
      <c r="T64" s="1105"/>
      <c r="U64" s="1106"/>
      <c r="V64" s="1105"/>
      <c r="W64" s="1105"/>
      <c r="X64" s="1105"/>
      <c r="Y64" s="1105"/>
      <c r="Z64" s="1106"/>
      <c r="AA64" s="1106"/>
      <c r="AB64" s="1106"/>
      <c r="AC64" s="1106"/>
      <c r="AD64" s="1106"/>
      <c r="AE64" s="1106"/>
    </row>
    <row r="65" spans="1:39" s="363" customFormat="1" ht="12" customHeight="1">
      <c r="A65" s="157"/>
      <c r="B65" s="18"/>
      <c r="C65" s="21"/>
      <c r="D65" s="21" t="s">
        <v>405</v>
      </c>
      <c r="E65" s="877" t="str">
        <f>Footnotes!B62</f>
        <v>g</v>
      </c>
      <c r="F65" s="18"/>
      <c r="G65" s="584"/>
      <c r="H65" s="584"/>
      <c r="I65" s="584"/>
      <c r="J65" s="584"/>
      <c r="K65" s="584"/>
      <c r="L65" s="242">
        <v>21.9</v>
      </c>
      <c r="M65" s="242">
        <v>14.7</v>
      </c>
      <c r="N65" s="242">
        <v>21.4</v>
      </c>
      <c r="O65" s="242">
        <v>14.5</v>
      </c>
      <c r="P65" s="241">
        <v>18.100000000000001</v>
      </c>
      <c r="Q65" s="242">
        <v>15.3</v>
      </c>
      <c r="R65" s="242">
        <v>11.8</v>
      </c>
      <c r="S65" s="242">
        <v>8.6999999999999993</v>
      </c>
      <c r="T65" s="242">
        <v>7.2</v>
      </c>
      <c r="U65" s="241">
        <v>10.7</v>
      </c>
      <c r="V65" s="242">
        <v>8.1</v>
      </c>
      <c r="W65" s="242">
        <v>11.9</v>
      </c>
      <c r="X65" s="242">
        <v>15.8</v>
      </c>
      <c r="Y65" s="242">
        <v>15.2</v>
      </c>
      <c r="Z65" s="241">
        <v>12.8</v>
      </c>
      <c r="AA65" s="1107">
        <v>16.899999999999999</v>
      </c>
      <c r="AB65" s="1107">
        <v>29.6</v>
      </c>
      <c r="AC65" s="1107" t="s">
        <v>1225</v>
      </c>
      <c r="AD65" s="1107" t="s">
        <v>1225</v>
      </c>
      <c r="AE65" s="1108">
        <v>23.3</v>
      </c>
      <c r="AF65" s="18"/>
      <c r="AG65" s="18"/>
      <c r="AH65" s="18"/>
      <c r="AI65" s="18"/>
      <c r="AJ65" s="18"/>
      <c r="AK65" s="18"/>
      <c r="AL65" s="18"/>
      <c r="AM65" s="18"/>
    </row>
    <row r="66" spans="1:39" s="18" customFormat="1" ht="12" hidden="1" customHeight="1">
      <c r="A66" s="56"/>
      <c r="B66" s="574"/>
      <c r="C66" s="1104" t="s">
        <v>406</v>
      </c>
      <c r="D66" s="1104"/>
      <c r="E66" s="1104"/>
      <c r="G66" s="1105"/>
      <c r="H66" s="1105"/>
      <c r="I66" s="1105"/>
      <c r="J66" s="1105"/>
      <c r="K66" s="1106"/>
      <c r="L66" s="1105"/>
      <c r="M66" s="1105"/>
      <c r="N66" s="1105"/>
      <c r="O66" s="1105"/>
      <c r="P66" s="1106"/>
      <c r="Q66" s="1105"/>
      <c r="R66" s="1105"/>
      <c r="S66" s="1105"/>
      <c r="T66" s="1105"/>
      <c r="U66" s="1109"/>
      <c r="V66" s="1105"/>
      <c r="W66" s="1105"/>
      <c r="X66" s="1105"/>
      <c r="Y66" s="1105"/>
      <c r="Z66" s="1106"/>
      <c r="AA66" s="1106"/>
      <c r="AB66" s="1106"/>
      <c r="AC66" s="1106"/>
      <c r="AD66" s="1106"/>
      <c r="AE66" s="1106"/>
    </row>
    <row r="67" spans="1:39" s="18" customFormat="1" ht="12" hidden="1" customHeight="1">
      <c r="A67" s="56"/>
      <c r="C67" s="59"/>
      <c r="D67" s="21" t="s">
        <v>407</v>
      </c>
      <c r="E67" s="21"/>
      <c r="G67" s="242">
        <v>34.200000000000003</v>
      </c>
      <c r="H67" s="242">
        <v>62.2</v>
      </c>
      <c r="I67" s="242">
        <v>52</v>
      </c>
      <c r="J67" s="242">
        <v>39</v>
      </c>
      <c r="K67" s="241">
        <v>46.9</v>
      </c>
      <c r="L67" s="242">
        <v>39</v>
      </c>
      <c r="M67" s="242">
        <v>33.5</v>
      </c>
      <c r="N67" s="242">
        <v>49.7</v>
      </c>
      <c r="O67" s="242">
        <v>24.4</v>
      </c>
      <c r="P67" s="241">
        <v>36.6</v>
      </c>
      <c r="Q67" s="242">
        <v>24</v>
      </c>
      <c r="R67" s="242">
        <v>28.6</v>
      </c>
      <c r="S67" s="242">
        <v>24</v>
      </c>
      <c r="T67" s="242">
        <v>18.399999999999999</v>
      </c>
      <c r="U67" s="241">
        <v>23.7</v>
      </c>
      <c r="V67" s="242">
        <v>24.4</v>
      </c>
      <c r="W67" s="242">
        <v>38.5</v>
      </c>
      <c r="X67" s="242">
        <v>0</v>
      </c>
      <c r="Y67" s="242">
        <v>0</v>
      </c>
      <c r="Z67" s="241">
        <v>0</v>
      </c>
      <c r="AA67" s="873">
        <v>0</v>
      </c>
      <c r="AB67" s="873">
        <v>0</v>
      </c>
      <c r="AC67" s="873" t="s">
        <v>1225</v>
      </c>
      <c r="AD67" s="873" t="s">
        <v>1225</v>
      </c>
      <c r="AE67" s="874">
        <v>0</v>
      </c>
    </row>
    <row r="68" spans="1:39" s="363" customFormat="1" ht="12" hidden="1" customHeight="1">
      <c r="A68" s="56"/>
      <c r="B68" s="18"/>
      <c r="C68" s="59"/>
      <c r="D68" s="21" t="s">
        <v>408</v>
      </c>
      <c r="E68" s="21"/>
      <c r="F68" s="18"/>
      <c r="G68" s="242">
        <v>18.600000000000001</v>
      </c>
      <c r="H68" s="242">
        <v>46.6</v>
      </c>
      <c r="I68" s="242">
        <v>38.799999999999997</v>
      </c>
      <c r="J68" s="242">
        <v>32.4</v>
      </c>
      <c r="K68" s="241">
        <v>34.200000000000003</v>
      </c>
      <c r="L68" s="242">
        <v>28.8</v>
      </c>
      <c r="M68" s="242">
        <v>28.8</v>
      </c>
      <c r="N68" s="242">
        <v>26</v>
      </c>
      <c r="O68" s="242">
        <v>13.2</v>
      </c>
      <c r="P68" s="241">
        <v>24.2</v>
      </c>
      <c r="Q68" s="242">
        <v>17.399999999999999</v>
      </c>
      <c r="R68" s="242">
        <v>18.899999999999999</v>
      </c>
      <c r="S68" s="242">
        <v>18.399999999999999</v>
      </c>
      <c r="T68" s="242">
        <v>12</v>
      </c>
      <c r="U68" s="241">
        <v>16.7</v>
      </c>
      <c r="V68" s="242">
        <v>13.6</v>
      </c>
      <c r="W68" s="242">
        <v>21.7</v>
      </c>
      <c r="X68" s="242">
        <v>0</v>
      </c>
      <c r="Y68" s="242">
        <v>0</v>
      </c>
      <c r="Z68" s="241">
        <v>0</v>
      </c>
      <c r="AA68" s="873">
        <v>0</v>
      </c>
      <c r="AB68" s="873">
        <v>0</v>
      </c>
      <c r="AC68" s="873" t="s">
        <v>1225</v>
      </c>
      <c r="AD68" s="873" t="s">
        <v>1225</v>
      </c>
      <c r="AE68" s="874">
        <v>0</v>
      </c>
      <c r="AF68" s="18"/>
      <c r="AG68" s="18"/>
      <c r="AH68" s="18"/>
      <c r="AI68" s="18"/>
      <c r="AJ68" s="18"/>
      <c r="AK68" s="18"/>
      <c r="AL68" s="18"/>
      <c r="AM68" s="18"/>
    </row>
    <row r="69" spans="1:39" s="18" customFormat="1" ht="12" hidden="1" customHeight="1">
      <c r="A69" s="56"/>
      <c r="C69" s="59"/>
      <c r="D69" s="21" t="s">
        <v>409</v>
      </c>
      <c r="E69" s="21"/>
      <c r="G69" s="242">
        <v>15.4</v>
      </c>
      <c r="H69" s="242">
        <v>39.799999999999997</v>
      </c>
      <c r="I69" s="242">
        <v>28.6</v>
      </c>
      <c r="J69" s="242">
        <v>30</v>
      </c>
      <c r="K69" s="241">
        <v>28.5</v>
      </c>
      <c r="L69" s="242">
        <v>24.3</v>
      </c>
      <c r="M69" s="242">
        <v>20</v>
      </c>
      <c r="N69" s="242">
        <v>29.7</v>
      </c>
      <c r="O69" s="242">
        <v>19.399999999999999</v>
      </c>
      <c r="P69" s="241">
        <v>23.3</v>
      </c>
      <c r="Q69" s="242">
        <v>21</v>
      </c>
      <c r="R69" s="242">
        <v>19.100000000000001</v>
      </c>
      <c r="S69" s="242">
        <v>13.2</v>
      </c>
      <c r="T69" s="242">
        <v>11.9</v>
      </c>
      <c r="U69" s="241">
        <v>16.3</v>
      </c>
      <c r="V69" s="242">
        <v>13.2</v>
      </c>
      <c r="W69" s="242">
        <v>15.7</v>
      </c>
      <c r="X69" s="242">
        <v>0</v>
      </c>
      <c r="Y69" s="242">
        <v>0</v>
      </c>
      <c r="Z69" s="241">
        <v>0</v>
      </c>
      <c r="AA69" s="873">
        <v>0</v>
      </c>
      <c r="AB69" s="873">
        <v>0</v>
      </c>
      <c r="AC69" s="873" t="s">
        <v>1225</v>
      </c>
      <c r="AD69" s="873" t="s">
        <v>1225</v>
      </c>
      <c r="AE69" s="874">
        <v>0</v>
      </c>
    </row>
    <row r="70" spans="1:39" s="363" customFormat="1" ht="12" hidden="1" customHeight="1">
      <c r="A70" s="56"/>
      <c r="B70" s="18"/>
      <c r="C70" s="59"/>
      <c r="D70" s="21" t="s">
        <v>410</v>
      </c>
      <c r="E70" s="21"/>
      <c r="F70" s="18"/>
      <c r="G70" s="242">
        <v>15.4</v>
      </c>
      <c r="H70" s="242">
        <v>40.9</v>
      </c>
      <c r="I70" s="242">
        <v>30</v>
      </c>
      <c r="J70" s="242">
        <v>31.5</v>
      </c>
      <c r="K70" s="241">
        <v>29.5</v>
      </c>
      <c r="L70" s="242">
        <v>26.4</v>
      </c>
      <c r="M70" s="242">
        <v>19.7</v>
      </c>
      <c r="N70" s="242">
        <v>29.4</v>
      </c>
      <c r="O70" s="242">
        <v>19.7</v>
      </c>
      <c r="P70" s="241">
        <v>23.8</v>
      </c>
      <c r="Q70" s="242">
        <v>22.7</v>
      </c>
      <c r="R70" s="242">
        <v>19.7</v>
      </c>
      <c r="S70" s="242">
        <v>14.5</v>
      </c>
      <c r="T70" s="242">
        <v>13.7</v>
      </c>
      <c r="U70" s="241">
        <v>17.600000000000001</v>
      </c>
      <c r="V70" s="242">
        <v>14.7</v>
      </c>
      <c r="W70" s="242">
        <v>16.399999999999999</v>
      </c>
      <c r="X70" s="242">
        <v>0</v>
      </c>
      <c r="Y70" s="242">
        <v>0</v>
      </c>
      <c r="Z70" s="241">
        <v>0</v>
      </c>
      <c r="AA70" s="873">
        <v>0</v>
      </c>
      <c r="AB70" s="873">
        <v>0</v>
      </c>
      <c r="AC70" s="873" t="s">
        <v>1225</v>
      </c>
      <c r="AD70" s="873" t="s">
        <v>1225</v>
      </c>
      <c r="AE70" s="874">
        <v>0</v>
      </c>
      <c r="AF70" s="18"/>
      <c r="AG70" s="18"/>
      <c r="AH70" s="18"/>
      <c r="AI70" s="18"/>
      <c r="AJ70" s="18"/>
      <c r="AK70" s="18"/>
      <c r="AL70" s="18"/>
      <c r="AM70" s="18"/>
    </row>
    <row r="71" spans="1:39" s="363" customFormat="1" ht="12" hidden="1" customHeight="1">
      <c r="A71" s="56"/>
      <c r="B71" s="18"/>
      <c r="C71" s="59"/>
      <c r="D71" s="21" t="s">
        <v>411</v>
      </c>
      <c r="E71" s="21"/>
      <c r="F71" s="18"/>
      <c r="G71" s="242">
        <v>12.7</v>
      </c>
      <c r="H71" s="586">
        <v>0</v>
      </c>
      <c r="I71" s="586">
        <v>0</v>
      </c>
      <c r="J71" s="586">
        <v>0</v>
      </c>
      <c r="K71" s="587">
        <v>12.7</v>
      </c>
      <c r="L71" s="242">
        <v>0</v>
      </c>
      <c r="M71" s="586">
        <v>0</v>
      </c>
      <c r="N71" s="586">
        <v>0</v>
      </c>
      <c r="O71" s="586">
        <v>0</v>
      </c>
      <c r="P71" s="587">
        <v>0</v>
      </c>
      <c r="Q71" s="242">
        <v>0</v>
      </c>
      <c r="R71" s="586">
        <v>0</v>
      </c>
      <c r="S71" s="586">
        <v>0</v>
      </c>
      <c r="T71" s="586">
        <v>0</v>
      </c>
      <c r="U71" s="587">
        <v>0</v>
      </c>
      <c r="V71" s="242">
        <v>0</v>
      </c>
      <c r="W71" s="586">
        <v>0</v>
      </c>
      <c r="X71" s="586">
        <v>0</v>
      </c>
      <c r="Y71" s="586">
        <v>0</v>
      </c>
      <c r="Z71" s="587">
        <v>0</v>
      </c>
      <c r="AA71" s="873">
        <v>0</v>
      </c>
      <c r="AB71" s="873">
        <v>0</v>
      </c>
      <c r="AC71" s="873" t="s">
        <v>1225</v>
      </c>
      <c r="AD71" s="873" t="s">
        <v>1225</v>
      </c>
      <c r="AE71" s="874">
        <v>0</v>
      </c>
      <c r="AF71" s="18"/>
      <c r="AG71" s="18"/>
      <c r="AH71" s="18"/>
      <c r="AI71" s="18"/>
      <c r="AJ71" s="18"/>
      <c r="AK71" s="18"/>
      <c r="AL71" s="18"/>
      <c r="AM71" s="18"/>
    </row>
    <row r="72" spans="1:39" s="363" customFormat="1" ht="12" hidden="1" customHeight="1">
      <c r="A72" s="157"/>
      <c r="B72" s="18"/>
      <c r="C72" s="21"/>
      <c r="D72" s="21" t="s">
        <v>412</v>
      </c>
      <c r="E72" s="21"/>
      <c r="F72" s="18"/>
      <c r="G72" s="242">
        <v>18.899999999999999</v>
      </c>
      <c r="H72" s="242">
        <v>45.5</v>
      </c>
      <c r="I72" s="242">
        <v>35.5</v>
      </c>
      <c r="J72" s="242">
        <v>32.200000000000003</v>
      </c>
      <c r="K72" s="241">
        <v>33.1</v>
      </c>
      <c r="L72" s="242">
        <v>28.1</v>
      </c>
      <c r="M72" s="242">
        <v>24.7</v>
      </c>
      <c r="N72" s="242">
        <v>31.8</v>
      </c>
      <c r="O72" s="242">
        <v>18.5</v>
      </c>
      <c r="P72" s="241">
        <v>25.8</v>
      </c>
      <c r="Q72" s="242">
        <v>20.6</v>
      </c>
      <c r="R72" s="242">
        <v>20.6</v>
      </c>
      <c r="S72" s="242">
        <v>16.5</v>
      </c>
      <c r="T72" s="242">
        <v>13.1</v>
      </c>
      <c r="U72" s="241">
        <v>17.7</v>
      </c>
      <c r="V72" s="242">
        <v>15.2</v>
      </c>
      <c r="W72" s="242">
        <v>21.1</v>
      </c>
      <c r="X72" s="242">
        <v>0</v>
      </c>
      <c r="Y72" s="242">
        <v>0</v>
      </c>
      <c r="Z72" s="241">
        <v>0</v>
      </c>
      <c r="AA72" s="1107">
        <v>0</v>
      </c>
      <c r="AB72" s="1107">
        <v>0</v>
      </c>
      <c r="AC72" s="1107" t="s">
        <v>1225</v>
      </c>
      <c r="AD72" s="1107" t="s">
        <v>1225</v>
      </c>
      <c r="AE72" s="1108">
        <v>0</v>
      </c>
      <c r="AF72" s="18"/>
      <c r="AG72" s="18"/>
      <c r="AH72" s="18"/>
      <c r="AI72" s="18"/>
      <c r="AJ72" s="18"/>
      <c r="AK72" s="18"/>
      <c r="AL72" s="18"/>
      <c r="AM72" s="18"/>
    </row>
    <row r="73" spans="1:39" s="18" customFormat="1" ht="10.5">
      <c r="A73" s="588"/>
      <c r="B73" s="574"/>
      <c r="C73" s="1110" t="s">
        <v>413</v>
      </c>
      <c r="D73" s="1110"/>
      <c r="E73" s="1110"/>
      <c r="F73" s="582"/>
      <c r="G73" s="976"/>
      <c r="H73" s="976"/>
      <c r="I73" s="976"/>
      <c r="J73" s="976"/>
      <c r="K73" s="977"/>
      <c r="L73" s="976"/>
      <c r="M73" s="976"/>
      <c r="N73" s="976"/>
      <c r="O73" s="976"/>
      <c r="P73" s="977"/>
      <c r="Q73" s="976"/>
      <c r="R73" s="976"/>
      <c r="S73" s="976"/>
      <c r="T73" s="976"/>
      <c r="U73" s="977"/>
      <c r="V73" s="976"/>
      <c r="W73" s="976"/>
      <c r="X73" s="976"/>
      <c r="Y73" s="976"/>
      <c r="Z73" s="977"/>
      <c r="AA73" s="977"/>
      <c r="AB73" s="977"/>
      <c r="AC73" s="977"/>
      <c r="AD73" s="977"/>
      <c r="AE73" s="977"/>
    </row>
    <row r="74" spans="1:39" s="18" customFormat="1" ht="12" customHeight="1">
      <c r="A74" s="166"/>
      <c r="C74" s="21"/>
      <c r="D74" s="21" t="s">
        <v>149</v>
      </c>
      <c r="E74" s="21"/>
      <c r="G74" s="31">
        <v>758</v>
      </c>
      <c r="H74" s="31">
        <v>637</v>
      </c>
      <c r="I74" s="31">
        <v>703</v>
      </c>
      <c r="J74" s="31">
        <v>615</v>
      </c>
      <c r="K74" s="30">
        <v>678</v>
      </c>
      <c r="L74" s="31">
        <v>686</v>
      </c>
      <c r="M74" s="31">
        <v>638</v>
      </c>
      <c r="N74" s="31">
        <v>690</v>
      </c>
      <c r="O74" s="31">
        <v>634</v>
      </c>
      <c r="P74" s="30">
        <v>662</v>
      </c>
      <c r="Q74" s="31">
        <v>525</v>
      </c>
      <c r="R74" s="31">
        <v>670</v>
      </c>
      <c r="S74" s="31">
        <v>671</v>
      </c>
      <c r="T74" s="31">
        <v>583</v>
      </c>
      <c r="U74" s="30">
        <v>612</v>
      </c>
      <c r="V74" s="31">
        <v>674</v>
      </c>
      <c r="W74" s="31">
        <v>573</v>
      </c>
      <c r="X74" s="31">
        <v>683</v>
      </c>
      <c r="Y74" s="31">
        <v>611</v>
      </c>
      <c r="Z74" s="30">
        <v>635</v>
      </c>
      <c r="AA74" s="296">
        <v>682</v>
      </c>
      <c r="AB74" s="296">
        <v>626</v>
      </c>
      <c r="AC74" s="296" t="s">
        <v>1225</v>
      </c>
      <c r="AD74" s="296" t="s">
        <v>1225</v>
      </c>
      <c r="AE74" s="297">
        <v>654</v>
      </c>
    </row>
    <row r="75" spans="1:39" s="18" customFormat="1" ht="12" customHeight="1">
      <c r="A75" s="166"/>
      <c r="C75" s="21"/>
      <c r="D75" s="21" t="s">
        <v>352</v>
      </c>
      <c r="E75" s="21"/>
      <c r="G75" s="31">
        <v>807</v>
      </c>
      <c r="H75" s="31">
        <v>841</v>
      </c>
      <c r="I75" s="31">
        <v>809</v>
      </c>
      <c r="J75" s="31">
        <v>763</v>
      </c>
      <c r="K75" s="30">
        <v>804</v>
      </c>
      <c r="L75" s="31">
        <v>832</v>
      </c>
      <c r="M75" s="31">
        <v>726</v>
      </c>
      <c r="N75" s="31">
        <v>760</v>
      </c>
      <c r="O75" s="31">
        <v>678</v>
      </c>
      <c r="P75" s="30">
        <v>749</v>
      </c>
      <c r="Q75" s="31">
        <v>830</v>
      </c>
      <c r="R75" s="31">
        <v>722</v>
      </c>
      <c r="S75" s="31">
        <v>769</v>
      </c>
      <c r="T75" s="31">
        <v>807</v>
      </c>
      <c r="U75" s="30">
        <v>782</v>
      </c>
      <c r="V75" s="31">
        <v>822</v>
      </c>
      <c r="W75" s="31">
        <v>715</v>
      </c>
      <c r="X75" s="31">
        <v>833</v>
      </c>
      <c r="Y75" s="31">
        <v>849</v>
      </c>
      <c r="Z75" s="30">
        <v>805</v>
      </c>
      <c r="AA75" s="296">
        <v>845</v>
      </c>
      <c r="AB75" s="296">
        <v>841</v>
      </c>
      <c r="AC75" s="296" t="s">
        <v>1225</v>
      </c>
      <c r="AD75" s="296" t="s">
        <v>1225</v>
      </c>
      <c r="AE75" s="297">
        <v>843</v>
      </c>
    </row>
    <row r="76" spans="1:39" s="18" customFormat="1" ht="12" customHeight="1">
      <c r="A76" s="166"/>
      <c r="C76" s="21"/>
      <c r="D76" s="21" t="s">
        <v>353</v>
      </c>
      <c r="E76" s="21"/>
      <c r="G76" s="31">
        <v>85</v>
      </c>
      <c r="H76" s="31">
        <v>2</v>
      </c>
      <c r="I76" s="31">
        <v>0</v>
      </c>
      <c r="J76" s="31">
        <v>0</v>
      </c>
      <c r="K76" s="30">
        <v>22</v>
      </c>
      <c r="L76" s="31">
        <v>0</v>
      </c>
      <c r="M76" s="31">
        <v>0</v>
      </c>
      <c r="N76" s="31">
        <v>0</v>
      </c>
      <c r="O76" s="31">
        <v>0</v>
      </c>
      <c r="P76" s="30">
        <v>0</v>
      </c>
      <c r="Q76" s="31">
        <v>0</v>
      </c>
      <c r="R76" s="31">
        <v>0</v>
      </c>
      <c r="S76" s="31">
        <v>0</v>
      </c>
      <c r="T76" s="31">
        <v>0</v>
      </c>
      <c r="U76" s="30">
        <v>0</v>
      </c>
      <c r="V76" s="31">
        <v>0</v>
      </c>
      <c r="W76" s="31">
        <v>0</v>
      </c>
      <c r="X76" s="31">
        <v>0</v>
      </c>
      <c r="Y76" s="31">
        <v>0</v>
      </c>
      <c r="Z76" s="30">
        <v>0</v>
      </c>
      <c r="AA76" s="1040">
        <v>0</v>
      </c>
      <c r="AB76" s="1040">
        <v>0</v>
      </c>
      <c r="AC76" s="1040" t="s">
        <v>1225</v>
      </c>
      <c r="AD76" s="1040" t="s">
        <v>1225</v>
      </c>
      <c r="AE76" s="1041">
        <v>0</v>
      </c>
    </row>
    <row r="77" spans="1:39" s="363" customFormat="1" ht="12" customHeight="1">
      <c r="A77" s="166"/>
      <c r="B77" s="574"/>
      <c r="C77" s="937" t="s">
        <v>414</v>
      </c>
      <c r="D77" s="937"/>
      <c r="E77" s="937"/>
      <c r="F77" s="18"/>
      <c r="G77" s="1111">
        <v>1650</v>
      </c>
      <c r="H77" s="1111">
        <v>1480</v>
      </c>
      <c r="I77" s="1111">
        <v>1512</v>
      </c>
      <c r="J77" s="1111">
        <v>1378</v>
      </c>
      <c r="K77" s="1112">
        <v>1504</v>
      </c>
      <c r="L77" s="1111">
        <v>1518</v>
      </c>
      <c r="M77" s="1111">
        <v>1364</v>
      </c>
      <c r="N77" s="1111">
        <v>1450</v>
      </c>
      <c r="O77" s="1111">
        <v>1312</v>
      </c>
      <c r="P77" s="1112">
        <v>1411</v>
      </c>
      <c r="Q77" s="1111">
        <v>1355</v>
      </c>
      <c r="R77" s="1111">
        <v>1392</v>
      </c>
      <c r="S77" s="1111">
        <v>1440</v>
      </c>
      <c r="T77" s="1111">
        <v>1390</v>
      </c>
      <c r="U77" s="1112">
        <v>1394</v>
      </c>
      <c r="V77" s="1111">
        <v>1496</v>
      </c>
      <c r="W77" s="1111">
        <v>1288</v>
      </c>
      <c r="X77" s="1111">
        <v>1516</v>
      </c>
      <c r="Y77" s="1111">
        <v>1460</v>
      </c>
      <c r="Z77" s="1112">
        <v>1440</v>
      </c>
      <c r="AA77" s="985">
        <v>1527</v>
      </c>
      <c r="AB77" s="985">
        <v>1467</v>
      </c>
      <c r="AC77" s="985" t="s">
        <v>1225</v>
      </c>
      <c r="AD77" s="985" t="s">
        <v>1225</v>
      </c>
      <c r="AE77" s="979">
        <v>1497</v>
      </c>
      <c r="AF77" s="18"/>
      <c r="AG77" s="18"/>
      <c r="AH77" s="18"/>
      <c r="AI77" s="18"/>
      <c r="AJ77" s="18"/>
      <c r="AK77" s="18"/>
      <c r="AL77" s="18"/>
      <c r="AM77" s="18"/>
    </row>
    <row r="78" spans="1:39" s="363" customFormat="1" ht="12" customHeight="1">
      <c r="A78" s="166"/>
      <c r="B78" s="574"/>
      <c r="C78" s="884" t="s">
        <v>81</v>
      </c>
      <c r="D78" s="884"/>
      <c r="E78" s="884"/>
      <c r="F78" s="18"/>
      <c r="G78" s="1113">
        <v>95</v>
      </c>
      <c r="H78" s="1113">
        <v>93.9</v>
      </c>
      <c r="I78" s="1113">
        <v>94.3</v>
      </c>
      <c r="J78" s="1113">
        <v>95</v>
      </c>
      <c r="K78" s="1114">
        <v>94.5</v>
      </c>
      <c r="L78" s="1113">
        <v>96.1</v>
      </c>
      <c r="M78" s="1113">
        <v>95.7</v>
      </c>
      <c r="N78" s="1113">
        <v>96.3</v>
      </c>
      <c r="O78" s="1113">
        <v>96.1</v>
      </c>
      <c r="P78" s="1114">
        <v>96.1</v>
      </c>
      <c r="Q78" s="1113">
        <v>90.4</v>
      </c>
      <c r="R78" s="1113">
        <v>96.4</v>
      </c>
      <c r="S78" s="1113">
        <v>95.6</v>
      </c>
      <c r="T78" s="1113">
        <v>94.8</v>
      </c>
      <c r="U78" s="1114">
        <v>94.3</v>
      </c>
      <c r="V78" s="1113">
        <v>96.2</v>
      </c>
      <c r="W78" s="1113">
        <v>96.4</v>
      </c>
      <c r="X78" s="1113">
        <v>96.6</v>
      </c>
      <c r="Y78" s="1113">
        <v>96</v>
      </c>
      <c r="Z78" s="1114">
        <v>96.3</v>
      </c>
      <c r="AA78" s="1107">
        <v>96.3</v>
      </c>
      <c r="AB78" s="1107">
        <v>94.7</v>
      </c>
      <c r="AC78" s="1107" t="s">
        <v>1225</v>
      </c>
      <c r="AD78" s="1107" t="s">
        <v>1225</v>
      </c>
      <c r="AE78" s="1108">
        <v>95.5</v>
      </c>
      <c r="AF78" s="18"/>
      <c r="AG78" s="18"/>
      <c r="AH78" s="18"/>
      <c r="AI78" s="18"/>
      <c r="AJ78" s="18"/>
      <c r="AK78" s="18"/>
      <c r="AL78" s="18"/>
      <c r="AM78" s="18"/>
    </row>
    <row r="79" spans="1:39" s="363" customFormat="1" ht="12" customHeight="1">
      <c r="A79" s="166"/>
      <c r="B79" s="884"/>
      <c r="C79" s="884"/>
      <c r="D79" s="884"/>
      <c r="E79" s="884"/>
      <c r="F79" s="18"/>
      <c r="G79" s="1113"/>
      <c r="H79" s="1113"/>
      <c r="I79" s="1113"/>
      <c r="J79" s="1113"/>
      <c r="K79" s="1114"/>
      <c r="L79" s="1113"/>
      <c r="M79" s="1113"/>
      <c r="N79" s="1113"/>
      <c r="O79" s="1113"/>
      <c r="P79" s="1114"/>
      <c r="Q79" s="1113"/>
      <c r="R79" s="1113"/>
      <c r="S79" s="1113"/>
      <c r="T79" s="1113"/>
      <c r="U79" s="1114"/>
      <c r="V79" s="1113"/>
      <c r="W79" s="1113"/>
      <c r="X79" s="1113"/>
      <c r="Y79" s="1113"/>
      <c r="Z79" s="1114"/>
      <c r="AA79" s="1114"/>
      <c r="AB79" s="1114"/>
      <c r="AC79" s="1114"/>
      <c r="AD79" s="1114"/>
      <c r="AE79" s="1114"/>
      <c r="AF79" s="18"/>
      <c r="AG79" s="18"/>
      <c r="AH79" s="18"/>
      <c r="AI79" s="18"/>
      <c r="AJ79" s="18"/>
      <c r="AK79" s="18"/>
      <c r="AL79" s="18"/>
      <c r="AM79" s="18"/>
    </row>
    <row r="80" spans="1:39" s="363" customFormat="1" ht="12" customHeight="1">
      <c r="A80" s="163"/>
      <c r="B80" s="1004" t="s">
        <v>362</v>
      </c>
      <c r="C80" s="1004"/>
      <c r="D80" s="1004"/>
      <c r="E80" s="1004"/>
      <c r="F80" s="18"/>
      <c r="G80" s="976"/>
      <c r="H80" s="976"/>
      <c r="I80" s="976"/>
      <c r="J80" s="976"/>
      <c r="K80" s="977"/>
      <c r="L80" s="976"/>
      <c r="M80" s="976"/>
      <c r="N80" s="976"/>
      <c r="O80" s="976"/>
      <c r="P80" s="977"/>
      <c r="Q80" s="976"/>
      <c r="R80" s="976"/>
      <c r="S80" s="976"/>
      <c r="T80" s="976"/>
      <c r="U80" s="977"/>
      <c r="V80" s="976"/>
      <c r="W80" s="976"/>
      <c r="X80" s="976"/>
      <c r="Y80" s="976"/>
      <c r="Z80" s="977"/>
      <c r="AA80" s="977"/>
      <c r="AB80" s="977"/>
      <c r="AC80" s="977"/>
      <c r="AD80" s="977"/>
      <c r="AE80" s="977"/>
      <c r="AF80" s="18"/>
      <c r="AG80" s="18"/>
      <c r="AH80" s="18"/>
      <c r="AI80" s="18"/>
      <c r="AJ80" s="18"/>
      <c r="AK80" s="18"/>
      <c r="AL80" s="18"/>
      <c r="AM80" s="18"/>
    </row>
    <row r="81" spans="1:39" s="363" customFormat="1" ht="12" customHeight="1">
      <c r="A81" s="163"/>
      <c r="B81" s="272"/>
      <c r="C81" s="21" t="s">
        <v>363</v>
      </c>
      <c r="D81" s="272"/>
      <c r="E81" s="272"/>
      <c r="F81" s="18"/>
      <c r="G81" s="31"/>
      <c r="H81" s="31"/>
      <c r="I81" s="31"/>
      <c r="J81" s="31"/>
      <c r="K81" s="30"/>
      <c r="L81" s="31"/>
      <c r="M81" s="31"/>
      <c r="N81" s="31"/>
      <c r="O81" s="31"/>
      <c r="P81" s="30"/>
      <c r="Q81" s="31"/>
      <c r="R81" s="31"/>
      <c r="S81" s="31"/>
      <c r="T81" s="31"/>
      <c r="U81" s="30"/>
      <c r="V81" s="31"/>
      <c r="W81" s="31"/>
      <c r="X81" s="31"/>
      <c r="Y81" s="31"/>
      <c r="Z81" s="30"/>
      <c r="AA81" s="31"/>
      <c r="AB81" s="31"/>
      <c r="AC81" s="31"/>
      <c r="AD81" s="31"/>
      <c r="AE81" s="30"/>
      <c r="AF81" s="18"/>
      <c r="AG81" s="18"/>
      <c r="AH81" s="18"/>
      <c r="AI81" s="18"/>
      <c r="AJ81" s="18"/>
      <c r="AK81" s="18"/>
      <c r="AL81" s="18"/>
      <c r="AM81" s="18"/>
    </row>
    <row r="82" spans="1:39" s="363" customFormat="1" ht="12" customHeight="1">
      <c r="A82" s="163"/>
      <c r="B82" s="21"/>
      <c r="C82" s="21"/>
      <c r="D82" s="21" t="s">
        <v>149</v>
      </c>
      <c r="E82" s="21"/>
      <c r="F82" s="18"/>
      <c r="G82" s="31">
        <v>589</v>
      </c>
      <c r="H82" s="31">
        <v>1873</v>
      </c>
      <c r="I82" s="31">
        <v>1448</v>
      </c>
      <c r="J82" s="31">
        <v>994</v>
      </c>
      <c r="K82" s="30">
        <v>4904</v>
      </c>
      <c r="L82" s="31">
        <v>1546</v>
      </c>
      <c r="M82" s="31">
        <v>869</v>
      </c>
      <c r="N82" s="31">
        <v>1020</v>
      </c>
      <c r="O82" s="31">
        <v>1119</v>
      </c>
      <c r="P82" s="30">
        <v>4554</v>
      </c>
      <c r="Q82" s="31">
        <v>613</v>
      </c>
      <c r="R82" s="31">
        <v>438</v>
      </c>
      <c r="S82" s="31">
        <v>276</v>
      </c>
      <c r="T82" s="31">
        <v>-258</v>
      </c>
      <c r="U82" s="30">
        <v>1069</v>
      </c>
      <c r="V82" s="31">
        <v>269</v>
      </c>
      <c r="W82" s="31">
        <v>539</v>
      </c>
      <c r="X82" s="31">
        <v>457</v>
      </c>
      <c r="Y82" s="31">
        <v>452</v>
      </c>
      <c r="Z82" s="30">
        <v>1717</v>
      </c>
      <c r="AA82" s="314">
        <v>1410</v>
      </c>
      <c r="AB82" s="314">
        <v>1731</v>
      </c>
      <c r="AC82" s="314" t="s">
        <v>1225</v>
      </c>
      <c r="AD82" s="296" t="s">
        <v>1225</v>
      </c>
      <c r="AE82" s="297">
        <v>3141</v>
      </c>
      <c r="AF82" s="18"/>
      <c r="AG82" s="18"/>
      <c r="AH82" s="18"/>
      <c r="AI82" s="18"/>
      <c r="AJ82" s="18"/>
      <c r="AK82" s="18"/>
      <c r="AL82" s="18"/>
      <c r="AM82" s="18"/>
    </row>
    <row r="83" spans="1:39" s="363" customFormat="1" ht="12" customHeight="1">
      <c r="A83" s="163"/>
      <c r="B83" s="21"/>
      <c r="C83" s="21"/>
      <c r="D83" s="21" t="s">
        <v>150</v>
      </c>
      <c r="E83" s="21"/>
      <c r="F83" s="18"/>
      <c r="G83" s="31">
        <v>1567</v>
      </c>
      <c r="H83" s="31">
        <v>2133</v>
      </c>
      <c r="I83" s="31">
        <v>1277</v>
      </c>
      <c r="J83" s="31">
        <v>908</v>
      </c>
      <c r="K83" s="30">
        <v>5885</v>
      </c>
      <c r="L83" s="31">
        <v>1213</v>
      </c>
      <c r="M83" s="31">
        <v>-73</v>
      </c>
      <c r="N83" s="31">
        <v>1035</v>
      </c>
      <c r="O83" s="31">
        <v>-316</v>
      </c>
      <c r="P83" s="30">
        <v>1859</v>
      </c>
      <c r="Q83" s="31">
        <v>676</v>
      </c>
      <c r="R83" s="31">
        <v>711</v>
      </c>
      <c r="S83" s="31">
        <v>105</v>
      </c>
      <c r="T83" s="31">
        <v>-44</v>
      </c>
      <c r="U83" s="30">
        <v>1448</v>
      </c>
      <c r="V83" s="31">
        <v>408</v>
      </c>
      <c r="W83" s="31">
        <v>994</v>
      </c>
      <c r="X83" s="31">
        <v>1259</v>
      </c>
      <c r="Y83" s="31">
        <v>894</v>
      </c>
      <c r="Z83" s="30">
        <v>3555</v>
      </c>
      <c r="AA83" s="314">
        <v>1793</v>
      </c>
      <c r="AB83" s="314">
        <v>3223</v>
      </c>
      <c r="AC83" s="314" t="s">
        <v>1225</v>
      </c>
      <c r="AD83" s="296" t="s">
        <v>1225</v>
      </c>
      <c r="AE83" s="297">
        <v>5016</v>
      </c>
      <c r="AF83" s="18"/>
      <c r="AG83" s="18"/>
      <c r="AH83" s="18"/>
      <c r="AI83" s="18"/>
      <c r="AJ83" s="18"/>
      <c r="AK83" s="18"/>
      <c r="AL83" s="18"/>
      <c r="AM83" s="18"/>
    </row>
    <row r="84" spans="1:39" s="363" customFormat="1" ht="12" customHeight="1">
      <c r="A84" s="163"/>
      <c r="B84" s="937"/>
      <c r="C84" s="937"/>
      <c r="D84" s="937"/>
      <c r="E84" s="937"/>
      <c r="F84" s="18"/>
      <c r="G84" s="976">
        <v>2156</v>
      </c>
      <c r="H84" s="976">
        <v>4006</v>
      </c>
      <c r="I84" s="976">
        <v>2725</v>
      </c>
      <c r="J84" s="976">
        <v>1902</v>
      </c>
      <c r="K84" s="977">
        <v>10789</v>
      </c>
      <c r="L84" s="976">
        <v>2759</v>
      </c>
      <c r="M84" s="976">
        <v>796</v>
      </c>
      <c r="N84" s="976">
        <v>2055</v>
      </c>
      <c r="O84" s="976">
        <v>803</v>
      </c>
      <c r="P84" s="977">
        <v>6413</v>
      </c>
      <c r="Q84" s="976">
        <v>1289</v>
      </c>
      <c r="R84" s="976">
        <v>1149</v>
      </c>
      <c r="S84" s="976">
        <v>381</v>
      </c>
      <c r="T84" s="976">
        <v>-302</v>
      </c>
      <c r="U84" s="977">
        <v>2517</v>
      </c>
      <c r="V84" s="976">
        <v>677</v>
      </c>
      <c r="W84" s="976">
        <v>1533</v>
      </c>
      <c r="X84" s="976">
        <v>1716</v>
      </c>
      <c r="Y84" s="976">
        <v>1346</v>
      </c>
      <c r="Z84" s="977">
        <v>5272</v>
      </c>
      <c r="AA84" s="985">
        <v>3203</v>
      </c>
      <c r="AB84" s="985">
        <v>4954</v>
      </c>
      <c r="AC84" s="985" t="s">
        <v>1225</v>
      </c>
      <c r="AD84" s="985" t="s">
        <v>1225</v>
      </c>
      <c r="AE84" s="979">
        <v>8157</v>
      </c>
      <c r="AF84" s="18"/>
      <c r="AG84" s="18"/>
      <c r="AH84" s="18"/>
      <c r="AI84" s="18"/>
      <c r="AJ84" s="18"/>
      <c r="AK84" s="18"/>
      <c r="AL84" s="18"/>
      <c r="AM84" s="18"/>
    </row>
    <row r="85" spans="1:39" s="363" customFormat="1" ht="12" customHeight="1">
      <c r="A85" s="163"/>
      <c r="B85" s="572"/>
      <c r="C85" s="273" t="s">
        <v>415</v>
      </c>
      <c r="D85" s="572"/>
      <c r="E85" s="572"/>
      <c r="F85" s="18"/>
      <c r="G85" s="35"/>
      <c r="H85" s="35"/>
      <c r="I85" s="35"/>
      <c r="J85" s="35"/>
      <c r="K85" s="36"/>
      <c r="L85" s="35"/>
      <c r="M85" s="35"/>
      <c r="N85" s="35"/>
      <c r="O85" s="35"/>
      <c r="P85" s="36"/>
      <c r="Q85" s="35"/>
      <c r="R85" s="35"/>
      <c r="S85" s="35"/>
      <c r="T85" s="35"/>
      <c r="U85" s="36"/>
      <c r="V85" s="35"/>
      <c r="W85" s="35"/>
      <c r="X85" s="35"/>
      <c r="Y85" s="35"/>
      <c r="Z85" s="36"/>
      <c r="AA85" s="35"/>
      <c r="AB85" s="35"/>
      <c r="AC85" s="35"/>
      <c r="AD85" s="35"/>
      <c r="AE85" s="36"/>
      <c r="AF85" s="18"/>
      <c r="AG85" s="18"/>
      <c r="AH85" s="18"/>
      <c r="AI85" s="18"/>
      <c r="AJ85" s="18"/>
      <c r="AK85" s="18"/>
      <c r="AL85" s="18"/>
      <c r="AM85" s="18"/>
    </row>
    <row r="86" spans="1:39" s="363" customFormat="1" ht="12" customHeight="1">
      <c r="A86" s="163"/>
      <c r="B86" s="21"/>
      <c r="C86" s="21"/>
      <c r="D86" s="21" t="s">
        <v>149</v>
      </c>
      <c r="E86" s="21"/>
      <c r="F86" s="18"/>
      <c r="G86" s="31">
        <v>74</v>
      </c>
      <c r="H86" s="31">
        <v>68</v>
      </c>
      <c r="I86" s="31">
        <v>-93</v>
      </c>
      <c r="J86" s="31">
        <v>-200</v>
      </c>
      <c r="K86" s="30">
        <v>-151</v>
      </c>
      <c r="L86" s="31">
        <v>168</v>
      </c>
      <c r="M86" s="31">
        <v>114</v>
      </c>
      <c r="N86" s="31">
        <v>83</v>
      </c>
      <c r="O86" s="31">
        <v>-5</v>
      </c>
      <c r="P86" s="30">
        <v>360</v>
      </c>
      <c r="Q86" s="31">
        <v>155</v>
      </c>
      <c r="R86" s="31">
        <v>-27</v>
      </c>
      <c r="S86" s="31">
        <v>94</v>
      </c>
      <c r="T86" s="31">
        <v>148</v>
      </c>
      <c r="U86" s="30">
        <v>370</v>
      </c>
      <c r="V86" s="31">
        <v>58</v>
      </c>
      <c r="W86" s="31">
        <v>8</v>
      </c>
      <c r="X86" s="31">
        <v>75</v>
      </c>
      <c r="Y86" s="31">
        <v>-43</v>
      </c>
      <c r="Z86" s="30">
        <v>98</v>
      </c>
      <c r="AA86" s="314">
        <v>306</v>
      </c>
      <c r="AB86" s="314">
        <v>-309</v>
      </c>
      <c r="AC86" s="314" t="s">
        <v>1225</v>
      </c>
      <c r="AD86" s="296" t="s">
        <v>1225</v>
      </c>
      <c r="AE86" s="297">
        <v>-3</v>
      </c>
      <c r="AF86" s="18"/>
      <c r="AG86" s="18"/>
      <c r="AH86" s="18"/>
      <c r="AI86" s="18"/>
      <c r="AJ86" s="18"/>
      <c r="AK86" s="18"/>
      <c r="AL86" s="18"/>
      <c r="AM86" s="18"/>
    </row>
    <row r="87" spans="1:39" s="18" customFormat="1" ht="10.5">
      <c r="A87" s="163"/>
      <c r="B87" s="21"/>
      <c r="C87" s="21"/>
      <c r="D87" s="21" t="s">
        <v>150</v>
      </c>
      <c r="E87" s="21"/>
      <c r="G87" s="31">
        <v>101</v>
      </c>
      <c r="H87" s="31">
        <v>407</v>
      </c>
      <c r="I87" s="31">
        <v>232</v>
      </c>
      <c r="J87" s="31">
        <v>1331</v>
      </c>
      <c r="K87" s="30">
        <v>2071</v>
      </c>
      <c r="L87" s="31">
        <v>-89</v>
      </c>
      <c r="M87" s="31">
        <v>127</v>
      </c>
      <c r="N87" s="31">
        <v>423</v>
      </c>
      <c r="O87" s="31">
        <v>1362</v>
      </c>
      <c r="P87" s="30">
        <v>1823</v>
      </c>
      <c r="Q87" s="31">
        <v>146</v>
      </c>
      <c r="R87" s="31">
        <v>1309</v>
      </c>
      <c r="S87" s="31">
        <v>264</v>
      </c>
      <c r="T87" s="31">
        <v>1471</v>
      </c>
      <c r="U87" s="30">
        <v>3190</v>
      </c>
      <c r="V87" s="31">
        <v>516</v>
      </c>
      <c r="W87" s="31">
        <v>553</v>
      </c>
      <c r="X87" s="31">
        <v>31</v>
      </c>
      <c r="Y87" s="31">
        <v>-26</v>
      </c>
      <c r="Z87" s="30">
        <v>1074</v>
      </c>
      <c r="AA87" s="314">
        <v>445</v>
      </c>
      <c r="AB87" s="314">
        <v>163</v>
      </c>
      <c r="AC87" s="314" t="s">
        <v>1225</v>
      </c>
      <c r="AD87" s="296" t="s">
        <v>1225</v>
      </c>
      <c r="AE87" s="297">
        <v>608</v>
      </c>
    </row>
    <row r="88" spans="1:39" s="18" customFormat="1" ht="10.5">
      <c r="A88" s="163"/>
      <c r="B88" s="937"/>
      <c r="C88" s="937"/>
      <c r="D88" s="937"/>
      <c r="E88" s="937"/>
      <c r="G88" s="976">
        <v>175</v>
      </c>
      <c r="H88" s="976">
        <v>475</v>
      </c>
      <c r="I88" s="976">
        <v>139</v>
      </c>
      <c r="J88" s="976">
        <v>1131</v>
      </c>
      <c r="K88" s="977">
        <v>1920</v>
      </c>
      <c r="L88" s="976">
        <v>79</v>
      </c>
      <c r="M88" s="976">
        <v>241</v>
      </c>
      <c r="N88" s="976">
        <v>506</v>
      </c>
      <c r="O88" s="976">
        <v>1357</v>
      </c>
      <c r="P88" s="977">
        <v>2183</v>
      </c>
      <c r="Q88" s="976">
        <v>301</v>
      </c>
      <c r="R88" s="976">
        <v>1282</v>
      </c>
      <c r="S88" s="976">
        <v>358</v>
      </c>
      <c r="T88" s="976">
        <v>1619</v>
      </c>
      <c r="U88" s="977">
        <v>3560</v>
      </c>
      <c r="V88" s="976">
        <v>574</v>
      </c>
      <c r="W88" s="976">
        <v>561</v>
      </c>
      <c r="X88" s="976">
        <v>106</v>
      </c>
      <c r="Y88" s="976">
        <v>-69</v>
      </c>
      <c r="Z88" s="977">
        <v>1172</v>
      </c>
      <c r="AA88" s="985">
        <v>751</v>
      </c>
      <c r="AB88" s="985">
        <v>-146</v>
      </c>
      <c r="AC88" s="985" t="s">
        <v>1225</v>
      </c>
      <c r="AD88" s="787" t="s">
        <v>1225</v>
      </c>
      <c r="AE88" s="788">
        <v>605</v>
      </c>
    </row>
    <row r="89" spans="1:39" s="18" customFormat="1" ht="10.5">
      <c r="A89" s="163"/>
      <c r="B89" s="27"/>
      <c r="C89" s="27" t="s">
        <v>151</v>
      </c>
      <c r="D89" s="27"/>
      <c r="E89" s="27"/>
      <c r="G89" s="35"/>
      <c r="H89" s="35"/>
      <c r="I89" s="35"/>
      <c r="J89" s="35"/>
      <c r="K89" s="35"/>
      <c r="L89" s="35"/>
      <c r="M89" s="35"/>
      <c r="N89" s="35"/>
      <c r="O89" s="35"/>
      <c r="P89" s="35"/>
      <c r="Q89" s="35"/>
      <c r="R89" s="35"/>
      <c r="S89" s="35"/>
      <c r="T89" s="35"/>
      <c r="U89" s="35"/>
      <c r="V89" s="35"/>
      <c r="W89" s="35"/>
      <c r="X89" s="35"/>
      <c r="Y89" s="35"/>
      <c r="Z89" s="35"/>
      <c r="AA89" s="35"/>
      <c r="AB89" s="35"/>
      <c r="AC89" s="35"/>
      <c r="AD89" s="35"/>
      <c r="AE89" s="36"/>
    </row>
    <row r="90" spans="1:39" s="18" customFormat="1" ht="10.5">
      <c r="A90" s="163"/>
      <c r="B90" s="21"/>
      <c r="C90" s="21"/>
      <c r="D90" s="21" t="s">
        <v>149</v>
      </c>
      <c r="E90" s="21"/>
      <c r="G90" s="31">
        <v>515</v>
      </c>
      <c r="H90" s="31">
        <v>1805</v>
      </c>
      <c r="I90" s="31">
        <v>1541</v>
      </c>
      <c r="J90" s="31">
        <v>1194</v>
      </c>
      <c r="K90" s="30">
        <v>5055</v>
      </c>
      <c r="L90" s="31">
        <v>1378</v>
      </c>
      <c r="M90" s="31">
        <v>755</v>
      </c>
      <c r="N90" s="31">
        <v>937</v>
      </c>
      <c r="O90" s="31">
        <v>1124</v>
      </c>
      <c r="P90" s="30">
        <v>4194</v>
      </c>
      <c r="Q90" s="31">
        <v>458</v>
      </c>
      <c r="R90" s="31">
        <v>465</v>
      </c>
      <c r="S90" s="31">
        <v>182</v>
      </c>
      <c r="T90" s="31">
        <v>-406</v>
      </c>
      <c r="U90" s="30">
        <v>699</v>
      </c>
      <c r="V90" s="31">
        <v>211</v>
      </c>
      <c r="W90" s="31">
        <v>531</v>
      </c>
      <c r="X90" s="31">
        <v>382</v>
      </c>
      <c r="Y90" s="31">
        <v>495</v>
      </c>
      <c r="Z90" s="30">
        <v>1619</v>
      </c>
      <c r="AA90" s="314">
        <v>1104</v>
      </c>
      <c r="AB90" s="314">
        <v>2040</v>
      </c>
      <c r="AC90" s="314" t="s">
        <v>1225</v>
      </c>
      <c r="AD90" s="296" t="s">
        <v>1225</v>
      </c>
      <c r="AE90" s="297">
        <v>3144</v>
      </c>
    </row>
    <row r="91" spans="1:39" s="18" customFormat="1" ht="10.5">
      <c r="A91" s="163"/>
      <c r="B91" s="884"/>
      <c r="C91" s="21"/>
      <c r="D91" s="21" t="s">
        <v>150</v>
      </c>
      <c r="E91" s="21"/>
      <c r="G91" s="31">
        <v>1466</v>
      </c>
      <c r="H91" s="31">
        <v>1726</v>
      </c>
      <c r="I91" s="31">
        <v>1045</v>
      </c>
      <c r="J91" s="31">
        <v>-423</v>
      </c>
      <c r="K91" s="30">
        <v>3814</v>
      </c>
      <c r="L91" s="31">
        <v>1302</v>
      </c>
      <c r="M91" s="31">
        <v>-200</v>
      </c>
      <c r="N91" s="31">
        <v>612</v>
      </c>
      <c r="O91" s="31">
        <v>-1678</v>
      </c>
      <c r="P91" s="30">
        <v>36</v>
      </c>
      <c r="Q91" s="31">
        <v>530</v>
      </c>
      <c r="R91" s="31">
        <v>-598</v>
      </c>
      <c r="S91" s="31">
        <v>-159</v>
      </c>
      <c r="T91" s="31">
        <v>-1515</v>
      </c>
      <c r="U91" s="30">
        <v>-1742</v>
      </c>
      <c r="V91" s="31">
        <v>-108</v>
      </c>
      <c r="W91" s="31">
        <v>441</v>
      </c>
      <c r="X91" s="31">
        <v>1228</v>
      </c>
      <c r="Y91" s="31">
        <v>920</v>
      </c>
      <c r="Z91" s="30">
        <v>2481</v>
      </c>
      <c r="AA91" s="314">
        <v>1348</v>
      </c>
      <c r="AB91" s="314">
        <v>3060</v>
      </c>
      <c r="AC91" s="314" t="s">
        <v>1225</v>
      </c>
      <c r="AD91" s="296" t="s">
        <v>1225</v>
      </c>
      <c r="AE91" s="297">
        <v>4408</v>
      </c>
    </row>
    <row r="92" spans="1:39" s="18" customFormat="1" ht="10.5">
      <c r="A92" s="163"/>
      <c r="B92" s="937"/>
      <c r="C92" s="27"/>
      <c r="D92" s="27"/>
      <c r="E92" s="27"/>
      <c r="G92" s="976">
        <v>1981</v>
      </c>
      <c r="H92" s="976">
        <v>3531</v>
      </c>
      <c r="I92" s="976">
        <v>2586</v>
      </c>
      <c r="J92" s="976">
        <v>771</v>
      </c>
      <c r="K92" s="977">
        <v>8869</v>
      </c>
      <c r="L92" s="976">
        <v>2680</v>
      </c>
      <c r="M92" s="976">
        <v>555</v>
      </c>
      <c r="N92" s="976">
        <v>1549</v>
      </c>
      <c r="O92" s="976">
        <v>-554</v>
      </c>
      <c r="P92" s="977">
        <v>4230</v>
      </c>
      <c r="Q92" s="976">
        <v>988</v>
      </c>
      <c r="R92" s="976">
        <v>-133</v>
      </c>
      <c r="S92" s="976">
        <v>23</v>
      </c>
      <c r="T92" s="976">
        <v>-1921</v>
      </c>
      <c r="U92" s="977">
        <v>-1043</v>
      </c>
      <c r="V92" s="976">
        <v>103</v>
      </c>
      <c r="W92" s="976">
        <v>972</v>
      </c>
      <c r="X92" s="976">
        <v>1610</v>
      </c>
      <c r="Y92" s="976">
        <v>1415</v>
      </c>
      <c r="Z92" s="977">
        <v>4100</v>
      </c>
      <c r="AA92" s="985">
        <v>2452</v>
      </c>
      <c r="AB92" s="985">
        <v>5100</v>
      </c>
      <c r="AC92" s="985" t="s">
        <v>1225</v>
      </c>
      <c r="AD92" s="787" t="s">
        <v>1225</v>
      </c>
      <c r="AE92" s="788">
        <v>7552</v>
      </c>
    </row>
    <row r="93" spans="1:39" s="18" customFormat="1" ht="10.5">
      <c r="A93" s="163"/>
      <c r="B93" s="63"/>
      <c r="C93" s="27" t="s">
        <v>18</v>
      </c>
      <c r="D93" s="63"/>
      <c r="E93" s="63"/>
      <c r="G93" s="35"/>
      <c r="H93" s="35"/>
      <c r="I93" s="35"/>
      <c r="J93" s="35"/>
      <c r="K93" s="36"/>
      <c r="L93" s="35"/>
      <c r="M93" s="35"/>
      <c r="N93" s="35"/>
      <c r="O93" s="35"/>
      <c r="P93" s="36"/>
      <c r="Q93" s="35"/>
      <c r="R93" s="35"/>
      <c r="S93" s="35"/>
      <c r="T93" s="35"/>
      <c r="U93" s="36"/>
      <c r="V93" s="35"/>
      <c r="W93" s="35"/>
      <c r="X93" s="35"/>
      <c r="Y93" s="35"/>
      <c r="Z93" s="36"/>
      <c r="AA93" s="35"/>
      <c r="AB93" s="35"/>
      <c r="AC93" s="35"/>
      <c r="AD93" s="35"/>
      <c r="AE93" s="36"/>
    </row>
    <row r="94" spans="1:39" s="18" customFormat="1" ht="10.5">
      <c r="A94" s="163"/>
      <c r="B94" s="21"/>
      <c r="C94" s="21"/>
      <c r="D94" s="21" t="s">
        <v>149</v>
      </c>
      <c r="E94" s="21"/>
      <c r="G94" s="31">
        <v>322</v>
      </c>
      <c r="H94" s="31">
        <v>334</v>
      </c>
      <c r="I94" s="31">
        <v>327</v>
      </c>
      <c r="J94" s="31">
        <v>345</v>
      </c>
      <c r="K94" s="30">
        <v>1328</v>
      </c>
      <c r="L94" s="31">
        <v>402</v>
      </c>
      <c r="M94" s="31">
        <v>466</v>
      </c>
      <c r="N94" s="31">
        <v>490</v>
      </c>
      <c r="O94" s="31">
        <v>525</v>
      </c>
      <c r="P94" s="30">
        <v>1883</v>
      </c>
      <c r="Q94" s="31">
        <v>539</v>
      </c>
      <c r="R94" s="31">
        <v>524</v>
      </c>
      <c r="S94" s="31">
        <v>533</v>
      </c>
      <c r="T94" s="31">
        <v>546</v>
      </c>
      <c r="U94" s="30">
        <v>2142</v>
      </c>
      <c r="V94" s="31">
        <v>499</v>
      </c>
      <c r="W94" s="31">
        <v>493</v>
      </c>
      <c r="X94" s="31">
        <v>501</v>
      </c>
      <c r="Y94" s="31">
        <v>502</v>
      </c>
      <c r="Z94" s="30">
        <v>1995</v>
      </c>
      <c r="AA94" s="314">
        <v>485</v>
      </c>
      <c r="AB94" s="314">
        <v>482</v>
      </c>
      <c r="AC94" s="314" t="s">
        <v>1225</v>
      </c>
      <c r="AD94" s="296" t="s">
        <v>1225</v>
      </c>
      <c r="AE94" s="297">
        <v>967</v>
      </c>
    </row>
    <row r="95" spans="1:39" s="18" customFormat="1" ht="10.5">
      <c r="A95" s="163"/>
      <c r="B95" s="21"/>
      <c r="C95" s="21"/>
      <c r="D95" s="21" t="s">
        <v>150</v>
      </c>
      <c r="E95" s="21"/>
      <c r="G95" s="31">
        <v>395</v>
      </c>
      <c r="H95" s="31">
        <v>381</v>
      </c>
      <c r="I95" s="31">
        <v>370</v>
      </c>
      <c r="J95" s="31">
        <v>396</v>
      </c>
      <c r="K95" s="30">
        <v>1542</v>
      </c>
      <c r="L95" s="31">
        <v>395</v>
      </c>
      <c r="M95" s="31">
        <v>428</v>
      </c>
      <c r="N95" s="31">
        <v>425</v>
      </c>
      <c r="O95" s="31">
        <v>417</v>
      </c>
      <c r="P95" s="30">
        <v>1665</v>
      </c>
      <c r="Q95" s="31">
        <v>405</v>
      </c>
      <c r="R95" s="31">
        <v>415</v>
      </c>
      <c r="S95" s="31">
        <v>430</v>
      </c>
      <c r="T95" s="31">
        <v>565</v>
      </c>
      <c r="U95" s="30">
        <v>1815</v>
      </c>
      <c r="V95" s="31">
        <v>486</v>
      </c>
      <c r="W95" s="31">
        <v>567</v>
      </c>
      <c r="X95" s="31">
        <v>544</v>
      </c>
      <c r="Y95" s="31">
        <v>553</v>
      </c>
      <c r="Z95" s="30">
        <v>2150</v>
      </c>
      <c r="AA95" s="314">
        <v>479</v>
      </c>
      <c r="AB95" s="314">
        <v>520</v>
      </c>
      <c r="AC95" s="314" t="s">
        <v>1225</v>
      </c>
      <c r="AD95" s="296" t="s">
        <v>1225</v>
      </c>
      <c r="AE95" s="297">
        <v>999</v>
      </c>
    </row>
    <row r="96" spans="1:39" s="18" customFormat="1" ht="12" customHeight="1">
      <c r="A96" s="163"/>
      <c r="B96" s="937"/>
      <c r="C96" s="937"/>
      <c r="D96" s="937"/>
      <c r="E96" s="937"/>
      <c r="G96" s="976">
        <v>717</v>
      </c>
      <c r="H96" s="976">
        <v>715</v>
      </c>
      <c r="I96" s="976">
        <v>697</v>
      </c>
      <c r="J96" s="976">
        <v>741</v>
      </c>
      <c r="K96" s="977">
        <v>2870</v>
      </c>
      <c r="L96" s="976">
        <v>797</v>
      </c>
      <c r="M96" s="976">
        <v>894</v>
      </c>
      <c r="N96" s="976">
        <v>915</v>
      </c>
      <c r="O96" s="976">
        <v>942</v>
      </c>
      <c r="P96" s="977">
        <v>3548</v>
      </c>
      <c r="Q96" s="976">
        <v>944</v>
      </c>
      <c r="R96" s="976">
        <v>939</v>
      </c>
      <c r="S96" s="976">
        <v>963</v>
      </c>
      <c r="T96" s="976">
        <v>1111</v>
      </c>
      <c r="U96" s="977">
        <v>3957</v>
      </c>
      <c r="V96" s="976">
        <v>985</v>
      </c>
      <c r="W96" s="976">
        <v>1060</v>
      </c>
      <c r="X96" s="976">
        <v>1045</v>
      </c>
      <c r="Y96" s="976">
        <v>1055</v>
      </c>
      <c r="Z96" s="977">
        <v>4145</v>
      </c>
      <c r="AA96" s="787">
        <v>964</v>
      </c>
      <c r="AB96" s="787">
        <v>1002</v>
      </c>
      <c r="AC96" s="787" t="s">
        <v>1225</v>
      </c>
      <c r="AD96" s="787" t="s">
        <v>1225</v>
      </c>
      <c r="AE96" s="788">
        <v>1966</v>
      </c>
    </row>
    <row r="97" spans="1:39" s="18" customFormat="1" ht="12" customHeight="1">
      <c r="A97" s="163"/>
      <c r="B97" s="63"/>
      <c r="C97" s="27" t="s">
        <v>416</v>
      </c>
      <c r="D97" s="63"/>
      <c r="E97" s="63"/>
      <c r="G97" s="35"/>
      <c r="H97" s="35"/>
      <c r="I97" s="35"/>
      <c r="J97" s="35"/>
      <c r="K97" s="36"/>
      <c r="L97" s="35"/>
      <c r="M97" s="35"/>
      <c r="N97" s="35"/>
      <c r="O97" s="35"/>
      <c r="P97" s="36"/>
      <c r="Q97" s="35"/>
      <c r="R97" s="35"/>
      <c r="S97" s="35"/>
      <c r="T97" s="35"/>
      <c r="U97" s="36"/>
      <c r="V97" s="35"/>
      <c r="W97" s="35"/>
      <c r="X97" s="35"/>
      <c r="Y97" s="35"/>
      <c r="Z97" s="36"/>
      <c r="AA97" s="35"/>
      <c r="AB97" s="35"/>
      <c r="AC97" s="35"/>
      <c r="AD97" s="35"/>
      <c r="AE97" s="36"/>
    </row>
    <row r="98" spans="1:39" s="18" customFormat="1" ht="12" customHeight="1">
      <c r="A98" s="163"/>
      <c r="B98" s="21"/>
      <c r="C98" s="21"/>
      <c r="D98" s="21" t="s">
        <v>149</v>
      </c>
      <c r="E98" s="877" t="str">
        <f>Footnotes!B57</f>
        <v>b</v>
      </c>
      <c r="G98" s="31">
        <v>262</v>
      </c>
      <c r="H98" s="31">
        <v>249</v>
      </c>
      <c r="I98" s="31">
        <v>278</v>
      </c>
      <c r="J98" s="31">
        <v>347</v>
      </c>
      <c r="K98" s="30">
        <v>1136</v>
      </c>
      <c r="L98" s="31">
        <v>198</v>
      </c>
      <c r="M98" s="31">
        <v>1297</v>
      </c>
      <c r="N98" s="31">
        <v>214</v>
      </c>
      <c r="O98" s="31">
        <v>532</v>
      </c>
      <c r="P98" s="30">
        <v>2241</v>
      </c>
      <c r="Q98" s="31">
        <v>365</v>
      </c>
      <c r="R98" s="31">
        <v>267</v>
      </c>
      <c r="S98" s="31">
        <v>317</v>
      </c>
      <c r="T98" s="31">
        <v>413</v>
      </c>
      <c r="U98" s="30">
        <v>1362</v>
      </c>
      <c r="V98" s="31">
        <v>244</v>
      </c>
      <c r="W98" s="31">
        <v>352</v>
      </c>
      <c r="X98" s="31">
        <v>250</v>
      </c>
      <c r="Y98" s="31">
        <v>285</v>
      </c>
      <c r="Z98" s="30">
        <v>1131</v>
      </c>
      <c r="AA98" s="314">
        <v>174</v>
      </c>
      <c r="AB98" s="314">
        <v>157</v>
      </c>
      <c r="AC98" s="314" t="s">
        <v>1225</v>
      </c>
      <c r="AD98" s="296" t="s">
        <v>1225</v>
      </c>
      <c r="AE98" s="297">
        <v>331</v>
      </c>
    </row>
    <row r="99" spans="1:39" s="18" customFormat="1" ht="12" customHeight="1">
      <c r="A99" s="163"/>
      <c r="B99" s="21"/>
      <c r="C99" s="21"/>
      <c r="D99" s="21" t="s">
        <v>150</v>
      </c>
      <c r="E99" s="21"/>
      <c r="G99" s="31">
        <v>453</v>
      </c>
      <c r="H99" s="31">
        <v>426</v>
      </c>
      <c r="I99" s="31">
        <v>435</v>
      </c>
      <c r="J99" s="31">
        <v>772</v>
      </c>
      <c r="K99" s="30">
        <v>2086</v>
      </c>
      <c r="L99" s="31">
        <v>579</v>
      </c>
      <c r="M99" s="31">
        <v>475</v>
      </c>
      <c r="N99" s="31">
        <v>551</v>
      </c>
      <c r="O99" s="31">
        <v>915</v>
      </c>
      <c r="P99" s="30">
        <v>2520</v>
      </c>
      <c r="Q99" s="31">
        <v>640</v>
      </c>
      <c r="R99" s="31">
        <v>631</v>
      </c>
      <c r="S99" s="31">
        <v>554</v>
      </c>
      <c r="T99" s="31">
        <v>602</v>
      </c>
      <c r="U99" s="30">
        <v>2427</v>
      </c>
      <c r="V99" s="31">
        <v>699</v>
      </c>
      <c r="W99" s="31">
        <v>445</v>
      </c>
      <c r="X99" s="31">
        <v>520</v>
      </c>
      <c r="Y99" s="31">
        <v>1276</v>
      </c>
      <c r="Z99" s="30">
        <v>2940</v>
      </c>
      <c r="AA99" s="314">
        <v>483</v>
      </c>
      <c r="AB99" s="314">
        <v>381</v>
      </c>
      <c r="AC99" s="314" t="s">
        <v>1225</v>
      </c>
      <c r="AD99" s="296" t="s">
        <v>1225</v>
      </c>
      <c r="AE99" s="297">
        <v>864</v>
      </c>
    </row>
    <row r="100" spans="1:39" s="18" customFormat="1" ht="12" customHeight="1">
      <c r="A100" s="163"/>
      <c r="B100" s="937"/>
      <c r="C100" s="937"/>
      <c r="D100" s="937"/>
      <c r="E100" s="932" t="str">
        <f>Footnotes!B57</f>
        <v>b</v>
      </c>
      <c r="G100" s="976">
        <v>715</v>
      </c>
      <c r="H100" s="976">
        <v>675</v>
      </c>
      <c r="I100" s="976">
        <v>713</v>
      </c>
      <c r="J100" s="976">
        <v>1119</v>
      </c>
      <c r="K100" s="977">
        <v>3222</v>
      </c>
      <c r="L100" s="976">
        <v>777</v>
      </c>
      <c r="M100" s="976">
        <v>1772</v>
      </c>
      <c r="N100" s="976">
        <v>765</v>
      </c>
      <c r="O100" s="976">
        <v>1447</v>
      </c>
      <c r="P100" s="977">
        <v>4761</v>
      </c>
      <c r="Q100" s="976">
        <v>1005</v>
      </c>
      <c r="R100" s="976">
        <v>898</v>
      </c>
      <c r="S100" s="976">
        <v>871</v>
      </c>
      <c r="T100" s="976">
        <v>1015</v>
      </c>
      <c r="U100" s="977">
        <v>3789</v>
      </c>
      <c r="V100" s="976">
        <v>943</v>
      </c>
      <c r="W100" s="976">
        <v>797</v>
      </c>
      <c r="X100" s="976">
        <v>770</v>
      </c>
      <c r="Y100" s="976">
        <v>1561</v>
      </c>
      <c r="Z100" s="977">
        <v>4071</v>
      </c>
      <c r="AA100" s="787">
        <v>657</v>
      </c>
      <c r="AB100" s="787">
        <v>538</v>
      </c>
      <c r="AC100" s="787" t="s">
        <v>1225</v>
      </c>
      <c r="AD100" s="787" t="s">
        <v>1225</v>
      </c>
      <c r="AE100" s="788">
        <v>1195</v>
      </c>
    </row>
    <row r="101" spans="1:39" s="18" customFormat="1" ht="10.199999999999999">
      <c r="B101" s="70"/>
      <c r="C101" s="70"/>
      <c r="D101" s="70"/>
      <c r="E101" s="7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row>
    <row r="102" spans="1:39" ht="12.75" customHeight="1">
      <c r="B102" s="686"/>
      <c r="C102" s="1"/>
      <c r="D102" s="19"/>
      <c r="E102" s="19"/>
      <c r="F102" s="19"/>
      <c r="G102" s="19"/>
      <c r="H102" s="19"/>
      <c r="I102" s="19"/>
      <c r="J102" s="19"/>
      <c r="K102" s="19"/>
      <c r="L102" s="19"/>
      <c r="M102" s="19"/>
      <c r="N102" s="19"/>
      <c r="O102" s="19"/>
      <c r="Q102" s="19"/>
      <c r="R102" s="19"/>
      <c r="S102" s="19"/>
      <c r="T102" s="19"/>
      <c r="V102" s="19"/>
      <c r="W102" s="19"/>
      <c r="X102" s="19"/>
      <c r="Y102" s="19"/>
      <c r="AB102" s="162"/>
      <c r="AC102" s="18"/>
      <c r="AD102" s="18"/>
      <c r="AE102" s="18"/>
      <c r="AF102" s="18"/>
      <c r="AG102" s="18"/>
      <c r="AH102" s="18"/>
      <c r="AI102" s="18"/>
      <c r="AJ102" s="18"/>
      <c r="AK102" s="18"/>
      <c r="AL102" s="18"/>
      <c r="AM102" s="18"/>
    </row>
    <row r="103" spans="1:39">
      <c r="F103" s="160"/>
      <c r="G103" s="162"/>
      <c r="H103" s="162"/>
      <c r="I103" s="162"/>
      <c r="J103" s="162"/>
      <c r="L103" s="162"/>
      <c r="M103" s="162"/>
      <c r="N103" s="162"/>
      <c r="O103" s="162"/>
      <c r="Q103" s="162"/>
      <c r="R103" s="162"/>
      <c r="S103" s="162"/>
      <c r="T103" s="162"/>
      <c r="V103" s="162"/>
      <c r="W103" s="162"/>
      <c r="X103" s="162"/>
      <c r="Y103" s="162"/>
      <c r="AA103" s="162"/>
      <c r="AB103" s="162"/>
      <c r="AC103" s="18"/>
      <c r="AD103" s="162"/>
      <c r="AE103" s="136"/>
      <c r="AF103" s="162"/>
      <c r="AG103" s="162"/>
      <c r="AH103" s="162"/>
      <c r="AI103" s="162"/>
      <c r="AJ103" s="162"/>
      <c r="AK103" s="162"/>
      <c r="AL103" s="162"/>
      <c r="AM103" s="162"/>
    </row>
    <row r="104" spans="1:39" ht="12.6" hidden="1" thickBot="1">
      <c r="B104" s="180" t="s">
        <v>417</v>
      </c>
      <c r="C104" s="684"/>
      <c r="D104" s="684"/>
      <c r="E104" s="684"/>
      <c r="F104" s="160"/>
      <c r="G104" s="1115"/>
      <c r="H104" s="1115"/>
      <c r="I104" s="1115"/>
      <c r="J104" s="1115"/>
      <c r="K104" s="687">
        <v>0.253</v>
      </c>
      <c r="L104" s="1115"/>
      <c r="M104" s="1115"/>
      <c r="N104" s="1115"/>
      <c r="O104" s="1115"/>
      <c r="P104" s="687">
        <v>0.27600000000000002</v>
      </c>
      <c r="Q104" s="1115"/>
      <c r="R104" s="1115"/>
      <c r="S104" s="1115"/>
      <c r="T104" s="1115"/>
      <c r="U104" s="687">
        <v>0.29099999999999998</v>
      </c>
      <c r="V104" s="1115"/>
      <c r="W104" s="1115"/>
      <c r="X104" s="1115"/>
      <c r="Y104" s="1115"/>
      <c r="Z104" s="687"/>
      <c r="AA104" s="1115"/>
      <c r="AB104" s="1115"/>
      <c r="AC104" s="1115"/>
      <c r="AD104" s="1115"/>
      <c r="AE104" s="685"/>
      <c r="AF104" s="162"/>
      <c r="AG104" s="162"/>
      <c r="AH104" s="162"/>
      <c r="AI104" s="162"/>
      <c r="AJ104" s="162"/>
      <c r="AK104" s="162"/>
      <c r="AL104" s="162"/>
      <c r="AM104" s="162"/>
    </row>
    <row r="105" spans="1:39" hidden="1">
      <c r="F105" s="162"/>
      <c r="G105" s="162"/>
      <c r="H105" s="162"/>
      <c r="I105" s="162"/>
      <c r="J105" s="162"/>
      <c r="L105" s="162"/>
      <c r="M105" s="162"/>
      <c r="N105" s="162"/>
      <c r="O105" s="162"/>
      <c r="Q105" s="162"/>
      <c r="R105" s="162"/>
      <c r="S105" s="162"/>
      <c r="T105" s="162"/>
      <c r="V105" s="162"/>
      <c r="W105" s="162"/>
      <c r="X105" s="162"/>
      <c r="Y105" s="162"/>
      <c r="AA105" s="162"/>
      <c r="AB105" s="162"/>
      <c r="AC105" s="18"/>
      <c r="AD105" s="162"/>
      <c r="AE105" s="136"/>
      <c r="AF105" s="162"/>
      <c r="AG105" s="162"/>
      <c r="AH105" s="162"/>
      <c r="AI105" s="162"/>
      <c r="AJ105" s="162"/>
      <c r="AK105" s="162"/>
      <c r="AL105" s="162"/>
      <c r="AM105" s="162"/>
    </row>
    <row r="106" spans="1:39" hidden="1">
      <c r="B106" s="272" t="s">
        <v>418</v>
      </c>
      <c r="C106" s="21"/>
      <c r="D106" s="21"/>
      <c r="E106" s="21"/>
      <c r="F106" s="162"/>
      <c r="G106" s="162"/>
      <c r="H106" s="162"/>
      <c r="I106" s="162"/>
      <c r="J106" s="162"/>
      <c r="K106" s="585"/>
      <c r="L106" s="162"/>
      <c r="M106" s="162"/>
      <c r="N106" s="162"/>
      <c r="O106" s="162"/>
      <c r="Q106" s="162"/>
      <c r="R106" s="162"/>
      <c r="S106" s="162"/>
      <c r="T106" s="162"/>
      <c r="V106" s="162"/>
      <c r="W106" s="162"/>
      <c r="X106" s="162"/>
      <c r="Y106" s="162"/>
      <c r="AA106" s="585"/>
      <c r="AB106" s="585"/>
      <c r="AC106" s="585"/>
      <c r="AD106" s="585"/>
      <c r="AE106" s="759"/>
      <c r="AF106" s="162"/>
      <c r="AG106" s="162"/>
      <c r="AH106" s="162"/>
      <c r="AI106" s="162"/>
      <c r="AJ106" s="162"/>
      <c r="AK106" s="162"/>
      <c r="AL106" s="162"/>
      <c r="AM106" s="162"/>
    </row>
    <row r="107" spans="1:39" hidden="1">
      <c r="B107" s="21"/>
      <c r="C107" s="21" t="s">
        <v>419</v>
      </c>
      <c r="D107" s="21"/>
      <c r="E107" s="21"/>
      <c r="F107" s="18"/>
      <c r="G107" s="584"/>
      <c r="H107" s="584"/>
      <c r="I107" s="584"/>
      <c r="J107" s="584"/>
      <c r="K107" s="115">
        <v>6735</v>
      </c>
      <c r="L107" s="584"/>
      <c r="M107" s="584"/>
      <c r="N107" s="584"/>
      <c r="O107" s="584"/>
      <c r="P107" s="115">
        <v>5446</v>
      </c>
      <c r="Q107" s="584"/>
      <c r="R107" s="584"/>
      <c r="S107" s="584"/>
      <c r="T107" s="584"/>
      <c r="U107" s="115">
        <v>6770</v>
      </c>
      <c r="V107" s="584"/>
      <c r="W107" s="584"/>
      <c r="X107" s="584"/>
      <c r="Y107" s="584"/>
      <c r="Z107" s="115"/>
      <c r="AA107" s="584"/>
      <c r="AB107" s="584"/>
      <c r="AC107" s="584"/>
      <c r="AD107" s="584"/>
      <c r="AE107" s="297"/>
      <c r="AF107" s="162"/>
      <c r="AG107" s="162"/>
      <c r="AH107" s="162"/>
      <c r="AI107" s="162"/>
      <c r="AJ107" s="162"/>
      <c r="AK107" s="162"/>
      <c r="AL107" s="162"/>
      <c r="AM107" s="162"/>
    </row>
    <row r="108" spans="1:39" hidden="1">
      <c r="B108" s="21"/>
      <c r="C108" s="4" t="s">
        <v>420</v>
      </c>
      <c r="D108" s="4"/>
      <c r="E108" s="4"/>
      <c r="F108" s="363"/>
      <c r="G108" s="366"/>
      <c r="H108" s="366"/>
      <c r="I108" s="366"/>
      <c r="J108" s="366"/>
      <c r="K108" s="659">
        <v>125156</v>
      </c>
      <c r="L108" s="366"/>
      <c r="M108" s="366"/>
      <c r="N108" s="366"/>
      <c r="O108" s="366"/>
      <c r="P108" s="659">
        <v>85140</v>
      </c>
      <c r="Q108" s="366"/>
      <c r="R108" s="366"/>
      <c r="S108" s="366"/>
      <c r="T108" s="366"/>
      <c r="U108" s="659">
        <v>122099</v>
      </c>
      <c r="V108" s="366"/>
      <c r="W108" s="366"/>
      <c r="X108" s="366"/>
      <c r="Y108" s="366"/>
      <c r="Z108" s="659"/>
      <c r="AA108" s="366"/>
      <c r="AB108" s="366"/>
      <c r="AC108" s="366"/>
      <c r="AD108" s="366"/>
      <c r="AE108" s="767"/>
      <c r="AF108" s="162"/>
      <c r="AG108" s="162"/>
      <c r="AH108" s="162"/>
      <c r="AI108" s="162"/>
      <c r="AJ108" s="162"/>
      <c r="AK108" s="162"/>
      <c r="AL108" s="162"/>
      <c r="AM108" s="162"/>
    </row>
    <row r="109" spans="1:39" ht="12.6" hidden="1" thickBot="1">
      <c r="B109" s="95"/>
      <c r="C109" s="760" t="s">
        <v>421</v>
      </c>
      <c r="D109" s="760"/>
      <c r="E109" s="760"/>
      <c r="F109" s="363"/>
      <c r="G109" s="761"/>
      <c r="H109" s="761"/>
      <c r="I109" s="761"/>
      <c r="J109" s="761"/>
      <c r="K109" s="244">
        <f>K107+K108</f>
        <v>131891</v>
      </c>
      <c r="L109" s="761"/>
      <c r="M109" s="761"/>
      <c r="N109" s="761"/>
      <c r="O109" s="761"/>
      <c r="P109" s="244">
        <f>P107+P108</f>
        <v>90586</v>
      </c>
      <c r="Q109" s="761"/>
      <c r="R109" s="761"/>
      <c r="S109" s="761"/>
      <c r="T109" s="761"/>
      <c r="U109" s="244">
        <v>128869</v>
      </c>
      <c r="V109" s="761"/>
      <c r="W109" s="761"/>
      <c r="X109" s="761"/>
      <c r="Y109" s="761"/>
      <c r="Z109" s="244">
        <v>0</v>
      </c>
      <c r="AA109" s="761"/>
      <c r="AB109" s="761"/>
      <c r="AC109" s="761"/>
      <c r="AD109" s="761"/>
      <c r="AE109" s="132">
        <f>AE107+AE108</f>
        <v>0</v>
      </c>
      <c r="AF109" s="162"/>
      <c r="AG109" s="162"/>
      <c r="AH109" s="162"/>
      <c r="AI109" s="162"/>
      <c r="AJ109" s="162"/>
      <c r="AK109" s="162"/>
      <c r="AL109" s="162"/>
      <c r="AM109" s="162"/>
    </row>
    <row r="112" spans="1:39" ht="23.25" customHeight="1">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B112" s="162"/>
      <c r="AC112" s="162"/>
      <c r="AD112" s="162"/>
      <c r="AE112" s="162"/>
      <c r="AF112" s="162"/>
      <c r="AG112" s="162"/>
      <c r="AH112" s="162"/>
      <c r="AI112" s="162"/>
      <c r="AJ112" s="162"/>
      <c r="AK112" s="162"/>
      <c r="AL112" s="162"/>
      <c r="AM112" s="162"/>
    </row>
  </sheetData>
  <hyperlinks>
    <hyperlink ref="P2" location="Contents!B20" display="Contents" xr:uid="{AAF5E857-7637-47AE-961B-C31D97785162}"/>
    <hyperlink ref="E8" location="Footnotes!A1" display="Footnotes" xr:uid="{13ED04D2-8A93-4BB3-8A93-BE0F36A009BB}"/>
    <hyperlink ref="E48" location="Footnotes!B59" display="Footnotes!B59" xr:uid="{6CCC9A88-2F76-4AC2-A20C-20FAA3C791CF}"/>
    <hyperlink ref="E47" location="Footnotes!B58" display="Footnotes!B58" xr:uid="{A9EFEE15-7CE6-4094-BF39-CC8F291825F0}"/>
    <hyperlink ref="E50" location="Footnotes!B60" display="Footnotes!B60" xr:uid="{946E1D69-4A0A-438C-B05D-63E019493885}"/>
    <hyperlink ref="E9" location="Footnotes!B56" display="Footnotes!B56" xr:uid="{9EC956D0-0563-45E4-A54C-EC44DD25FC32}"/>
    <hyperlink ref="E11" location="Footnotes!B56" display="Footnotes!B56" xr:uid="{574D620D-809E-4EAF-8685-385754F70014}"/>
    <hyperlink ref="E12" location="Footnotes!B56" display="Footnotes!B56" xr:uid="{BE17C40A-44C3-4A2E-A023-F22C17DF53A6}"/>
    <hyperlink ref="E25" location="Footnotes!B56" display="Footnotes!B56" xr:uid="{686EE446-6273-43FD-88AF-F3026A2C0AA6}"/>
    <hyperlink ref="E30" location="Footnotes!B56" display="Footnotes!B56" xr:uid="{45DA240A-09B1-4A61-8C4A-1670BA2E4796}"/>
    <hyperlink ref="E45" location="Footnotes!B57" display="Footnotes!B57" xr:uid="{0479B068-896D-42A6-AE68-476708E10348}"/>
    <hyperlink ref="E46" location="Footnotes!B57" display="Footnotes!B57" xr:uid="{DAEBCDA7-A733-4726-BB18-667689DEF89A}"/>
    <hyperlink ref="E100" location="Footnotes!B57" display="Footnotes!B57" xr:uid="{55FCC755-5866-44AB-8DB2-89493A623538}"/>
    <hyperlink ref="E98" location="Footnotes!B57" display="Footnotes!B57" xr:uid="{45DB4F5D-BB0B-412E-8EA7-F4D91B8ADA84}"/>
    <hyperlink ref="E65" location="Footnotes!B62" display="Footnotes!B62" xr:uid="{01317EA9-CDB8-4548-98A2-195CB99EE8EC}"/>
    <hyperlink ref="E54" location="Footnotes!B61" display="Footnotes!B61" xr:uid="{94A06A02-D79C-4CA2-BD8E-485B7AF2282C}"/>
  </hyperlinks>
  <pageMargins left="0" right="0" top="0.11" bottom="0.39370078740157483" header="0" footer="0.19685039370078741"/>
  <pageSetup paperSize="8" scale="70" orientation="landscape" r:id="rId1"/>
  <customProperties>
    <customPr name="_pios_id" r:id="rId2"/>
  </customProperties>
  <ignoredErrors>
    <ignoredError sqref="E48" formula="1"/>
  </ignoredErrors>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008080"/>
    <pageSetUpPr fitToPage="1"/>
  </sheetPr>
  <dimension ref="A1:S26"/>
  <sheetViews>
    <sheetView showGridLines="0" zoomScaleNormal="100" zoomScaleSheetLayoutView="100" workbookViewId="0">
      <pane xSplit="6" ySplit="7" topLeftCell="G8" activePane="bottomRight" state="frozen"/>
      <selection pane="topRight" activeCell="B1" sqref="B1"/>
      <selection pane="bottomLeft" activeCell="B1" sqref="B1"/>
      <selection pane="bottomRight" activeCell="E31" sqref="E31"/>
    </sheetView>
  </sheetViews>
  <sheetFormatPr defaultColWidth="9.1171875" defaultRowHeight="12.3"/>
  <cols>
    <col min="1" max="1" width="2.1171875" customWidth="1"/>
    <col min="2" max="3" width="2.1171875" style="160" customWidth="1"/>
    <col min="4" max="4" width="50.703125" style="160" customWidth="1"/>
    <col min="5" max="5" width="14" style="160" customWidth="1"/>
    <col min="6" max="6" width="2.703125" style="135" customWidth="1"/>
    <col min="7" max="8" width="7.703125" style="135" customWidth="1"/>
    <col min="9" max="9" width="7.703125" style="18" customWidth="1"/>
    <col min="10" max="16" width="7.703125" style="135" customWidth="1"/>
    <col min="17" max="18" width="9.41015625" style="135" bestFit="1" customWidth="1"/>
    <col min="19" max="16384" width="9.1171875" style="135"/>
  </cols>
  <sheetData>
    <row r="1" spans="2:19">
      <c r="B1" s="57" t="str">
        <f>Summary!$B$1</f>
        <v>Financial and Operating Information 2022 - 2026</v>
      </c>
      <c r="F1" s="162"/>
      <c r="G1" s="162"/>
      <c r="H1" s="162"/>
      <c r="J1" s="162"/>
      <c r="K1" s="162"/>
      <c r="L1" s="162"/>
      <c r="M1" s="162"/>
      <c r="N1" s="162"/>
      <c r="O1" s="162"/>
      <c r="P1" s="162"/>
      <c r="Q1" s="162"/>
      <c r="R1" s="162"/>
      <c r="S1" s="162"/>
    </row>
    <row r="2" spans="2:19">
      <c r="B2" s="29" t="s">
        <v>33</v>
      </c>
      <c r="F2" s="162"/>
      <c r="G2" s="162"/>
      <c r="H2" s="162"/>
      <c r="J2" s="162"/>
      <c r="K2" s="102" t="s">
        <v>6</v>
      </c>
      <c r="L2" s="162"/>
      <c r="M2" s="162"/>
      <c r="N2" s="162"/>
      <c r="O2" s="162"/>
      <c r="P2" s="162"/>
      <c r="Q2" s="162"/>
      <c r="R2" s="162"/>
      <c r="S2" s="162"/>
    </row>
    <row r="3" spans="2:19" ht="47.25" customHeight="1">
      <c r="B3" s="1272" t="s">
        <v>422</v>
      </c>
      <c r="C3" s="1272"/>
      <c r="D3" s="1272"/>
      <c r="E3" s="1272"/>
      <c r="F3"/>
      <c r="G3" s="162"/>
      <c r="H3" s="162"/>
      <c r="J3" s="162"/>
      <c r="K3" s="162"/>
      <c r="L3" s="162"/>
      <c r="M3" s="162"/>
      <c r="N3" s="162"/>
      <c r="O3" s="162"/>
      <c r="P3" s="162"/>
      <c r="Q3" s="162"/>
      <c r="R3" s="162"/>
      <c r="S3" s="162"/>
    </row>
    <row r="4" spans="2:19" ht="21.6">
      <c r="B4" s="24" t="s">
        <v>423</v>
      </c>
      <c r="C4" s="24"/>
      <c r="D4" s="24"/>
      <c r="E4" s="24"/>
      <c r="F4"/>
      <c r="G4" s="162"/>
      <c r="H4" s="162"/>
      <c r="J4" s="162"/>
      <c r="K4" s="162"/>
      <c r="L4" s="162"/>
      <c r="M4" s="162"/>
      <c r="N4" s="162"/>
      <c r="O4" s="162"/>
      <c r="P4" s="162"/>
      <c r="Q4" s="162"/>
      <c r="R4" s="162"/>
      <c r="S4" s="162"/>
    </row>
    <row r="5" spans="2:19" ht="12" customHeight="1" thickBot="1">
      <c r="B5" s="24"/>
      <c r="C5" s="24"/>
      <c r="D5" s="24"/>
      <c r="E5" s="24"/>
      <c r="F5"/>
      <c r="G5" s="162"/>
      <c r="H5" s="162"/>
      <c r="I5" s="162"/>
      <c r="J5" s="162"/>
      <c r="K5" s="162"/>
      <c r="L5" s="162"/>
      <c r="M5" s="162"/>
      <c r="N5" s="18"/>
      <c r="O5" s="162"/>
      <c r="P5" s="162"/>
      <c r="Q5" s="162"/>
      <c r="R5" s="162"/>
      <c r="S5" s="162"/>
    </row>
    <row r="6" spans="2:19">
      <c r="B6" s="168"/>
      <c r="C6" s="168"/>
      <c r="D6" s="168"/>
      <c r="E6" s="168"/>
      <c r="F6"/>
      <c r="G6" s="60"/>
      <c r="H6" s="60"/>
      <c r="I6" s="60"/>
      <c r="J6" s="60"/>
      <c r="K6" s="60" t="s">
        <v>111</v>
      </c>
      <c r="L6" s="162"/>
      <c r="M6" s="162"/>
      <c r="N6" s="162"/>
      <c r="O6" s="162"/>
      <c r="P6" s="162"/>
      <c r="Q6" s="162"/>
      <c r="R6" s="162"/>
      <c r="S6" s="162"/>
    </row>
    <row r="7" spans="2:19" s="18" customFormat="1" ht="12" customHeight="1">
      <c r="B7" s="997"/>
      <c r="C7" s="997"/>
      <c r="D7" s="997"/>
      <c r="E7" s="986" t="s">
        <v>54</v>
      </c>
      <c r="G7" s="997" t="s">
        <v>55</v>
      </c>
      <c r="H7" s="997" t="s">
        <v>56</v>
      </c>
      <c r="I7" s="997" t="s">
        <v>57</v>
      </c>
      <c r="J7" s="997" t="s">
        <v>58</v>
      </c>
      <c r="K7" s="1074">
        <v>2022</v>
      </c>
      <c r="L7" s="162"/>
      <c r="M7" s="162"/>
      <c r="N7" s="162"/>
      <c r="O7" s="162"/>
      <c r="P7" s="162"/>
      <c r="Q7" s="162"/>
      <c r="R7" s="162"/>
      <c r="S7" s="162"/>
    </row>
    <row r="8" spans="2:19" ht="12" customHeight="1">
      <c r="B8" s="18" t="s">
        <v>424</v>
      </c>
      <c r="C8" s="169"/>
      <c r="D8" s="169"/>
      <c r="E8" s="881" t="str">
        <f>Footnotes!B63</f>
        <v>a</v>
      </c>
      <c r="F8"/>
      <c r="G8" s="790">
        <v>-24033</v>
      </c>
      <c r="H8" s="790">
        <v>0</v>
      </c>
      <c r="I8" s="790">
        <v>0</v>
      </c>
      <c r="J8" s="790">
        <v>0</v>
      </c>
      <c r="K8" s="791">
        <v>-24033</v>
      </c>
      <c r="L8" s="280"/>
      <c r="M8" s="280"/>
      <c r="N8" s="280"/>
      <c r="O8" s="280"/>
      <c r="P8" s="280"/>
      <c r="Q8" s="280"/>
      <c r="R8" s="162"/>
      <c r="S8" s="162"/>
    </row>
    <row r="9" spans="2:19" ht="12" customHeight="1">
      <c r="B9" s="18" t="s">
        <v>358</v>
      </c>
      <c r="C9" s="169"/>
      <c r="D9" s="169"/>
      <c r="E9" s="169"/>
      <c r="F9"/>
      <c r="G9" s="790">
        <v>0</v>
      </c>
      <c r="H9" s="790">
        <v>0</v>
      </c>
      <c r="I9" s="790">
        <v>0</v>
      </c>
      <c r="J9" s="790">
        <v>0</v>
      </c>
      <c r="K9" s="791">
        <v>0</v>
      </c>
      <c r="L9" s="280"/>
      <c r="M9" s="280"/>
      <c r="N9" s="280"/>
      <c r="O9" s="280"/>
      <c r="P9" s="162"/>
      <c r="Q9" s="162"/>
      <c r="R9" s="162"/>
      <c r="S9" s="162"/>
    </row>
    <row r="10" spans="2:19" ht="12" customHeight="1">
      <c r="B10" s="170" t="s">
        <v>425</v>
      </c>
      <c r="C10" s="171"/>
      <c r="D10" s="171"/>
      <c r="E10" s="171"/>
      <c r="F10"/>
      <c r="G10" s="792">
        <v>-24033</v>
      </c>
      <c r="H10" s="792">
        <v>0</v>
      </c>
      <c r="I10" s="792">
        <v>0</v>
      </c>
      <c r="J10" s="792">
        <v>0</v>
      </c>
      <c r="K10" s="793">
        <v>-24033</v>
      </c>
      <c r="L10" s="280"/>
      <c r="M10" s="280"/>
      <c r="N10" s="280"/>
      <c r="O10" s="280"/>
      <c r="P10" s="162"/>
      <c r="Q10" s="162"/>
      <c r="R10" s="162"/>
      <c r="S10" s="162"/>
    </row>
    <row r="11" spans="2:19" ht="12" customHeight="1">
      <c r="B11" s="884" t="s">
        <v>426</v>
      </c>
      <c r="C11" s="169"/>
      <c r="D11" s="169"/>
      <c r="E11" s="169"/>
      <c r="F11"/>
      <c r="G11" s="790">
        <v>24033</v>
      </c>
      <c r="H11" s="790">
        <v>0</v>
      </c>
      <c r="I11" s="790">
        <v>0</v>
      </c>
      <c r="J11" s="790">
        <v>0</v>
      </c>
      <c r="K11" s="791">
        <v>24033</v>
      </c>
      <c r="L11" s="280"/>
      <c r="M11" s="280"/>
      <c r="N11" s="280"/>
      <c r="O11" s="280"/>
      <c r="P11" s="162"/>
      <c r="Q11" s="162"/>
      <c r="R11" s="162"/>
      <c r="S11" s="162"/>
    </row>
    <row r="12" spans="2:19" ht="12" customHeight="1">
      <c r="B12" s="942" t="s">
        <v>167</v>
      </c>
      <c r="C12" s="942"/>
      <c r="D12" s="942"/>
      <c r="E12" s="942"/>
      <c r="F12"/>
      <c r="G12" s="1116">
        <v>0</v>
      </c>
      <c r="H12" s="1116">
        <v>0</v>
      </c>
      <c r="I12" s="1116">
        <v>0</v>
      </c>
      <c r="J12" s="1116">
        <v>0</v>
      </c>
      <c r="K12" s="1117">
        <v>0</v>
      </c>
      <c r="L12" s="280"/>
      <c r="M12" s="280"/>
      <c r="N12" s="280"/>
      <c r="O12" s="280"/>
      <c r="P12" s="162"/>
      <c r="Q12" s="162"/>
      <c r="R12" s="162"/>
      <c r="S12" s="162"/>
    </row>
    <row r="13" spans="2:19" ht="12" customHeight="1">
      <c r="B13" s="21" t="s">
        <v>360</v>
      </c>
      <c r="C13" s="884"/>
      <c r="D13" s="884"/>
      <c r="E13" s="884"/>
      <c r="F13"/>
      <c r="G13" s="1118">
        <v>0</v>
      </c>
      <c r="H13" s="1118">
        <v>0</v>
      </c>
      <c r="I13" s="1118">
        <v>0</v>
      </c>
      <c r="J13" s="1118">
        <v>0</v>
      </c>
      <c r="K13" s="1119">
        <v>0</v>
      </c>
      <c r="L13" s="280"/>
      <c r="M13" s="280"/>
      <c r="N13" s="280"/>
      <c r="O13" s="280"/>
      <c r="P13" s="162"/>
      <c r="Q13" s="162"/>
      <c r="R13" s="162"/>
      <c r="S13" s="162"/>
    </row>
    <row r="14" spans="2:19" ht="12" customHeight="1">
      <c r="B14" s="942" t="s">
        <v>361</v>
      </c>
      <c r="C14" s="942"/>
      <c r="D14" s="942"/>
      <c r="E14" s="942"/>
      <c r="F14"/>
      <c r="G14" s="1116">
        <v>0</v>
      </c>
      <c r="H14" s="1116">
        <v>0</v>
      </c>
      <c r="I14" s="1116">
        <v>0</v>
      </c>
      <c r="J14" s="1116">
        <v>0</v>
      </c>
      <c r="K14" s="1117">
        <v>0</v>
      </c>
      <c r="L14" s="280"/>
      <c r="M14" s="280"/>
      <c r="N14" s="280"/>
      <c r="O14" s="280"/>
      <c r="P14" s="162"/>
      <c r="Q14" s="162"/>
      <c r="R14" s="162"/>
      <c r="S14" s="162"/>
    </row>
    <row r="15" spans="2:19" ht="12" customHeight="1">
      <c r="B15" s="21"/>
      <c r="C15" s="169"/>
      <c r="D15" s="169"/>
      <c r="E15" s="169"/>
      <c r="F15"/>
      <c r="G15" s="357"/>
      <c r="H15" s="357"/>
      <c r="I15" s="357"/>
      <c r="J15" s="357"/>
      <c r="K15" s="358"/>
      <c r="L15" s="162"/>
      <c r="M15" s="162"/>
      <c r="N15" s="162"/>
      <c r="O15" s="162"/>
      <c r="P15" s="162"/>
      <c r="Q15" s="162"/>
      <c r="R15" s="162"/>
      <c r="S15" s="162"/>
    </row>
    <row r="16" spans="2:19" ht="12" customHeight="1">
      <c r="B16" s="21"/>
      <c r="C16" s="169"/>
      <c r="D16" s="169"/>
      <c r="E16" s="169"/>
      <c r="F16"/>
      <c r="G16" s="357"/>
      <c r="H16" s="357"/>
      <c r="I16" s="357"/>
      <c r="J16" s="357"/>
      <c r="K16" s="358"/>
      <c r="L16" s="162"/>
      <c r="M16" s="162"/>
      <c r="N16" s="162"/>
      <c r="O16" s="162"/>
      <c r="P16" s="162"/>
      <c r="Q16" s="162"/>
      <c r="R16" s="162"/>
      <c r="S16" s="162"/>
    </row>
    <row r="17" spans="1:19" ht="12" customHeight="1">
      <c r="A17" s="163"/>
      <c r="B17" s="1104" t="s">
        <v>427</v>
      </c>
      <c r="C17" s="1104"/>
      <c r="D17" s="1104"/>
      <c r="E17" s="1104"/>
      <c r="F17"/>
      <c r="G17" s="1059"/>
      <c r="H17" s="1059"/>
      <c r="I17" s="1059"/>
      <c r="J17" s="1059"/>
      <c r="K17" s="1060"/>
      <c r="L17" s="162"/>
      <c r="M17" s="162"/>
      <c r="N17" s="162"/>
      <c r="O17" s="162"/>
      <c r="P17" s="162"/>
      <c r="Q17" s="162"/>
      <c r="R17" s="162"/>
      <c r="S17" s="162"/>
    </row>
    <row r="18" spans="1:19" s="162" customFormat="1" ht="12" customHeight="1">
      <c r="A18" s="77"/>
      <c r="B18" s="273"/>
      <c r="C18" s="273" t="s">
        <v>428</v>
      </c>
      <c r="D18" s="273"/>
      <c r="E18" s="273"/>
      <c r="F18" s="5"/>
      <c r="G18" s="794">
        <v>584</v>
      </c>
      <c r="H18" s="794">
        <v>0</v>
      </c>
      <c r="I18" s="794">
        <v>0</v>
      </c>
      <c r="J18" s="794">
        <v>0</v>
      </c>
      <c r="K18" s="795">
        <v>584</v>
      </c>
      <c r="L18" s="280"/>
      <c r="M18" s="280"/>
      <c r="N18" s="280"/>
      <c r="O18" s="280"/>
    </row>
    <row r="19" spans="1:19" s="162" customFormat="1" ht="12" customHeight="1">
      <c r="A19" s="77"/>
      <c r="B19" s="21"/>
      <c r="C19" s="21" t="s">
        <v>370</v>
      </c>
      <c r="D19" s="21"/>
      <c r="E19" s="21"/>
      <c r="F19" s="5"/>
      <c r="G19" s="790">
        <v>963</v>
      </c>
      <c r="H19" s="790">
        <v>0</v>
      </c>
      <c r="I19" s="790">
        <v>0</v>
      </c>
      <c r="J19" s="790">
        <v>0</v>
      </c>
      <c r="K19" s="791">
        <v>963</v>
      </c>
      <c r="L19" s="280"/>
      <c r="M19" s="280"/>
      <c r="N19" s="280"/>
      <c r="O19" s="280"/>
    </row>
    <row r="20" spans="1:19" s="162" customFormat="1" ht="12" customHeight="1" thickBot="1">
      <c r="A20" s="77"/>
      <c r="B20" s="95"/>
      <c r="C20" s="95" t="s">
        <v>429</v>
      </c>
      <c r="D20" s="95"/>
      <c r="E20" s="95"/>
      <c r="F20" s="5"/>
      <c r="G20" s="796">
        <v>750</v>
      </c>
      <c r="H20" s="796">
        <v>0</v>
      </c>
      <c r="I20" s="796">
        <v>0</v>
      </c>
      <c r="J20" s="796">
        <v>0</v>
      </c>
      <c r="K20" s="797">
        <v>750</v>
      </c>
      <c r="L20" s="280"/>
      <c r="M20" s="280"/>
      <c r="N20" s="280"/>
      <c r="O20" s="280"/>
    </row>
    <row r="21" spans="1:19" ht="12.6">
      <c r="A21" s="163"/>
      <c r="B21" s="21"/>
      <c r="C21" s="21"/>
      <c r="D21" s="21"/>
      <c r="E21" s="21"/>
      <c r="F21"/>
      <c r="G21" s="31"/>
      <c r="H21" s="31"/>
      <c r="I21" s="31"/>
      <c r="J21" s="31"/>
      <c r="K21" s="30"/>
      <c r="L21" s="789"/>
      <c r="M21" s="789"/>
      <c r="N21" s="789"/>
      <c r="O21" s="789"/>
      <c r="P21" s="789"/>
      <c r="Q21" s="162"/>
      <c r="R21" s="162"/>
      <c r="S21" s="162"/>
    </row>
    <row r="22" spans="1:19" ht="17.25" customHeight="1">
      <c r="B22" s="78"/>
      <c r="C22" s="1271"/>
      <c r="D22" s="1271"/>
      <c r="E22" s="1271"/>
      <c r="F22" s="1271"/>
      <c r="G22" s="1267"/>
      <c r="H22" s="1267"/>
      <c r="I22" s="1267"/>
      <c r="J22" s="1267"/>
      <c r="K22" s="1267"/>
      <c r="L22" s="162"/>
      <c r="M22" s="162"/>
      <c r="N22" s="162"/>
      <c r="O22" s="162"/>
      <c r="P22" s="162"/>
      <c r="Q22" s="162"/>
      <c r="R22" s="162"/>
      <c r="S22" s="162"/>
    </row>
    <row r="23" spans="1:19">
      <c r="A23" s="162"/>
      <c r="B23" s="70"/>
      <c r="C23" s="162"/>
      <c r="D23" s="70"/>
      <c r="E23" s="70"/>
      <c r="F23" s="162"/>
      <c r="G23" s="162"/>
      <c r="H23" s="162"/>
      <c r="I23" s="162"/>
      <c r="J23" s="162"/>
      <c r="K23" s="162"/>
      <c r="L23" s="162"/>
      <c r="M23" s="162"/>
      <c r="N23" s="162"/>
      <c r="O23" s="162"/>
      <c r="P23" s="162"/>
      <c r="Q23" s="162"/>
      <c r="R23" s="162"/>
      <c r="S23" s="162"/>
    </row>
    <row r="24" spans="1:19">
      <c r="A24" s="162"/>
      <c r="B24" s="70"/>
      <c r="C24" s="70"/>
      <c r="D24" s="70"/>
      <c r="E24" s="70"/>
      <c r="F24" s="162"/>
      <c r="G24" s="162"/>
      <c r="H24" s="162"/>
      <c r="I24" s="162"/>
      <c r="J24" s="162"/>
      <c r="K24" s="162"/>
      <c r="L24" s="162"/>
      <c r="M24" s="162"/>
      <c r="N24" s="162"/>
      <c r="O24" s="162"/>
      <c r="P24" s="162"/>
      <c r="Q24" s="162"/>
      <c r="R24" s="162"/>
      <c r="S24" s="162"/>
    </row>
    <row r="25" spans="1:19">
      <c r="A25" s="162"/>
      <c r="B25" s="70"/>
      <c r="C25" s="70"/>
      <c r="D25" s="70"/>
      <c r="E25" s="70"/>
      <c r="F25" s="162"/>
      <c r="G25" s="162"/>
      <c r="H25" s="162"/>
      <c r="I25" s="162"/>
      <c r="J25" s="162"/>
      <c r="K25" s="162"/>
      <c r="L25" s="162"/>
      <c r="M25" s="162"/>
      <c r="N25" s="162"/>
      <c r="O25" s="162"/>
      <c r="P25" s="162"/>
      <c r="Q25" s="162"/>
      <c r="R25" s="162"/>
      <c r="S25" s="162"/>
    </row>
    <row r="26" spans="1:19">
      <c r="A26" s="162"/>
      <c r="B26" s="70"/>
      <c r="C26" s="70"/>
      <c r="D26" s="70"/>
      <c r="E26" s="70"/>
      <c r="F26" s="162"/>
      <c r="G26" s="162"/>
      <c r="H26" s="162"/>
      <c r="I26" s="162"/>
      <c r="J26" s="162"/>
      <c r="K26" s="162"/>
      <c r="L26" s="162"/>
      <c r="M26" s="162"/>
      <c r="N26" s="162"/>
      <c r="O26" s="162"/>
      <c r="P26" s="162"/>
      <c r="Q26" s="162"/>
      <c r="R26" s="162"/>
      <c r="S26" s="162"/>
    </row>
  </sheetData>
  <mergeCells count="2">
    <mergeCell ref="C22:K22"/>
    <mergeCell ref="B3:E3"/>
  </mergeCells>
  <hyperlinks>
    <hyperlink ref="K2" location="Contents!B20" display="Contents" xr:uid="{00000000-0004-0000-1A00-000000000000}"/>
    <hyperlink ref="E7" location="Footnotes!A1" display="Footnotes" xr:uid="{EA6492DB-69C6-46C5-8D4F-A9A806B49B10}"/>
    <hyperlink ref="E8" location="Footnotes!B63" display="Footnotes!B63" xr:uid="{BD18192C-543E-4106-A03C-79A26DB3E30C}"/>
  </hyperlinks>
  <pageMargins left="0" right="0" top="0" bottom="0.39370078740157483" header="0" footer="0.19685039370078741"/>
  <pageSetup paperSize="8" fitToHeight="2" orientation="landscape" r:id="rId1"/>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8">
    <tabColor rgb="FF008080"/>
    <pageSetUpPr fitToPage="1"/>
  </sheetPr>
  <dimension ref="A1:AT28"/>
  <sheetViews>
    <sheetView showGridLines="0" zoomScaleNormal="100" zoomScaleSheetLayoutView="100" workbookViewId="0">
      <pane xSplit="5" ySplit="7" topLeftCell="F8" activePane="bottomRight" state="frozen"/>
      <selection pane="topRight" activeCell="B1" sqref="B1"/>
      <selection pane="bottomLeft" activeCell="B1" sqref="B1"/>
      <selection pane="bottomRight" activeCell="L31" sqref="L31"/>
    </sheetView>
  </sheetViews>
  <sheetFormatPr defaultColWidth="9.1171875" defaultRowHeight="12.3"/>
  <cols>
    <col min="1" max="2" width="2.703125" customWidth="1"/>
    <col min="3" max="3" width="50.703125" style="160" customWidth="1"/>
    <col min="4" max="4" width="19.1171875" style="160" customWidth="1"/>
    <col min="5" max="5" width="2.703125" style="135" customWidth="1"/>
    <col min="6" max="10" width="7.703125" style="136" customWidth="1"/>
    <col min="11" max="14" width="7.703125" style="135" customWidth="1"/>
    <col min="15" max="25" width="9.1171875" style="135"/>
    <col min="26" max="30" width="7.703125" style="135" customWidth="1"/>
    <col min="31" max="16384" width="9.1171875" style="135"/>
  </cols>
  <sheetData>
    <row r="1" spans="1:30" customFormat="1" ht="11.4">
      <c r="B1" s="57" t="str">
        <f>Summary!$B$1</f>
        <v>Financial and Operating Information 2022 - 2026</v>
      </c>
      <c r="C1" s="73"/>
      <c r="D1" s="73"/>
      <c r="F1" s="99"/>
      <c r="G1" s="99"/>
      <c r="H1" s="99"/>
      <c r="I1" s="99"/>
      <c r="J1" s="99"/>
    </row>
    <row r="2" spans="1:30" customFormat="1" ht="11.4">
      <c r="A2" s="5"/>
      <c r="B2" s="29" t="s">
        <v>38</v>
      </c>
      <c r="C2" s="73"/>
      <c r="D2" s="73"/>
      <c r="F2" s="99"/>
      <c r="G2" s="99"/>
      <c r="H2" s="99"/>
      <c r="I2" s="99"/>
      <c r="J2" s="99"/>
      <c r="O2" s="102" t="s">
        <v>6</v>
      </c>
      <c r="P2" s="102"/>
      <c r="Q2" s="102"/>
      <c r="R2" s="102"/>
      <c r="S2" s="102"/>
      <c r="T2" s="102"/>
      <c r="U2" s="102"/>
      <c r="V2" s="102"/>
      <c r="W2" s="102"/>
      <c r="X2" s="102"/>
      <c r="Y2" s="102"/>
    </row>
    <row r="3" spans="1:30" customFormat="1" ht="11.4">
      <c r="A3" s="5"/>
      <c r="B3" s="5"/>
      <c r="C3" s="73"/>
      <c r="D3" s="73"/>
      <c r="F3" s="129"/>
      <c r="G3" s="129"/>
      <c r="H3" s="129"/>
      <c r="I3" s="129"/>
      <c r="J3" s="129"/>
      <c r="K3" s="145"/>
      <c r="L3" s="145"/>
      <c r="M3" s="145"/>
      <c r="N3" s="145"/>
      <c r="O3" s="145"/>
      <c r="P3" s="145"/>
      <c r="Q3" s="145"/>
      <c r="R3" s="145"/>
      <c r="S3" s="145"/>
      <c r="T3" s="145"/>
      <c r="U3" s="145"/>
      <c r="V3" s="145"/>
      <c r="W3" s="145"/>
      <c r="X3" s="145"/>
      <c r="Y3" s="145"/>
    </row>
    <row r="4" spans="1:30" customFormat="1" ht="18.600000000000001">
      <c r="A4" s="5"/>
      <c r="B4" s="24" t="s">
        <v>38</v>
      </c>
      <c r="F4" s="99"/>
      <c r="G4" s="99"/>
      <c r="H4" s="99"/>
      <c r="I4" s="99"/>
      <c r="J4" s="99"/>
    </row>
    <row r="5" spans="1:30" s="18" customFormat="1" ht="12" customHeight="1" thickBot="1">
      <c r="B5" s="18" t="s">
        <v>430</v>
      </c>
      <c r="C5" s="56"/>
      <c r="D5" s="56"/>
      <c r="F5" s="45"/>
      <c r="G5" s="45"/>
      <c r="H5" s="45"/>
      <c r="I5" s="45"/>
      <c r="J5" s="45"/>
      <c r="K5" s="45"/>
      <c r="L5" s="45"/>
      <c r="M5" s="45"/>
      <c r="N5" s="45"/>
      <c r="O5" s="45"/>
      <c r="P5" s="45"/>
      <c r="Q5" s="45"/>
      <c r="R5" s="45"/>
      <c r="S5" s="45"/>
      <c r="T5" s="45"/>
      <c r="U5" s="45"/>
      <c r="V5" s="45"/>
      <c r="W5" s="45"/>
      <c r="X5" s="45"/>
      <c r="Y5" s="45"/>
    </row>
    <row r="6" spans="1:30" s="18" customFormat="1" ht="12" customHeight="1">
      <c r="B6" s="82"/>
      <c r="C6" s="165"/>
      <c r="D6" s="165"/>
      <c r="F6" s="172"/>
      <c r="G6" s="172"/>
      <c r="H6" s="172"/>
      <c r="I6" s="172"/>
      <c r="J6" s="172"/>
      <c r="K6" s="172"/>
      <c r="L6" s="172"/>
      <c r="M6" s="172"/>
      <c r="N6" s="172"/>
      <c r="O6" s="172"/>
      <c r="P6" s="172"/>
      <c r="Q6" s="172"/>
      <c r="R6" s="172"/>
      <c r="S6" s="172"/>
      <c r="T6" s="172"/>
      <c r="U6" s="172"/>
      <c r="V6" s="172"/>
      <c r="W6" s="172"/>
      <c r="X6" s="172"/>
      <c r="Y6" s="172"/>
      <c r="Z6" s="172"/>
      <c r="AA6" s="172"/>
      <c r="AB6" s="172"/>
      <c r="AC6" s="172"/>
      <c r="AD6" s="60" t="s">
        <v>111</v>
      </c>
    </row>
    <row r="7" spans="1:30" s="18" customFormat="1" ht="11.4">
      <c r="B7" s="997"/>
      <c r="C7" s="997"/>
      <c r="D7" s="986" t="s">
        <v>54</v>
      </c>
      <c r="F7" s="997" t="s">
        <v>55</v>
      </c>
      <c r="G7" s="997" t="s">
        <v>56</v>
      </c>
      <c r="H7" s="997" t="s">
        <v>57</v>
      </c>
      <c r="I7" s="997" t="s">
        <v>58</v>
      </c>
      <c r="J7" s="938">
        <v>2022</v>
      </c>
      <c r="K7" s="997" t="s">
        <v>55</v>
      </c>
      <c r="L7" s="997" t="s">
        <v>56</v>
      </c>
      <c r="M7" s="997" t="s">
        <v>57</v>
      </c>
      <c r="N7" s="997" t="s">
        <v>58</v>
      </c>
      <c r="O7" s="938">
        <v>2023</v>
      </c>
      <c r="P7" s="997" t="s">
        <v>55</v>
      </c>
      <c r="Q7" s="997" t="s">
        <v>56</v>
      </c>
      <c r="R7" s="997" t="s">
        <v>57</v>
      </c>
      <c r="S7" s="997" t="s">
        <v>58</v>
      </c>
      <c r="T7" s="938">
        <v>2024</v>
      </c>
      <c r="U7" s="997" t="s">
        <v>55</v>
      </c>
      <c r="V7" s="997" t="s">
        <v>56</v>
      </c>
      <c r="W7" s="997" t="s">
        <v>57</v>
      </c>
      <c r="X7" s="997" t="s">
        <v>58</v>
      </c>
      <c r="Y7" s="938">
        <v>2025</v>
      </c>
      <c r="Z7" s="997" t="s">
        <v>55</v>
      </c>
      <c r="AA7" s="997" t="s">
        <v>56</v>
      </c>
      <c r="AB7" s="997" t="s">
        <v>57</v>
      </c>
      <c r="AC7" s="997" t="s">
        <v>58</v>
      </c>
      <c r="AD7" s="938">
        <v>2026</v>
      </c>
    </row>
    <row r="8" spans="1:30" s="18" customFormat="1" ht="12" customHeight="1">
      <c r="B8" s="21" t="s">
        <v>357</v>
      </c>
      <c r="C8" s="21"/>
      <c r="D8" s="21"/>
      <c r="F8" s="361">
        <v>-24719</v>
      </c>
      <c r="G8" s="361">
        <v>-1028</v>
      </c>
      <c r="H8" s="361">
        <v>-1093</v>
      </c>
      <c r="I8" s="361">
        <v>103</v>
      </c>
      <c r="J8" s="362">
        <v>-26737</v>
      </c>
      <c r="K8" s="361">
        <v>-90</v>
      </c>
      <c r="L8" s="361">
        <v>-297</v>
      </c>
      <c r="M8" s="361">
        <v>-500</v>
      </c>
      <c r="N8" s="361">
        <v>-16</v>
      </c>
      <c r="O8" s="362">
        <v>-903</v>
      </c>
      <c r="P8" s="361">
        <v>-300</v>
      </c>
      <c r="Q8" s="361">
        <v>-180</v>
      </c>
      <c r="R8" s="361">
        <v>653</v>
      </c>
      <c r="S8" s="361">
        <v>-1161</v>
      </c>
      <c r="T8" s="362">
        <v>-988</v>
      </c>
      <c r="U8" s="361">
        <v>-22</v>
      </c>
      <c r="V8" s="361">
        <v>645</v>
      </c>
      <c r="W8" s="361">
        <v>-277</v>
      </c>
      <c r="X8" s="361">
        <v>-386</v>
      </c>
      <c r="Y8" s="362">
        <v>-40</v>
      </c>
      <c r="Z8" s="314">
        <v>-855</v>
      </c>
      <c r="AA8" s="314">
        <v>-250</v>
      </c>
      <c r="AB8" s="314" t="s">
        <v>1225</v>
      </c>
      <c r="AC8" s="314" t="s">
        <v>1225</v>
      </c>
      <c r="AD8" s="315">
        <v>-1105</v>
      </c>
    </row>
    <row r="9" spans="1:30" s="18" customFormat="1" ht="12" customHeight="1">
      <c r="A9" s="56"/>
      <c r="B9" s="21" t="s">
        <v>358</v>
      </c>
      <c r="C9" s="21"/>
      <c r="D9" s="21"/>
      <c r="F9" s="31">
        <v>0</v>
      </c>
      <c r="G9" s="31">
        <v>0</v>
      </c>
      <c r="H9" s="31">
        <v>0</v>
      </c>
      <c r="I9" s="31">
        <v>0</v>
      </c>
      <c r="J9" s="30">
        <v>0</v>
      </c>
      <c r="K9" s="31">
        <v>0</v>
      </c>
      <c r="L9" s="31">
        <v>0</v>
      </c>
      <c r="M9" s="31">
        <v>0</v>
      </c>
      <c r="N9" s="31">
        <v>0</v>
      </c>
      <c r="O9" s="30">
        <v>0</v>
      </c>
      <c r="P9" s="31">
        <v>0</v>
      </c>
      <c r="Q9" s="31">
        <v>0</v>
      </c>
      <c r="R9" s="31">
        <v>0</v>
      </c>
      <c r="S9" s="31">
        <v>0</v>
      </c>
      <c r="T9" s="30">
        <v>0</v>
      </c>
      <c r="U9" s="31">
        <v>0</v>
      </c>
      <c r="V9" s="31">
        <v>0</v>
      </c>
      <c r="W9" s="31">
        <v>0</v>
      </c>
      <c r="X9" s="31">
        <v>0</v>
      </c>
      <c r="Y9" s="30">
        <v>0</v>
      </c>
      <c r="Z9" s="314">
        <v>0</v>
      </c>
      <c r="AA9" s="314">
        <v>0</v>
      </c>
      <c r="AB9" s="314" t="s">
        <v>1225</v>
      </c>
      <c r="AC9" s="314" t="s">
        <v>1225</v>
      </c>
      <c r="AD9" s="315">
        <v>0</v>
      </c>
    </row>
    <row r="10" spans="1:30" s="18" customFormat="1" ht="12" customHeight="1">
      <c r="A10" s="56"/>
      <c r="B10" s="170" t="s">
        <v>151</v>
      </c>
      <c r="C10" s="170"/>
      <c r="D10" s="170"/>
      <c r="F10" s="98">
        <v>-24719</v>
      </c>
      <c r="G10" s="98">
        <v>-1028</v>
      </c>
      <c r="H10" s="98">
        <v>-1093</v>
      </c>
      <c r="I10" s="98">
        <v>103</v>
      </c>
      <c r="J10" s="143">
        <v>-26737</v>
      </c>
      <c r="K10" s="98">
        <v>-90</v>
      </c>
      <c r="L10" s="98">
        <v>-297</v>
      </c>
      <c r="M10" s="98">
        <v>-500</v>
      </c>
      <c r="N10" s="98">
        <v>-16</v>
      </c>
      <c r="O10" s="143">
        <v>-903</v>
      </c>
      <c r="P10" s="98">
        <v>-300</v>
      </c>
      <c r="Q10" s="98">
        <v>-180</v>
      </c>
      <c r="R10" s="98">
        <v>653</v>
      </c>
      <c r="S10" s="98">
        <v>-1161</v>
      </c>
      <c r="T10" s="143">
        <v>-988</v>
      </c>
      <c r="U10" s="98">
        <v>-22</v>
      </c>
      <c r="V10" s="98">
        <v>645</v>
      </c>
      <c r="W10" s="98">
        <v>-277</v>
      </c>
      <c r="X10" s="98">
        <v>-386</v>
      </c>
      <c r="Y10" s="143">
        <v>-40</v>
      </c>
      <c r="Z10" s="98">
        <v>-855</v>
      </c>
      <c r="AA10" s="98">
        <v>-250</v>
      </c>
      <c r="AB10" s="98" t="s">
        <v>1225</v>
      </c>
      <c r="AC10" s="98" t="s">
        <v>1225</v>
      </c>
      <c r="AD10" s="143">
        <v>-1105</v>
      </c>
    </row>
    <row r="11" spans="1:30" s="18" customFormat="1" ht="12" customHeight="1">
      <c r="A11" s="56"/>
      <c r="B11" s="884" t="s">
        <v>359</v>
      </c>
      <c r="C11" s="884"/>
      <c r="D11" s="884"/>
      <c r="F11" s="939">
        <v>24460</v>
      </c>
      <c r="G11" s="939">
        <v>827</v>
      </c>
      <c r="H11" s="939">
        <v>688</v>
      </c>
      <c r="I11" s="939">
        <v>-409</v>
      </c>
      <c r="J11" s="940">
        <v>25566</v>
      </c>
      <c r="K11" s="939">
        <v>-206</v>
      </c>
      <c r="L11" s="939">
        <v>127</v>
      </c>
      <c r="M11" s="939">
        <v>197</v>
      </c>
      <c r="N11" s="939">
        <v>-81</v>
      </c>
      <c r="O11" s="940">
        <v>37</v>
      </c>
      <c r="P11" s="939">
        <v>146</v>
      </c>
      <c r="Q11" s="939">
        <v>22</v>
      </c>
      <c r="R11" s="939">
        <v>-422</v>
      </c>
      <c r="S11" s="939">
        <v>634</v>
      </c>
      <c r="T11" s="940">
        <v>380</v>
      </c>
      <c r="U11" s="939">
        <v>-95</v>
      </c>
      <c r="V11" s="939">
        <v>-683</v>
      </c>
      <c r="W11" s="939">
        <v>88</v>
      </c>
      <c r="X11" s="939">
        <v>82</v>
      </c>
      <c r="Y11" s="940">
        <v>-608</v>
      </c>
      <c r="Z11" s="314">
        <v>583</v>
      </c>
      <c r="AA11" s="314">
        <v>-95</v>
      </c>
      <c r="AB11" s="314" t="s">
        <v>1225</v>
      </c>
      <c r="AC11" s="314" t="s">
        <v>1225</v>
      </c>
      <c r="AD11" s="315">
        <v>488</v>
      </c>
    </row>
    <row r="12" spans="1:30" s="18" customFormat="1" ht="12" customHeight="1">
      <c r="A12" s="56"/>
      <c r="B12" s="942" t="s">
        <v>363</v>
      </c>
      <c r="C12" s="942"/>
      <c r="D12" s="942"/>
      <c r="F12" s="787">
        <v>-259</v>
      </c>
      <c r="G12" s="787">
        <v>-201</v>
      </c>
      <c r="H12" s="787">
        <v>-405</v>
      </c>
      <c r="I12" s="787">
        <v>-306</v>
      </c>
      <c r="J12" s="788">
        <v>-1171</v>
      </c>
      <c r="K12" s="787">
        <v>-296</v>
      </c>
      <c r="L12" s="787">
        <v>-170</v>
      </c>
      <c r="M12" s="787">
        <v>-303</v>
      </c>
      <c r="N12" s="787">
        <v>-97</v>
      </c>
      <c r="O12" s="788">
        <v>-866</v>
      </c>
      <c r="P12" s="787">
        <v>-154</v>
      </c>
      <c r="Q12" s="787">
        <v>-158</v>
      </c>
      <c r="R12" s="787">
        <v>231</v>
      </c>
      <c r="S12" s="787">
        <v>-527</v>
      </c>
      <c r="T12" s="788">
        <v>-608</v>
      </c>
      <c r="U12" s="787">
        <v>-117</v>
      </c>
      <c r="V12" s="787">
        <v>-38</v>
      </c>
      <c r="W12" s="787">
        <v>-189</v>
      </c>
      <c r="X12" s="787">
        <v>-304</v>
      </c>
      <c r="Y12" s="788">
        <v>-648</v>
      </c>
      <c r="Z12" s="787">
        <v>-272</v>
      </c>
      <c r="AA12" s="787">
        <v>-345</v>
      </c>
      <c r="AB12" s="787" t="s">
        <v>1225</v>
      </c>
      <c r="AC12" s="787" t="s">
        <v>1225</v>
      </c>
      <c r="AD12" s="788">
        <v>-617</v>
      </c>
    </row>
    <row r="13" spans="1:30" s="18" customFormat="1" ht="12" customHeight="1">
      <c r="A13" s="56"/>
      <c r="B13" s="21" t="s">
        <v>360</v>
      </c>
      <c r="C13" s="884"/>
      <c r="D13" s="884"/>
      <c r="E13" s="21"/>
      <c r="F13" s="939">
        <v>-23</v>
      </c>
      <c r="G13" s="939">
        <v>-167</v>
      </c>
      <c r="H13" s="939">
        <v>-206</v>
      </c>
      <c r="I13" s="939">
        <v>-43</v>
      </c>
      <c r="J13" s="940">
        <v>-439</v>
      </c>
      <c r="K13" s="939">
        <v>-29</v>
      </c>
      <c r="L13" s="939">
        <v>-10</v>
      </c>
      <c r="M13" s="939">
        <v>-162</v>
      </c>
      <c r="N13" s="939">
        <v>-121</v>
      </c>
      <c r="O13" s="940">
        <v>-322</v>
      </c>
      <c r="P13" s="939">
        <v>-99</v>
      </c>
      <c r="Q13" s="939">
        <v>-3</v>
      </c>
      <c r="R13" s="939">
        <v>64</v>
      </c>
      <c r="S13" s="939">
        <v>-254</v>
      </c>
      <c r="T13" s="940">
        <v>-292</v>
      </c>
      <c r="U13" s="939">
        <v>-33</v>
      </c>
      <c r="V13" s="939">
        <v>-109</v>
      </c>
      <c r="W13" s="939">
        <v>-106</v>
      </c>
      <c r="X13" s="939">
        <v>-151</v>
      </c>
      <c r="Y13" s="940">
        <v>-399</v>
      </c>
      <c r="Z13" s="1040">
        <v>-124</v>
      </c>
      <c r="AA13" s="1040">
        <v>-91</v>
      </c>
      <c r="AB13" s="1040" t="s">
        <v>1225</v>
      </c>
      <c r="AC13" s="1040" t="s">
        <v>1225</v>
      </c>
      <c r="AD13" s="1041">
        <v>-215</v>
      </c>
    </row>
    <row r="14" spans="1:30" s="18" customFormat="1" ht="12" customHeight="1">
      <c r="A14" s="56"/>
      <c r="B14" s="942" t="s">
        <v>361</v>
      </c>
      <c r="C14" s="942"/>
      <c r="D14" s="942"/>
      <c r="E14" s="21"/>
      <c r="F14" s="787">
        <v>-236</v>
      </c>
      <c r="G14" s="787">
        <v>-34</v>
      </c>
      <c r="H14" s="787">
        <v>-199</v>
      </c>
      <c r="I14" s="787">
        <v>-263</v>
      </c>
      <c r="J14" s="788">
        <v>-732</v>
      </c>
      <c r="K14" s="787">
        <v>-267</v>
      </c>
      <c r="L14" s="787">
        <v>-160</v>
      </c>
      <c r="M14" s="787">
        <v>-141</v>
      </c>
      <c r="N14" s="787">
        <v>24</v>
      </c>
      <c r="O14" s="788">
        <v>-544</v>
      </c>
      <c r="P14" s="787">
        <v>-55</v>
      </c>
      <c r="Q14" s="787">
        <v>-155</v>
      </c>
      <c r="R14" s="787">
        <v>167</v>
      </c>
      <c r="S14" s="787">
        <v>-273</v>
      </c>
      <c r="T14" s="788">
        <v>-316</v>
      </c>
      <c r="U14" s="787">
        <v>-84</v>
      </c>
      <c r="V14" s="787">
        <v>71</v>
      </c>
      <c r="W14" s="787">
        <v>-83</v>
      </c>
      <c r="X14" s="787">
        <v>-153</v>
      </c>
      <c r="Y14" s="788">
        <v>-249</v>
      </c>
      <c r="Z14" s="787">
        <v>-148</v>
      </c>
      <c r="AA14" s="787">
        <v>-254</v>
      </c>
      <c r="AB14" s="787" t="s">
        <v>1225</v>
      </c>
      <c r="AC14" s="787" t="s">
        <v>1225</v>
      </c>
      <c r="AD14" s="788">
        <v>-402</v>
      </c>
    </row>
    <row r="15" spans="1:30" s="18" customFormat="1" ht="12" customHeight="1">
      <c r="B15" s="1004" t="s">
        <v>362</v>
      </c>
      <c r="C15" s="1004"/>
      <c r="D15" s="1004"/>
      <c r="F15" s="976"/>
      <c r="G15" s="976"/>
      <c r="H15" s="976"/>
      <c r="I15" s="976"/>
      <c r="J15" s="977"/>
      <c r="K15" s="976"/>
      <c r="L15" s="976"/>
      <c r="M15" s="976"/>
      <c r="N15" s="976"/>
      <c r="O15" s="977"/>
      <c r="P15" s="976"/>
      <c r="Q15" s="976"/>
      <c r="R15" s="976"/>
      <c r="S15" s="976"/>
      <c r="T15" s="977"/>
      <c r="U15" s="976"/>
      <c r="V15" s="976"/>
      <c r="W15" s="976"/>
      <c r="X15" s="976"/>
      <c r="Y15" s="977"/>
      <c r="Z15" s="976"/>
      <c r="AA15" s="976"/>
      <c r="AB15" s="976"/>
      <c r="AC15" s="976"/>
      <c r="AD15" s="977"/>
    </row>
    <row r="16" spans="1:30" s="18" customFormat="1" ht="12" customHeight="1">
      <c r="B16" s="21" t="s">
        <v>363</v>
      </c>
      <c r="C16" s="272"/>
      <c r="D16" s="272"/>
      <c r="F16" s="31"/>
      <c r="G16" s="31"/>
      <c r="H16" s="31"/>
      <c r="I16" s="31"/>
      <c r="J16" s="30"/>
      <c r="K16" s="31"/>
      <c r="L16" s="31"/>
      <c r="M16" s="31"/>
      <c r="N16" s="31"/>
      <c r="O16" s="30"/>
      <c r="P16" s="31"/>
      <c r="Q16" s="31"/>
      <c r="R16" s="31"/>
      <c r="S16" s="31"/>
      <c r="T16" s="30"/>
      <c r="U16" s="31"/>
      <c r="V16" s="31"/>
      <c r="W16" s="31"/>
      <c r="X16" s="31"/>
      <c r="Y16" s="30"/>
      <c r="Z16" s="314"/>
      <c r="AA16" s="314"/>
      <c r="AB16" s="314"/>
      <c r="AC16" s="314"/>
      <c r="AD16" s="315"/>
    </row>
    <row r="17" spans="2:46" s="18" customFormat="1" ht="12" customHeight="1">
      <c r="B17" s="21"/>
      <c r="C17" s="21" t="s">
        <v>149</v>
      </c>
      <c r="D17" s="21"/>
      <c r="F17" s="31">
        <v>-149</v>
      </c>
      <c r="G17" s="31">
        <v>-242</v>
      </c>
      <c r="H17" s="31">
        <v>-152</v>
      </c>
      <c r="I17" s="31">
        <v>-155</v>
      </c>
      <c r="J17" s="30">
        <v>-698</v>
      </c>
      <c r="K17" s="31">
        <v>-128</v>
      </c>
      <c r="L17" s="31">
        <v>-147</v>
      </c>
      <c r="M17" s="31">
        <v>-66</v>
      </c>
      <c r="N17" s="31">
        <v>-228</v>
      </c>
      <c r="O17" s="30">
        <v>-569</v>
      </c>
      <c r="P17" s="31">
        <v>-160</v>
      </c>
      <c r="Q17" s="31">
        <v>-147</v>
      </c>
      <c r="R17" s="31">
        <v>-136</v>
      </c>
      <c r="S17" s="31">
        <v>-144</v>
      </c>
      <c r="T17" s="30">
        <v>-587</v>
      </c>
      <c r="U17" s="31">
        <v>-153</v>
      </c>
      <c r="V17" s="31">
        <v>-239</v>
      </c>
      <c r="W17" s="31">
        <v>-190</v>
      </c>
      <c r="X17" s="31">
        <v>-395</v>
      </c>
      <c r="Y17" s="30">
        <v>-977</v>
      </c>
      <c r="Z17" s="296">
        <v>-171</v>
      </c>
      <c r="AA17" s="296">
        <v>-263</v>
      </c>
      <c r="AB17" s="296" t="s">
        <v>1225</v>
      </c>
      <c r="AC17" s="296" t="s">
        <v>1225</v>
      </c>
      <c r="AD17" s="297">
        <v>-434</v>
      </c>
    </row>
    <row r="18" spans="2:46" s="18" customFormat="1" ht="12" customHeight="1">
      <c r="B18" s="884"/>
      <c r="C18" s="21" t="s">
        <v>150</v>
      </c>
      <c r="D18" s="21"/>
      <c r="F18" s="31">
        <v>-110</v>
      </c>
      <c r="G18" s="31">
        <v>41</v>
      </c>
      <c r="H18" s="31">
        <v>-253</v>
      </c>
      <c r="I18" s="31">
        <v>-151</v>
      </c>
      <c r="J18" s="30">
        <v>-473</v>
      </c>
      <c r="K18" s="31">
        <v>-168</v>
      </c>
      <c r="L18" s="31">
        <v>-23</v>
      </c>
      <c r="M18" s="31">
        <v>-237</v>
      </c>
      <c r="N18" s="31">
        <v>131</v>
      </c>
      <c r="O18" s="30">
        <v>-297</v>
      </c>
      <c r="P18" s="31">
        <v>6</v>
      </c>
      <c r="Q18" s="31">
        <v>-11</v>
      </c>
      <c r="R18" s="31">
        <v>367</v>
      </c>
      <c r="S18" s="31">
        <v>-383</v>
      </c>
      <c r="T18" s="30">
        <v>-21</v>
      </c>
      <c r="U18" s="31">
        <v>36</v>
      </c>
      <c r="V18" s="31">
        <v>201</v>
      </c>
      <c r="W18" s="31">
        <v>1</v>
      </c>
      <c r="X18" s="31">
        <v>91</v>
      </c>
      <c r="Y18" s="30">
        <v>329</v>
      </c>
      <c r="Z18" s="296">
        <v>-101</v>
      </c>
      <c r="AA18" s="296">
        <v>-82</v>
      </c>
      <c r="AB18" s="296" t="s">
        <v>1225</v>
      </c>
      <c r="AC18" s="296" t="s">
        <v>1225</v>
      </c>
      <c r="AD18" s="297">
        <v>-183</v>
      </c>
    </row>
    <row r="19" spans="2:46" s="18" customFormat="1" ht="12" customHeight="1">
      <c r="B19" s="173"/>
      <c r="C19" s="173"/>
      <c r="D19" s="173"/>
      <c r="F19" s="246">
        <v>-259</v>
      </c>
      <c r="G19" s="246">
        <v>-201</v>
      </c>
      <c r="H19" s="246">
        <v>-405</v>
      </c>
      <c r="I19" s="246">
        <v>-306</v>
      </c>
      <c r="J19" s="247">
        <v>-1171</v>
      </c>
      <c r="K19" s="246">
        <v>-296</v>
      </c>
      <c r="L19" s="246">
        <v>-170</v>
      </c>
      <c r="M19" s="246">
        <v>-303</v>
      </c>
      <c r="N19" s="246">
        <v>-97</v>
      </c>
      <c r="O19" s="247">
        <v>-866</v>
      </c>
      <c r="P19" s="246">
        <v>-154</v>
      </c>
      <c r="Q19" s="246">
        <v>-158</v>
      </c>
      <c r="R19" s="246">
        <v>231</v>
      </c>
      <c r="S19" s="246">
        <v>-527</v>
      </c>
      <c r="T19" s="247">
        <v>-608</v>
      </c>
      <c r="U19" s="246">
        <v>-117</v>
      </c>
      <c r="V19" s="246">
        <v>-38</v>
      </c>
      <c r="W19" s="246">
        <v>-189</v>
      </c>
      <c r="X19" s="246">
        <v>-304</v>
      </c>
      <c r="Y19" s="247">
        <v>-648</v>
      </c>
      <c r="Z19" s="341">
        <v>-272</v>
      </c>
      <c r="AA19" s="341">
        <v>-345</v>
      </c>
      <c r="AB19" s="341" t="s">
        <v>1225</v>
      </c>
      <c r="AC19" s="341" t="s">
        <v>1225</v>
      </c>
      <c r="AD19" s="345">
        <v>-617</v>
      </c>
    </row>
    <row r="20" spans="2:46" s="18" customFormat="1" ht="12" customHeight="1">
      <c r="B20" s="21" t="s">
        <v>168</v>
      </c>
      <c r="C20" s="21"/>
      <c r="D20" s="21"/>
      <c r="F20" s="31"/>
      <c r="G20" s="31"/>
      <c r="H20" s="31"/>
      <c r="I20" s="31"/>
      <c r="J20" s="30"/>
      <c r="K20" s="31"/>
      <c r="L20" s="31"/>
      <c r="M20" s="31"/>
      <c r="N20" s="31"/>
      <c r="O20" s="30"/>
      <c r="P20" s="31"/>
      <c r="Q20" s="31"/>
      <c r="R20" s="31"/>
      <c r="S20" s="31"/>
      <c r="T20" s="30"/>
      <c r="U20" s="31"/>
      <c r="V20" s="31"/>
      <c r="W20" s="31"/>
      <c r="X20" s="31"/>
      <c r="Y20" s="30"/>
      <c r="Z20" s="31"/>
      <c r="AA20" s="31"/>
      <c r="AB20" s="31"/>
      <c r="AC20" s="31"/>
      <c r="AD20" s="30"/>
    </row>
    <row r="21" spans="2:46" s="18" customFormat="1" ht="12" customHeight="1">
      <c r="B21" s="21"/>
      <c r="C21" s="21" t="s">
        <v>149</v>
      </c>
      <c r="D21" s="21"/>
      <c r="F21" s="31">
        <v>22</v>
      </c>
      <c r="G21" s="31">
        <v>111</v>
      </c>
      <c r="H21" s="31">
        <v>-47</v>
      </c>
      <c r="I21" s="31">
        <v>95</v>
      </c>
      <c r="J21" s="30">
        <v>181</v>
      </c>
      <c r="K21" s="31">
        <v>24</v>
      </c>
      <c r="L21" s="31">
        <v>49</v>
      </c>
      <c r="M21" s="31">
        <v>40</v>
      </c>
      <c r="N21" s="31">
        <v>522</v>
      </c>
      <c r="O21" s="30">
        <v>635</v>
      </c>
      <c r="P21" s="31">
        <v>19</v>
      </c>
      <c r="Q21" s="31">
        <v>-9</v>
      </c>
      <c r="R21" s="31">
        <v>26</v>
      </c>
      <c r="S21" s="31">
        <v>112</v>
      </c>
      <c r="T21" s="30">
        <v>148</v>
      </c>
      <c r="U21" s="31">
        <v>98</v>
      </c>
      <c r="V21" s="31">
        <v>84</v>
      </c>
      <c r="W21" s="31">
        <v>57</v>
      </c>
      <c r="X21" s="31">
        <v>186</v>
      </c>
      <c r="Y21" s="30">
        <v>425</v>
      </c>
      <c r="Z21" s="314">
        <v>6</v>
      </c>
      <c r="AA21" s="314">
        <v>21</v>
      </c>
      <c r="AB21" s="314" t="s">
        <v>1225</v>
      </c>
      <c r="AC21" s="314" t="s">
        <v>1225</v>
      </c>
      <c r="AD21" s="315">
        <v>27</v>
      </c>
    </row>
    <row r="22" spans="2:46" s="18" customFormat="1" ht="12" customHeight="1">
      <c r="B22" s="21"/>
      <c r="C22" s="21" t="s">
        <v>150</v>
      </c>
      <c r="D22" s="21"/>
      <c r="F22" s="31">
        <v>24438</v>
      </c>
      <c r="G22" s="31">
        <v>716</v>
      </c>
      <c r="H22" s="31">
        <v>735</v>
      </c>
      <c r="I22" s="31">
        <v>-504</v>
      </c>
      <c r="J22" s="30">
        <v>25385</v>
      </c>
      <c r="K22" s="31">
        <v>-230</v>
      </c>
      <c r="L22" s="31">
        <v>78</v>
      </c>
      <c r="M22" s="31">
        <v>157</v>
      </c>
      <c r="N22" s="31">
        <v>-603</v>
      </c>
      <c r="O22" s="30">
        <v>-598</v>
      </c>
      <c r="P22" s="31">
        <v>127</v>
      </c>
      <c r="Q22" s="31">
        <v>31</v>
      </c>
      <c r="R22" s="31">
        <v>-448</v>
      </c>
      <c r="S22" s="31">
        <v>522</v>
      </c>
      <c r="T22" s="30">
        <v>232</v>
      </c>
      <c r="U22" s="31">
        <v>-193</v>
      </c>
      <c r="V22" s="31">
        <v>-767</v>
      </c>
      <c r="W22" s="31">
        <v>31</v>
      </c>
      <c r="X22" s="31">
        <v>-104</v>
      </c>
      <c r="Y22" s="30">
        <v>-1033</v>
      </c>
      <c r="Z22" s="314">
        <v>577</v>
      </c>
      <c r="AA22" s="314">
        <v>-116</v>
      </c>
      <c r="AB22" s="314" t="s">
        <v>1225</v>
      </c>
      <c r="AC22" s="314" t="s">
        <v>1225</v>
      </c>
      <c r="AD22" s="315">
        <v>461</v>
      </c>
    </row>
    <row r="23" spans="2:46" s="18" customFormat="1" ht="12" customHeight="1">
      <c r="B23" s="246"/>
      <c r="C23" s="246"/>
      <c r="D23" s="246"/>
      <c r="F23" s="246">
        <v>24460</v>
      </c>
      <c r="G23" s="246">
        <v>827</v>
      </c>
      <c r="H23" s="246">
        <v>688</v>
      </c>
      <c r="I23" s="246">
        <v>-409</v>
      </c>
      <c r="J23" s="247">
        <v>25566</v>
      </c>
      <c r="K23" s="246">
        <v>-206</v>
      </c>
      <c r="L23" s="246">
        <v>127</v>
      </c>
      <c r="M23" s="246">
        <v>197</v>
      </c>
      <c r="N23" s="246">
        <v>-81</v>
      </c>
      <c r="O23" s="247">
        <v>37</v>
      </c>
      <c r="P23" s="246">
        <v>146</v>
      </c>
      <c r="Q23" s="246">
        <v>22</v>
      </c>
      <c r="R23" s="246">
        <v>-422</v>
      </c>
      <c r="S23" s="246">
        <v>634</v>
      </c>
      <c r="T23" s="247">
        <v>380</v>
      </c>
      <c r="U23" s="246">
        <v>-95</v>
      </c>
      <c r="V23" s="246">
        <v>-683</v>
      </c>
      <c r="W23" s="246">
        <v>88</v>
      </c>
      <c r="X23" s="246">
        <v>82</v>
      </c>
      <c r="Y23" s="247">
        <v>-608</v>
      </c>
      <c r="Z23" s="342">
        <v>583</v>
      </c>
      <c r="AA23" s="342">
        <v>-95</v>
      </c>
      <c r="AB23" s="342" t="s">
        <v>1225</v>
      </c>
      <c r="AC23" s="342" t="s">
        <v>1225</v>
      </c>
      <c r="AD23" s="344">
        <v>488</v>
      </c>
    </row>
    <row r="24" spans="2:46" s="18" customFormat="1" ht="10.5">
      <c r="B24" s="21" t="s">
        <v>151</v>
      </c>
      <c r="C24" s="272"/>
      <c r="D24" s="272"/>
      <c r="F24" s="31"/>
      <c r="G24" s="31"/>
      <c r="H24" s="31"/>
      <c r="I24" s="31"/>
      <c r="J24" s="30"/>
      <c r="K24" s="31"/>
      <c r="L24" s="31"/>
      <c r="M24" s="31"/>
      <c r="N24" s="31"/>
      <c r="O24" s="30"/>
      <c r="P24" s="31"/>
      <c r="Q24" s="31"/>
      <c r="R24" s="31"/>
      <c r="S24" s="31"/>
      <c r="T24" s="30"/>
      <c r="U24" s="31"/>
      <c r="V24" s="31"/>
      <c r="W24" s="31"/>
      <c r="X24" s="31"/>
      <c r="Y24" s="30"/>
      <c r="Z24" s="31"/>
      <c r="AA24" s="31"/>
      <c r="AB24" s="31"/>
      <c r="AC24" s="31"/>
      <c r="AD24" s="30"/>
    </row>
    <row r="25" spans="2:46" s="18" customFormat="1" ht="10.5">
      <c r="B25" s="21"/>
      <c r="C25" s="21" t="s">
        <v>149</v>
      </c>
      <c r="D25" s="21"/>
      <c r="F25" s="31">
        <v>-171</v>
      </c>
      <c r="G25" s="31">
        <v>-353</v>
      </c>
      <c r="H25" s="31">
        <v>-105</v>
      </c>
      <c r="I25" s="31">
        <v>-250</v>
      </c>
      <c r="J25" s="30">
        <v>-879</v>
      </c>
      <c r="K25" s="31">
        <v>-152</v>
      </c>
      <c r="L25" s="31">
        <v>-196</v>
      </c>
      <c r="M25" s="31">
        <v>-106</v>
      </c>
      <c r="N25" s="31">
        <v>-750</v>
      </c>
      <c r="O25" s="30">
        <v>-1204</v>
      </c>
      <c r="P25" s="31">
        <v>-179</v>
      </c>
      <c r="Q25" s="31">
        <v>-138</v>
      </c>
      <c r="R25" s="31">
        <v>-162</v>
      </c>
      <c r="S25" s="31">
        <v>-256</v>
      </c>
      <c r="T25" s="30">
        <v>-735</v>
      </c>
      <c r="U25" s="31">
        <v>-251</v>
      </c>
      <c r="V25" s="31">
        <v>-323</v>
      </c>
      <c r="W25" s="31">
        <v>-247</v>
      </c>
      <c r="X25" s="31">
        <v>-581</v>
      </c>
      <c r="Y25" s="30">
        <v>-1402</v>
      </c>
      <c r="Z25" s="296">
        <v>-177</v>
      </c>
      <c r="AA25" s="296">
        <v>-284</v>
      </c>
      <c r="AB25" s="296" t="s">
        <v>1225</v>
      </c>
      <c r="AC25" s="296" t="s">
        <v>1225</v>
      </c>
      <c r="AD25" s="297">
        <v>-461</v>
      </c>
    </row>
    <row r="26" spans="2:46" s="18" customFormat="1" ht="10.5">
      <c r="B26" s="21"/>
      <c r="C26" s="21" t="s">
        <v>150</v>
      </c>
      <c r="D26" s="21"/>
      <c r="F26" s="31">
        <v>-24548</v>
      </c>
      <c r="G26" s="31">
        <v>-675</v>
      </c>
      <c r="H26" s="31">
        <v>-988</v>
      </c>
      <c r="I26" s="31">
        <v>353</v>
      </c>
      <c r="J26" s="30">
        <v>-25858</v>
      </c>
      <c r="K26" s="31">
        <v>62</v>
      </c>
      <c r="L26" s="31">
        <v>-101</v>
      </c>
      <c r="M26" s="31">
        <v>-394</v>
      </c>
      <c r="N26" s="31">
        <v>734</v>
      </c>
      <c r="O26" s="30">
        <v>301</v>
      </c>
      <c r="P26" s="31">
        <v>-121</v>
      </c>
      <c r="Q26" s="31">
        <v>-42</v>
      </c>
      <c r="R26" s="31">
        <v>815</v>
      </c>
      <c r="S26" s="31">
        <v>-905</v>
      </c>
      <c r="T26" s="30">
        <v>-253</v>
      </c>
      <c r="U26" s="31">
        <v>229</v>
      </c>
      <c r="V26" s="31">
        <v>968</v>
      </c>
      <c r="W26" s="31">
        <v>-30</v>
      </c>
      <c r="X26" s="31">
        <v>195</v>
      </c>
      <c r="Y26" s="30">
        <v>1362</v>
      </c>
      <c r="Z26" s="296">
        <v>-678</v>
      </c>
      <c r="AA26" s="296">
        <v>34</v>
      </c>
      <c r="AB26" s="296" t="s">
        <v>1225</v>
      </c>
      <c r="AC26" s="296" t="s">
        <v>1225</v>
      </c>
      <c r="AD26" s="297">
        <v>-644</v>
      </c>
    </row>
    <row r="27" spans="2:46" s="18" customFormat="1" ht="12.75" customHeight="1" thickBot="1">
      <c r="B27" s="174"/>
      <c r="C27" s="174"/>
      <c r="D27" s="174"/>
      <c r="F27" s="248">
        <v>-24719</v>
      </c>
      <c r="G27" s="248">
        <v>-1028</v>
      </c>
      <c r="H27" s="248">
        <v>-1093</v>
      </c>
      <c r="I27" s="248">
        <v>103</v>
      </c>
      <c r="J27" s="249">
        <v>-26737</v>
      </c>
      <c r="K27" s="248">
        <v>-90</v>
      </c>
      <c r="L27" s="248">
        <v>-297</v>
      </c>
      <c r="M27" s="248">
        <v>-500</v>
      </c>
      <c r="N27" s="248">
        <v>-16</v>
      </c>
      <c r="O27" s="249">
        <v>-903</v>
      </c>
      <c r="P27" s="248">
        <v>-300</v>
      </c>
      <c r="Q27" s="248">
        <v>-180</v>
      </c>
      <c r="R27" s="248">
        <v>653</v>
      </c>
      <c r="S27" s="248">
        <v>-1161</v>
      </c>
      <c r="T27" s="249">
        <v>-988</v>
      </c>
      <c r="U27" s="248">
        <v>-22</v>
      </c>
      <c r="V27" s="248">
        <v>645</v>
      </c>
      <c r="W27" s="248">
        <v>-277</v>
      </c>
      <c r="X27" s="248">
        <v>-386</v>
      </c>
      <c r="Y27" s="249">
        <v>-40</v>
      </c>
      <c r="Z27" s="343">
        <v>-855</v>
      </c>
      <c r="AA27" s="343">
        <v>-250</v>
      </c>
      <c r="AB27" s="343" t="s">
        <v>1225</v>
      </c>
      <c r="AC27" s="343" t="s">
        <v>1225</v>
      </c>
      <c r="AD27" s="346">
        <v>-1105</v>
      </c>
    </row>
    <row r="28" spans="2:46">
      <c r="E28" s="162"/>
      <c r="K28" s="162"/>
      <c r="L28" s="162"/>
      <c r="M28" s="162"/>
      <c r="N28" s="162"/>
      <c r="O28" s="162"/>
      <c r="P28" s="162"/>
      <c r="Q28" s="162"/>
      <c r="R28" s="162"/>
      <c r="S28" s="162"/>
      <c r="T28" s="162"/>
      <c r="U28" s="162"/>
      <c r="V28" s="162"/>
      <c r="W28" s="162"/>
      <c r="X28" s="162"/>
      <c r="Y28" s="162"/>
      <c r="Z28" s="162"/>
      <c r="AA28" s="18"/>
      <c r="AB28" s="18"/>
      <c r="AC28" s="18"/>
      <c r="AD28" s="18"/>
      <c r="AE28" s="18"/>
      <c r="AF28" s="18"/>
      <c r="AG28" s="18"/>
      <c r="AH28" s="18"/>
      <c r="AI28" s="18"/>
      <c r="AJ28" s="18"/>
      <c r="AK28" s="18"/>
      <c r="AL28" s="18"/>
      <c r="AM28" s="18"/>
      <c r="AN28" s="18"/>
      <c r="AO28" s="18"/>
      <c r="AP28" s="18"/>
      <c r="AQ28" s="18"/>
      <c r="AR28" s="18"/>
      <c r="AS28" s="18"/>
      <c r="AT28" s="18"/>
    </row>
  </sheetData>
  <phoneticPr fontId="2" type="noConversion"/>
  <hyperlinks>
    <hyperlink ref="O2" location="Contents!B20" display="Contents" xr:uid="{00000000-0004-0000-1B00-000000000000}"/>
    <hyperlink ref="D7" location="Footnotes!A1" display="Footnotes" xr:uid="{D974F5F4-45FF-4D28-A42F-F4869B465941}"/>
  </hyperlinks>
  <pageMargins left="0" right="0" top="0" bottom="0.39370078740157483" header="0" footer="0.19685039370078741"/>
  <pageSetup paperSize="8" scale="82" fitToHeight="2" orientation="landscape" r:id="rId1"/>
  <customProperties>
    <customPr name="_pios_id" r:id="rId2"/>
  </customProperties>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59BF7-13D1-4182-B27D-2597B0923FF7}">
  <sheetPr codeName="Sheet32">
    <tabColor rgb="FF008080"/>
    <pageSetUpPr fitToPage="1"/>
  </sheetPr>
  <dimension ref="A1:AH36"/>
  <sheetViews>
    <sheetView showGridLines="0" zoomScaleNormal="100" zoomScaleSheetLayoutView="100" workbookViewId="0">
      <pane xSplit="5" ySplit="5" topLeftCell="R6" activePane="bottomRight" state="frozen"/>
      <selection pane="topRight" activeCell="B1" sqref="B1"/>
      <selection pane="bottomLeft" activeCell="B1" sqref="B1"/>
      <selection pane="bottomRight" activeCell="C16" sqref="C16"/>
    </sheetView>
  </sheetViews>
  <sheetFormatPr defaultColWidth="9.1171875" defaultRowHeight="12.3"/>
  <cols>
    <col min="1" max="1" width="2.1171875" style="73" customWidth="1"/>
    <col min="2" max="2" width="2" style="160" customWidth="1"/>
    <col min="3" max="3" width="61.41015625" style="160" bestFit="1" customWidth="1"/>
    <col min="4" max="4" width="10.41015625" style="160" bestFit="1" customWidth="1"/>
    <col min="5" max="5" width="2.703125" style="161" customWidth="1"/>
    <col min="6" max="6" width="8.1171875" style="135" bestFit="1" customWidth="1"/>
    <col min="7" max="10" width="8.41015625" style="135" bestFit="1" customWidth="1"/>
    <col min="11" max="11" width="8.1171875" style="135" bestFit="1" customWidth="1"/>
    <col min="12" max="14" width="8.41015625" style="135" bestFit="1" customWidth="1"/>
    <col min="15" max="16384" width="9.1171875" style="135"/>
  </cols>
  <sheetData>
    <row r="1" spans="1:34">
      <c r="B1" s="57" t="str">
        <f>Summary!$B$1</f>
        <v>Financial and Operating Information 2022 - 2026</v>
      </c>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row>
    <row r="2" spans="1:34">
      <c r="B2" s="29" t="s">
        <v>431</v>
      </c>
      <c r="F2" s="280"/>
      <c r="G2" s="280"/>
      <c r="H2" s="280"/>
      <c r="I2" s="280"/>
      <c r="J2" s="280"/>
      <c r="K2" s="162"/>
      <c r="L2" s="162"/>
      <c r="M2" s="162"/>
      <c r="N2" s="162"/>
      <c r="O2" s="102" t="s">
        <v>6</v>
      </c>
      <c r="P2" s="102"/>
      <c r="Q2" s="102"/>
      <c r="R2" s="102"/>
      <c r="S2" s="102"/>
      <c r="T2" s="102"/>
      <c r="U2" s="102"/>
      <c r="V2" s="102"/>
      <c r="W2" s="102"/>
      <c r="X2" s="102"/>
      <c r="Y2" s="102"/>
      <c r="Z2" s="162"/>
      <c r="AA2" s="162"/>
      <c r="AB2" s="162"/>
      <c r="AC2" s="162"/>
      <c r="AD2" s="162"/>
      <c r="AE2" s="162"/>
      <c r="AF2" s="162"/>
      <c r="AG2" s="162"/>
      <c r="AH2" s="162"/>
    </row>
    <row r="3" spans="1:34">
      <c r="B3" s="633"/>
      <c r="F3" s="280"/>
      <c r="G3" s="280"/>
      <c r="H3" s="280"/>
      <c r="I3" s="280"/>
      <c r="J3" s="280"/>
      <c r="K3" s="280"/>
      <c r="L3" s="280"/>
      <c r="M3" s="280"/>
      <c r="N3" s="280"/>
      <c r="O3" s="280"/>
      <c r="P3" s="280"/>
      <c r="Q3" s="280"/>
      <c r="R3" s="280"/>
      <c r="S3" s="280"/>
      <c r="T3" s="280"/>
      <c r="U3" s="280"/>
      <c r="V3" s="280"/>
      <c r="W3" s="280"/>
      <c r="X3" s="280"/>
      <c r="Y3" s="280"/>
      <c r="Z3" s="162"/>
      <c r="AA3" s="162"/>
      <c r="AB3" s="162"/>
      <c r="AC3" s="162"/>
      <c r="AD3" s="162"/>
      <c r="AE3" s="162"/>
      <c r="AF3" s="162"/>
      <c r="AG3" s="162"/>
      <c r="AH3" s="162"/>
    </row>
    <row r="4" spans="1:34">
      <c r="F4" s="280"/>
      <c r="G4" s="280"/>
      <c r="H4" s="280"/>
      <c r="I4" s="280"/>
      <c r="J4" s="280"/>
      <c r="K4" s="280"/>
      <c r="L4" s="280"/>
      <c r="M4" s="280"/>
      <c r="N4" s="280"/>
      <c r="O4" s="280"/>
      <c r="P4" s="280"/>
      <c r="Q4" s="280"/>
      <c r="R4" s="280"/>
      <c r="S4" s="280"/>
      <c r="T4" s="280"/>
      <c r="U4" s="280"/>
      <c r="V4" s="280"/>
      <c r="W4" s="280"/>
      <c r="X4" s="280"/>
      <c r="Y4" s="280"/>
      <c r="Z4" s="162"/>
      <c r="AA4" s="162"/>
      <c r="AB4" s="162"/>
      <c r="AC4" s="162"/>
      <c r="AD4" s="162"/>
      <c r="AE4" s="162"/>
      <c r="AF4" s="162"/>
      <c r="AG4" s="162"/>
      <c r="AH4" s="162"/>
    </row>
    <row r="5" spans="1:34" ht="21.6">
      <c r="B5" s="24" t="s">
        <v>432</v>
      </c>
      <c r="C5" s="24"/>
      <c r="D5" s="162"/>
      <c r="E5" s="24"/>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row>
    <row r="6" spans="1:34" ht="12.6" thickBot="1">
      <c r="B6" s="18"/>
      <c r="C6" s="56"/>
      <c r="D6" s="56"/>
      <c r="E6" s="18"/>
      <c r="F6" s="45"/>
      <c r="G6" s="45"/>
      <c r="H6" s="45"/>
      <c r="I6" s="45"/>
      <c r="J6" s="18"/>
      <c r="K6" s="45"/>
      <c r="L6" s="45"/>
      <c r="M6" s="45"/>
      <c r="N6" s="45"/>
      <c r="O6" s="18"/>
      <c r="P6" s="18"/>
      <c r="Q6" s="18"/>
      <c r="R6" s="18"/>
      <c r="S6" s="18"/>
      <c r="T6" s="18"/>
      <c r="U6" s="18"/>
      <c r="V6" s="18"/>
      <c r="W6" s="18"/>
      <c r="X6" s="18"/>
      <c r="Y6" s="18"/>
      <c r="Z6" s="18"/>
      <c r="AA6" s="18"/>
      <c r="AB6" s="18"/>
      <c r="AC6" s="18"/>
      <c r="AD6" s="18"/>
      <c r="AE6" s="162"/>
      <c r="AF6" s="162"/>
      <c r="AG6" s="162"/>
      <c r="AH6" s="162"/>
    </row>
    <row r="7" spans="1:34" s="18" customFormat="1" ht="12" customHeight="1">
      <c r="A7" s="70"/>
      <c r="B7" s="82"/>
      <c r="C7" s="165"/>
      <c r="D7" s="165"/>
      <c r="F7" s="172"/>
      <c r="G7" s="172"/>
      <c r="H7" s="172"/>
      <c r="I7" s="172"/>
      <c r="J7" s="82"/>
      <c r="K7" s="172"/>
      <c r="L7" s="172"/>
      <c r="M7" s="172"/>
      <c r="N7" s="172"/>
      <c r="O7" s="82"/>
      <c r="P7" s="82"/>
      <c r="Q7" s="82"/>
      <c r="R7" s="82"/>
      <c r="S7" s="82"/>
      <c r="T7" s="82"/>
      <c r="U7" s="82"/>
      <c r="V7" s="82"/>
      <c r="W7" s="82"/>
      <c r="X7" s="82"/>
      <c r="Y7" s="82"/>
      <c r="Z7" s="172"/>
      <c r="AA7" s="172"/>
      <c r="AB7" s="172"/>
      <c r="AC7" s="172"/>
      <c r="AD7" s="753" t="s">
        <v>170</v>
      </c>
    </row>
    <row r="8" spans="1:34" s="18" customFormat="1" ht="11.4">
      <c r="A8" s="70"/>
      <c r="B8" s="62"/>
      <c r="C8" s="62"/>
      <c r="D8" s="986" t="s">
        <v>54</v>
      </c>
      <c r="F8" s="62" t="s">
        <v>55</v>
      </c>
      <c r="G8" s="62" t="s">
        <v>56</v>
      </c>
      <c r="H8" s="62" t="s">
        <v>57</v>
      </c>
      <c r="I8" s="62" t="s">
        <v>58</v>
      </c>
      <c r="J8" s="938">
        <v>2022</v>
      </c>
      <c r="K8" s="62" t="s">
        <v>55</v>
      </c>
      <c r="L8" s="62" t="s">
        <v>56</v>
      </c>
      <c r="M8" s="62" t="s">
        <v>57</v>
      </c>
      <c r="N8" s="62" t="s">
        <v>58</v>
      </c>
      <c r="O8" s="938">
        <v>2023</v>
      </c>
      <c r="P8" s="62" t="s">
        <v>55</v>
      </c>
      <c r="Q8" s="62" t="s">
        <v>56</v>
      </c>
      <c r="R8" s="62" t="s">
        <v>57</v>
      </c>
      <c r="S8" s="62" t="s">
        <v>58</v>
      </c>
      <c r="T8" s="938">
        <v>2024</v>
      </c>
      <c r="U8" s="62" t="s">
        <v>55</v>
      </c>
      <c r="V8" s="62" t="s">
        <v>56</v>
      </c>
      <c r="W8" s="62" t="s">
        <v>57</v>
      </c>
      <c r="X8" s="62" t="s">
        <v>58</v>
      </c>
      <c r="Y8" s="938">
        <v>2025</v>
      </c>
      <c r="Z8" s="62" t="s">
        <v>55</v>
      </c>
      <c r="AA8" s="62" t="s">
        <v>56</v>
      </c>
      <c r="AB8" s="62" t="s">
        <v>57</v>
      </c>
      <c r="AC8" s="62" t="s">
        <v>58</v>
      </c>
      <c r="AD8" s="938">
        <v>2026</v>
      </c>
    </row>
    <row r="9" spans="1:34" s="18" customFormat="1" ht="11.4">
      <c r="A9" s="70"/>
      <c r="B9" s="1004" t="s">
        <v>350</v>
      </c>
      <c r="C9" s="1004"/>
      <c r="D9" s="1089" t="str">
        <f>Footnotes!B65</f>
        <v>b</v>
      </c>
      <c r="F9" s="976"/>
      <c r="G9" s="976"/>
      <c r="H9" s="976"/>
      <c r="I9" s="949"/>
      <c r="J9" s="977"/>
      <c r="K9" s="976"/>
      <c r="L9" s="976"/>
      <c r="M9" s="976"/>
      <c r="N9" s="949"/>
      <c r="O9" s="977"/>
      <c r="P9" s="976"/>
      <c r="Q9" s="976"/>
      <c r="R9" s="976"/>
      <c r="S9" s="949"/>
      <c r="T9" s="977"/>
      <c r="U9" s="976"/>
      <c r="V9" s="976"/>
      <c r="W9" s="976"/>
      <c r="X9" s="949"/>
      <c r="Y9" s="977"/>
      <c r="Z9" s="1091"/>
      <c r="AA9" s="1091"/>
      <c r="AB9" s="1091"/>
      <c r="AC9" s="1091"/>
      <c r="AD9" s="1092"/>
    </row>
    <row r="10" spans="1:34" s="18" customFormat="1" ht="12" customHeight="1">
      <c r="A10" s="163"/>
      <c r="B10" s="21"/>
      <c r="C10" s="21" t="s">
        <v>433</v>
      </c>
      <c r="D10" s="877" t="str">
        <f>Footnotes!B66&amp;","&amp;Footnotes!B76</f>
        <v>c,m</v>
      </c>
      <c r="F10" s="32">
        <v>83.8</v>
      </c>
      <c r="G10" s="32">
        <v>100.94</v>
      </c>
      <c r="H10" s="32">
        <v>92.44</v>
      </c>
      <c r="I10" s="32">
        <v>80.44</v>
      </c>
      <c r="J10" s="33">
        <v>89.65</v>
      </c>
      <c r="K10" s="32">
        <v>72.58</v>
      </c>
      <c r="L10" s="32">
        <v>69.760000000000005</v>
      </c>
      <c r="M10" s="32">
        <v>71.849999999999994</v>
      </c>
      <c r="N10" s="32">
        <v>76.5</v>
      </c>
      <c r="O10" s="33">
        <v>72.69</v>
      </c>
      <c r="P10" s="32">
        <v>71.239999999999995</v>
      </c>
      <c r="Q10" s="32">
        <v>73.73</v>
      </c>
      <c r="R10" s="32">
        <v>70.680000000000007</v>
      </c>
      <c r="S10" s="32">
        <v>65.88</v>
      </c>
      <c r="T10" s="33">
        <v>70.41</v>
      </c>
      <c r="U10" s="32">
        <v>67.790000000000006</v>
      </c>
      <c r="V10" s="32">
        <v>60.16</v>
      </c>
      <c r="W10" s="32">
        <v>60.02</v>
      </c>
      <c r="X10" s="32">
        <v>56.61</v>
      </c>
      <c r="Y10" s="33">
        <v>61.06</v>
      </c>
      <c r="Z10" s="340">
        <v>60.43</v>
      </c>
      <c r="AA10" s="340">
        <v>85.14</v>
      </c>
      <c r="AB10" s="340" t="s">
        <v>1225</v>
      </c>
      <c r="AC10" s="340" t="s">
        <v>1225</v>
      </c>
      <c r="AD10" s="353">
        <v>72.61</v>
      </c>
      <c r="AE10" s="630"/>
      <c r="AF10" s="630"/>
      <c r="AG10" s="630"/>
      <c r="AH10" s="630"/>
    </row>
    <row r="11" spans="1:34" s="18" customFormat="1" ht="12" customHeight="1">
      <c r="A11" s="70"/>
      <c r="B11" s="21"/>
      <c r="C11" s="21" t="s">
        <v>355</v>
      </c>
      <c r="D11" s="877" t="str">
        <f>Footnotes!B74</f>
        <v>k</v>
      </c>
      <c r="F11" s="32">
        <v>8.2799999999999994</v>
      </c>
      <c r="G11" s="32">
        <v>8.77</v>
      </c>
      <c r="H11" s="32">
        <v>10.41</v>
      </c>
      <c r="I11" s="32">
        <v>9.59</v>
      </c>
      <c r="J11" s="33">
        <v>9.2899999999999991</v>
      </c>
      <c r="K11" s="32">
        <v>7.2</v>
      </c>
      <c r="L11" s="32">
        <v>4.91</v>
      </c>
      <c r="M11" s="32">
        <v>4.88</v>
      </c>
      <c r="N11" s="32">
        <v>5.45</v>
      </c>
      <c r="O11" s="33">
        <v>5.6</v>
      </c>
      <c r="P11" s="32">
        <v>4.62</v>
      </c>
      <c r="Q11" s="32">
        <v>4.47</v>
      </c>
      <c r="R11" s="32">
        <v>4.75</v>
      </c>
      <c r="S11" s="32">
        <v>5.85</v>
      </c>
      <c r="T11" s="33">
        <v>4.91</v>
      </c>
      <c r="U11" s="32">
        <v>6.4</v>
      </c>
      <c r="V11" s="32">
        <v>5.56</v>
      </c>
      <c r="W11" s="32">
        <v>5.34</v>
      </c>
      <c r="X11" s="32">
        <v>5.21</v>
      </c>
      <c r="Y11" s="33">
        <v>5.61</v>
      </c>
      <c r="Z11" s="340">
        <v>5.37</v>
      </c>
      <c r="AA11" s="340">
        <v>5.89</v>
      </c>
      <c r="AB11" s="340" t="s">
        <v>1225</v>
      </c>
      <c r="AC11" s="340" t="s">
        <v>1225</v>
      </c>
      <c r="AD11" s="353">
        <v>5.62</v>
      </c>
      <c r="AE11" s="630"/>
      <c r="AF11" s="630"/>
      <c r="AG11" s="630"/>
    </row>
    <row r="12" spans="1:34" s="18" customFormat="1" ht="12" customHeight="1" thickBot="1">
      <c r="A12" s="163"/>
      <c r="B12" s="21"/>
      <c r="C12" s="21" t="s">
        <v>356</v>
      </c>
      <c r="D12" s="877" t="str">
        <f>Footnotes!B66&amp;","&amp;Footnotes!B74&amp;","&amp;Footnotes!B76</f>
        <v>c,k,m</v>
      </c>
      <c r="F12" s="32">
        <v>64.81</v>
      </c>
      <c r="G12" s="32">
        <v>74.650000000000006</v>
      </c>
      <c r="H12" s="32">
        <v>74.08</v>
      </c>
      <c r="I12" s="32">
        <v>66.180000000000007</v>
      </c>
      <c r="J12" s="33">
        <v>69.95</v>
      </c>
      <c r="K12" s="32">
        <v>54.96</v>
      </c>
      <c r="L12" s="32">
        <v>46.27</v>
      </c>
      <c r="M12" s="32">
        <v>47.28</v>
      </c>
      <c r="N12" s="32">
        <v>50.9</v>
      </c>
      <c r="O12" s="33">
        <v>49.84</v>
      </c>
      <c r="P12" s="32">
        <v>46.42</v>
      </c>
      <c r="Q12" s="32">
        <v>47.49</v>
      </c>
      <c r="R12" s="32">
        <v>46.81</v>
      </c>
      <c r="S12" s="32">
        <v>48.44</v>
      </c>
      <c r="T12" s="33">
        <v>47.28</v>
      </c>
      <c r="U12" s="32">
        <v>52.28</v>
      </c>
      <c r="V12" s="32">
        <v>45.84</v>
      </c>
      <c r="W12" s="32">
        <v>45</v>
      </c>
      <c r="X12" s="32">
        <v>42.79</v>
      </c>
      <c r="Y12" s="33">
        <v>46.36</v>
      </c>
      <c r="Z12" s="340">
        <v>45.26</v>
      </c>
      <c r="AA12" s="340">
        <v>58.62</v>
      </c>
      <c r="AB12" s="340" t="s">
        <v>1225</v>
      </c>
      <c r="AC12" s="340" t="s">
        <v>1225</v>
      </c>
      <c r="AD12" s="353">
        <v>51.86</v>
      </c>
      <c r="AE12" s="630"/>
      <c r="AF12" s="630"/>
      <c r="AG12" s="630"/>
    </row>
    <row r="13" spans="1:34">
      <c r="A13" s="163"/>
      <c r="B13" s="165"/>
      <c r="C13" s="165"/>
      <c r="D13" s="165"/>
      <c r="E13"/>
      <c r="F13" s="240"/>
      <c r="G13" s="240"/>
      <c r="H13" s="240"/>
      <c r="I13" s="240"/>
      <c r="J13" s="240"/>
      <c r="K13" s="240"/>
      <c r="L13" s="240"/>
      <c r="M13" s="240"/>
      <c r="N13" s="240"/>
      <c r="O13" s="240"/>
      <c r="P13" s="240"/>
      <c r="Q13" s="240"/>
      <c r="R13" s="240"/>
      <c r="S13" s="240"/>
      <c r="T13" s="240"/>
      <c r="U13" s="240"/>
      <c r="V13" s="240"/>
      <c r="W13" s="240"/>
      <c r="X13" s="240"/>
      <c r="Y13" s="240"/>
      <c r="Z13" s="229"/>
      <c r="AA13" s="229"/>
      <c r="AB13" s="228"/>
      <c r="AC13" s="228"/>
      <c r="AD13" s="225"/>
      <c r="AE13" s="162"/>
      <c r="AF13" s="162"/>
      <c r="AG13" s="162"/>
      <c r="AH13" s="162"/>
    </row>
    <row r="14" spans="1:34" ht="12" customHeight="1">
      <c r="A14" s="163"/>
      <c r="B14" s="1120" t="s">
        <v>434</v>
      </c>
      <c r="C14" s="1120"/>
      <c r="D14" s="1089" t="str">
        <f>Footnotes!B75</f>
        <v>l</v>
      </c>
      <c r="E14"/>
      <c r="F14" s="997" t="s">
        <v>435</v>
      </c>
      <c r="G14" s="997" t="s">
        <v>436</v>
      </c>
      <c r="H14" s="997" t="s">
        <v>437</v>
      </c>
      <c r="I14" s="997" t="s">
        <v>438</v>
      </c>
      <c r="J14" s="938">
        <v>2022</v>
      </c>
      <c r="K14" s="997" t="s">
        <v>435</v>
      </c>
      <c r="L14" s="997" t="s">
        <v>436</v>
      </c>
      <c r="M14" s="997" t="s">
        <v>437</v>
      </c>
      <c r="N14" s="997" t="s">
        <v>438</v>
      </c>
      <c r="O14" s="938">
        <v>2023</v>
      </c>
      <c r="P14" s="997" t="s">
        <v>55</v>
      </c>
      <c r="Q14" s="997" t="s">
        <v>56</v>
      </c>
      <c r="R14" s="997" t="s">
        <v>57</v>
      </c>
      <c r="S14" s="997" t="s">
        <v>58</v>
      </c>
      <c r="T14" s="938">
        <v>2024</v>
      </c>
      <c r="U14" s="997" t="s">
        <v>55</v>
      </c>
      <c r="V14" s="997" t="s">
        <v>56</v>
      </c>
      <c r="W14" s="997" t="s">
        <v>57</v>
      </c>
      <c r="X14" s="997" t="s">
        <v>58</v>
      </c>
      <c r="Y14" s="938">
        <v>2025</v>
      </c>
      <c r="Z14" s="997" t="s">
        <v>55</v>
      </c>
      <c r="AA14" s="997" t="s">
        <v>56</v>
      </c>
      <c r="AB14" s="997" t="s">
        <v>57</v>
      </c>
      <c r="AC14" s="997" t="s">
        <v>58</v>
      </c>
      <c r="AD14" s="1121">
        <v>2026</v>
      </c>
      <c r="AE14" s="162"/>
      <c r="AF14" s="162"/>
      <c r="AG14" s="162"/>
      <c r="AH14" s="162"/>
    </row>
    <row r="15" spans="1:34" s="18" customFormat="1" ht="11.4">
      <c r="A15" s="166"/>
      <c r="B15" s="884"/>
      <c r="C15" s="884" t="s">
        <v>439</v>
      </c>
      <c r="D15" s="1067"/>
      <c r="F15" s="1122">
        <v>6.52</v>
      </c>
      <c r="G15" s="1122">
        <v>6.53</v>
      </c>
      <c r="H15" s="1122">
        <v>6.25</v>
      </c>
      <c r="I15" s="1122">
        <v>6.07</v>
      </c>
      <c r="J15" s="1123">
        <v>6.07</v>
      </c>
      <c r="K15" s="1122">
        <v>5.73</v>
      </c>
      <c r="L15" s="1122">
        <v>5.94</v>
      </c>
      <c r="M15" s="1122">
        <v>5.88</v>
      </c>
      <c r="N15" s="1122">
        <v>5.78</v>
      </c>
      <c r="O15" s="1123">
        <v>5.78</v>
      </c>
      <c r="P15" s="1122">
        <v>6</v>
      </c>
      <c r="Q15" s="1122">
        <v>6.34</v>
      </c>
      <c r="R15" s="1122">
        <v>6.4</v>
      </c>
      <c r="S15" s="1122">
        <v>5.93</v>
      </c>
      <c r="T15" s="1123">
        <v>6.17</v>
      </c>
      <c r="U15" s="1122">
        <v>6.34</v>
      </c>
      <c r="V15" s="1122">
        <v>6.81</v>
      </c>
      <c r="W15" s="1122">
        <v>6.19</v>
      </c>
      <c r="X15" s="1122">
        <v>5.82</v>
      </c>
      <c r="Y15" s="1123">
        <v>6.28</v>
      </c>
      <c r="Z15" s="1124">
        <v>6.39</v>
      </c>
      <c r="AA15" s="1124">
        <v>6.62</v>
      </c>
      <c r="AB15" s="1124"/>
      <c r="AC15" s="1124"/>
      <c r="AD15" s="1125">
        <v>6.5</v>
      </c>
    </row>
    <row r="16" spans="1:34" s="18" customFormat="1" ht="10.8" thickBot="1">
      <c r="A16" s="166"/>
      <c r="B16" s="274"/>
      <c r="C16" s="274" t="s">
        <v>440</v>
      </c>
      <c r="D16" s="274"/>
      <c r="F16" s="256">
        <v>96.1</v>
      </c>
      <c r="G16" s="256">
        <v>95.3</v>
      </c>
      <c r="H16" s="256">
        <v>95.8</v>
      </c>
      <c r="I16" s="256">
        <v>96</v>
      </c>
      <c r="J16" s="257">
        <v>96</v>
      </c>
      <c r="K16" s="256">
        <v>95.5</v>
      </c>
      <c r="L16" s="256">
        <v>95</v>
      </c>
      <c r="M16" s="256">
        <v>95.7</v>
      </c>
      <c r="N16" s="256">
        <v>95</v>
      </c>
      <c r="O16" s="257">
        <v>95</v>
      </c>
      <c r="P16" s="256">
        <v>94.9</v>
      </c>
      <c r="Q16" s="256">
        <v>96.1</v>
      </c>
      <c r="R16" s="256">
        <v>95</v>
      </c>
      <c r="S16" s="256">
        <v>94.7</v>
      </c>
      <c r="T16" s="257">
        <v>95.2</v>
      </c>
      <c r="U16" s="256">
        <v>95.4</v>
      </c>
      <c r="V16" s="256">
        <v>96.8</v>
      </c>
      <c r="W16" s="256">
        <v>96.8</v>
      </c>
      <c r="X16" s="256">
        <v>95.4</v>
      </c>
      <c r="Y16" s="257">
        <v>96.1</v>
      </c>
      <c r="Z16" s="234">
        <v>95.7</v>
      </c>
      <c r="AA16" s="234">
        <v>92.4</v>
      </c>
      <c r="AB16" s="234"/>
      <c r="AC16" s="234"/>
      <c r="AD16" s="619">
        <v>94.1</v>
      </c>
    </row>
    <row r="17" spans="1:30" ht="10.5" customHeight="1">
      <c r="A17" s="163"/>
      <c r="B17" s="56"/>
      <c r="C17" s="56"/>
      <c r="D17" s="56"/>
      <c r="E17"/>
      <c r="F17" s="108"/>
      <c r="G17" s="108"/>
      <c r="H17" s="108"/>
      <c r="I17" s="108"/>
      <c r="J17" s="108"/>
      <c r="K17" s="108"/>
      <c r="L17" s="108"/>
      <c r="M17" s="108"/>
      <c r="N17" s="108"/>
      <c r="O17" s="108"/>
      <c r="P17" s="108"/>
      <c r="Q17" s="108"/>
      <c r="R17" s="108"/>
      <c r="S17" s="108"/>
      <c r="T17" s="108"/>
      <c r="U17" s="108"/>
      <c r="V17" s="108"/>
      <c r="W17" s="108"/>
      <c r="X17" s="108"/>
      <c r="Y17" s="108"/>
      <c r="Z17" s="203"/>
      <c r="AA17" s="203"/>
      <c r="AB17" s="108"/>
      <c r="AC17" s="108"/>
      <c r="AD17" s="189"/>
    </row>
    <row r="18" spans="1:30" s="162" customFormat="1" ht="10.5" customHeight="1">
      <c r="A18" s="163"/>
      <c r="B18" s="56"/>
      <c r="C18" s="56"/>
      <c r="D18" s="56"/>
      <c r="E18"/>
      <c r="F18" s="108"/>
      <c r="G18" s="108"/>
      <c r="H18" s="108"/>
      <c r="I18" s="108"/>
      <c r="J18" s="108"/>
      <c r="K18" s="108"/>
      <c r="L18" s="108"/>
      <c r="M18" s="108"/>
      <c r="N18" s="108"/>
      <c r="O18" s="108"/>
      <c r="P18" s="108"/>
      <c r="Q18" s="108"/>
      <c r="R18" s="108"/>
      <c r="S18" s="108"/>
      <c r="T18" s="108"/>
      <c r="U18" s="108"/>
      <c r="V18" s="108"/>
      <c r="W18" s="108"/>
      <c r="X18" s="108"/>
      <c r="Y18" s="108"/>
      <c r="Z18" s="203"/>
      <c r="AA18" s="203"/>
      <c r="AB18" s="108"/>
      <c r="AC18" s="108"/>
      <c r="AD18" s="189"/>
    </row>
    <row r="19" spans="1:30" s="162" customFormat="1">
      <c r="A19" s="73"/>
      <c r="B19" s="699" t="s">
        <v>441</v>
      </c>
      <c r="C19" s="699"/>
      <c r="D19" s="699"/>
      <c r="E19" s="21"/>
      <c r="F19" s="700"/>
      <c r="G19" s="700"/>
      <c r="H19" s="700"/>
      <c r="I19" s="700"/>
      <c r="J19" s="701"/>
      <c r="K19" s="700"/>
      <c r="L19" s="700"/>
      <c r="M19" s="700"/>
      <c r="N19" s="700"/>
      <c r="O19" s="701"/>
      <c r="P19" s="700"/>
      <c r="Q19" s="700"/>
      <c r="R19" s="700"/>
      <c r="S19" s="700"/>
      <c r="T19" s="701"/>
      <c r="U19" s="700"/>
      <c r="V19" s="700"/>
      <c r="W19" s="700"/>
      <c r="X19" s="700"/>
      <c r="Y19" s="701"/>
      <c r="Z19" s="700"/>
      <c r="AA19" s="700"/>
      <c r="AB19" s="700"/>
      <c r="AC19" s="700"/>
      <c r="AD19" s="702"/>
    </row>
    <row r="20" spans="1:30" s="162" customFormat="1">
      <c r="A20" s="73"/>
      <c r="B20" s="464"/>
      <c r="C20" s="464" t="s">
        <v>442</v>
      </c>
      <c r="D20" s="882" t="str">
        <f>Footnotes!B67&amp;","&amp;Footnotes!B68&amp;","&amp;Footnotes!B69&amp;","&amp;Footnotes!B70</f>
        <v>d,e,f,g</v>
      </c>
      <c r="E20" s="21"/>
      <c r="F20" s="703"/>
      <c r="G20" s="703"/>
      <c r="H20" s="703"/>
      <c r="I20" s="703"/>
      <c r="J20" s="704">
        <v>36.461479786422579</v>
      </c>
      <c r="K20" s="703"/>
      <c r="L20" s="703"/>
      <c r="M20" s="703"/>
      <c r="N20" s="703"/>
      <c r="O20" s="704">
        <v>47.84</v>
      </c>
      <c r="P20" s="703"/>
      <c r="Q20" s="703"/>
      <c r="R20" s="703"/>
      <c r="S20" s="703"/>
      <c r="T20" s="704">
        <v>38.92</v>
      </c>
      <c r="U20" s="703"/>
      <c r="V20" s="703"/>
      <c r="W20" s="703"/>
      <c r="X20" s="703"/>
      <c r="Y20" s="704">
        <v>31.56</v>
      </c>
      <c r="Z20" s="703"/>
      <c r="AA20" s="703"/>
      <c r="AB20" s="703"/>
      <c r="AC20" s="703"/>
      <c r="AD20" s="705"/>
    </row>
    <row r="21" spans="1:30" s="162" customFormat="1">
      <c r="A21" s="73"/>
      <c r="B21" s="464" t="s">
        <v>443</v>
      </c>
      <c r="C21" s="464"/>
      <c r="D21" s="882" t="str">
        <f>Footnotes!B71&amp;","&amp;Footnotes!B72</f>
        <v>h,i</v>
      </c>
      <c r="E21" s="21"/>
      <c r="F21" s="703"/>
      <c r="G21" s="703"/>
      <c r="H21" s="703"/>
      <c r="I21" s="703"/>
      <c r="J21" s="704">
        <v>6.07</v>
      </c>
      <c r="K21" s="703"/>
      <c r="L21" s="703"/>
      <c r="M21" s="703"/>
      <c r="N21" s="703"/>
      <c r="O21" s="704">
        <v>5.78</v>
      </c>
      <c r="P21" s="703"/>
      <c r="Q21" s="703"/>
      <c r="R21" s="703"/>
      <c r="S21" s="703"/>
      <c r="T21" s="704">
        <v>6.17</v>
      </c>
      <c r="U21" s="703"/>
      <c r="V21" s="703"/>
      <c r="W21" s="703"/>
      <c r="X21" s="703"/>
      <c r="Y21" s="704">
        <v>6.28</v>
      </c>
      <c r="Z21" s="703"/>
      <c r="AA21" s="703"/>
      <c r="AB21" s="703"/>
      <c r="AC21" s="703"/>
      <c r="AD21" s="705"/>
    </row>
    <row r="22" spans="1:30" s="162" customFormat="1">
      <c r="A22" s="73"/>
      <c r="B22" s="464" t="s">
        <v>444</v>
      </c>
      <c r="C22" s="464"/>
      <c r="D22" s="882" t="str">
        <f>Footnotes!B73</f>
        <v>j</v>
      </c>
      <c r="E22" s="21"/>
      <c r="F22" s="703"/>
      <c r="G22" s="703"/>
      <c r="H22" s="703"/>
      <c r="I22" s="703"/>
      <c r="J22" s="704">
        <v>20.338080773458461</v>
      </c>
      <c r="K22" s="703"/>
      <c r="L22" s="703"/>
      <c r="M22" s="703"/>
      <c r="N22" s="703"/>
      <c r="O22" s="704">
        <v>21.81</v>
      </c>
      <c r="P22" s="703"/>
      <c r="Q22" s="703"/>
      <c r="R22" s="703"/>
      <c r="S22" s="703"/>
      <c r="T22" s="704">
        <v>22.21</v>
      </c>
      <c r="U22" s="703"/>
      <c r="V22" s="703"/>
      <c r="W22" s="703"/>
      <c r="X22" s="703"/>
      <c r="Y22" s="704">
        <v>23.5</v>
      </c>
      <c r="Z22" s="703"/>
      <c r="AA22" s="703"/>
      <c r="AB22" s="703"/>
      <c r="AC22" s="703"/>
      <c r="AD22" s="705"/>
    </row>
    <row r="23" spans="1:30">
      <c r="B23" s="399"/>
      <c r="C23" s="19"/>
      <c r="E23" s="21"/>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162"/>
    </row>
    <row r="24" spans="1:30">
      <c r="B24" s="399"/>
      <c r="C24" s="19"/>
      <c r="E24" s="21"/>
      <c r="F24" s="162"/>
      <c r="G24" s="162"/>
      <c r="H24" s="162"/>
      <c r="I24" s="162"/>
      <c r="J24" s="162"/>
      <c r="K24" s="162"/>
      <c r="L24" s="162"/>
      <c r="M24" s="162"/>
      <c r="N24" s="162"/>
      <c r="O24" s="162"/>
      <c r="P24" s="162"/>
      <c r="Q24" s="162"/>
      <c r="R24" s="162"/>
      <c r="S24" s="162"/>
      <c r="T24" s="162"/>
      <c r="U24" s="162"/>
      <c r="V24" s="162"/>
      <c r="W24" s="162"/>
      <c r="X24" s="162"/>
      <c r="Y24" s="162"/>
      <c r="Z24" s="162"/>
      <c r="AA24" s="162"/>
      <c r="AB24" s="162"/>
      <c r="AC24" s="162"/>
      <c r="AD24" s="162"/>
    </row>
    <row r="25" spans="1:30">
      <c r="B25" s="399"/>
      <c r="C25" s="19"/>
      <c r="E25" s="21"/>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row>
    <row r="26" spans="1:30">
      <c r="B26" s="399"/>
      <c r="C26" s="19"/>
      <c r="D26" s="19"/>
      <c r="E26" s="21"/>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162"/>
      <c r="AD26" s="162"/>
    </row>
    <row r="27" spans="1:30">
      <c r="B27" s="73"/>
      <c r="C27" s="19"/>
      <c r="D27" s="19"/>
      <c r="E27" s="21"/>
      <c r="F27" s="162"/>
      <c r="G27" s="162"/>
      <c r="H27" s="162"/>
      <c r="I27" s="162"/>
      <c r="J27" s="162"/>
      <c r="K27" s="162"/>
      <c r="L27" s="162"/>
      <c r="M27" s="162"/>
      <c r="N27" s="162"/>
      <c r="O27" s="162"/>
      <c r="P27" s="162"/>
      <c r="Q27" s="162"/>
      <c r="R27" s="162"/>
      <c r="S27" s="162"/>
      <c r="T27" s="162"/>
      <c r="U27" s="162"/>
      <c r="V27" s="162"/>
      <c r="W27" s="162"/>
      <c r="X27" s="162"/>
      <c r="Y27" s="162"/>
      <c r="Z27" s="162"/>
      <c r="AA27" s="162"/>
      <c r="AB27" s="162"/>
      <c r="AC27" s="162"/>
      <c r="AD27" s="162"/>
    </row>
    <row r="28" spans="1:30">
      <c r="B28" s="399"/>
      <c r="C28" s="400"/>
      <c r="D28" s="400"/>
      <c r="E28" s="21"/>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row>
    <row r="29" spans="1:30">
      <c r="B29" s="399"/>
      <c r="C29" s="19"/>
      <c r="D29" s="19"/>
      <c r="E29" s="21"/>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row>
    <row r="30" spans="1:30">
      <c r="B30" s="399"/>
      <c r="C30" s="19"/>
      <c r="D30" s="19"/>
      <c r="E30" s="21"/>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row>
    <row r="31" spans="1:30">
      <c r="B31" s="162"/>
      <c r="C31" s="19"/>
      <c r="D31" s="19"/>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row>
    <row r="32" spans="1:30">
      <c r="B32" s="399"/>
      <c r="C32" s="19"/>
      <c r="D32" s="19"/>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row>
    <row r="33" spans="2:4">
      <c r="B33" s="399"/>
      <c r="C33" s="19"/>
      <c r="D33" s="19"/>
    </row>
    <row r="34" spans="2:4">
      <c r="B34" s="399"/>
      <c r="C34" s="19"/>
      <c r="D34" s="19"/>
    </row>
    <row r="35" spans="2:4">
      <c r="B35" s="399"/>
      <c r="C35" s="19"/>
      <c r="D35" s="19"/>
    </row>
    <row r="36" spans="2:4">
      <c r="B36" s="399"/>
      <c r="C36" s="19"/>
      <c r="D36" s="19"/>
    </row>
  </sheetData>
  <hyperlinks>
    <hyperlink ref="O2" location="Contents!B20" display="Contents" xr:uid="{9F766513-E487-4029-88B7-31B06EA34A25}"/>
    <hyperlink ref="D8" location="Footnotes!A1" display="Footnotes" xr:uid="{A9B20A64-99F9-4AC3-8D14-AAD717EAA6A0}"/>
    <hyperlink ref="D9" location="Footnotes!B65" display="Footnotes!B65" xr:uid="{7BA62138-075F-41AD-A1C9-2E5DFE9995C1}"/>
    <hyperlink ref="D10" location="Footnotes!B66:B76" display="Footnotes!B66:B76" xr:uid="{00092FA5-84E6-4A56-901A-8738C9CE2816}"/>
    <hyperlink ref="D12" location="Footnotes!B66:B76" display="Footnotes!B66:B76" xr:uid="{51AD89F1-1DA7-4645-8F93-B8EA952460CF}"/>
    <hyperlink ref="D20" location="Footnotes!B67:B70" display="Footnotes!B67:B70" xr:uid="{8B2F16D8-EFEC-4B60-921E-240DE1B2D1AA}"/>
    <hyperlink ref="D21" location="Footnotes!B71:B72" display="Footnotes!B71:B72" xr:uid="{8FE19AD0-6518-4D13-AB37-AF7960AA8993}"/>
    <hyperlink ref="D22" location="Footnotes!B73" display="Footnotes!B73" xr:uid="{98AAE514-EA17-4B8C-AC4B-FD24CB9D3967}"/>
    <hyperlink ref="D11" location="Footnotes!B74" display="Footnotes!B74" xr:uid="{BCBE0532-7DEF-4859-8E5D-7A30416EE89F}"/>
    <hyperlink ref="D14" location="Footnotes!B75" display="Footnotes!B75" xr:uid="{D04B5664-C427-4BBA-87D0-9707ECBEC1F9}"/>
  </hyperlinks>
  <pageMargins left="0" right="0" top="0" bottom="0.39370078740157483" header="0" footer="0.19685039370078741"/>
  <pageSetup paperSize="8" scale="78" fitToHeight="2" orientation="landscape" r:id="rId1"/>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7BC543"/>
    <pageSetUpPr fitToPage="1"/>
  </sheetPr>
  <dimension ref="B1:R113"/>
  <sheetViews>
    <sheetView showGridLines="0" topLeftCell="B1" zoomScale="120" zoomScaleNormal="120" zoomScaleSheetLayoutView="100" workbookViewId="0">
      <selection activeCell="V76" sqref="V76"/>
    </sheetView>
  </sheetViews>
  <sheetFormatPr defaultRowHeight="11.4"/>
  <cols>
    <col min="1" max="1" width="2.1171875" customWidth="1"/>
    <col min="2" max="2" width="37.1171875" customWidth="1"/>
    <col min="3" max="16" width="10.703125" customWidth="1"/>
  </cols>
  <sheetData>
    <row r="1" spans="2:18">
      <c r="B1" s="57" t="str">
        <f>Summary!$B$1</f>
        <v>Financial and Operating Information 2022 - 2026</v>
      </c>
    </row>
    <row r="2" spans="2:18">
      <c r="B2" s="29"/>
      <c r="O2" s="102" t="s">
        <v>6</v>
      </c>
    </row>
    <row r="4" spans="2:18" ht="18.600000000000001">
      <c r="B4" s="24" t="s">
        <v>47</v>
      </c>
    </row>
    <row r="5" spans="2:18">
      <c r="B5" s="18"/>
      <c r="C5" s="18"/>
      <c r="D5" s="18"/>
      <c r="E5" s="18"/>
      <c r="F5" s="18"/>
      <c r="G5" s="18"/>
      <c r="H5" s="18"/>
      <c r="I5" s="18"/>
      <c r="J5" s="18"/>
      <c r="K5" s="18"/>
      <c r="L5" s="18"/>
      <c r="M5" s="18"/>
      <c r="N5" s="18"/>
      <c r="O5" s="18"/>
      <c r="P5" s="18"/>
    </row>
    <row r="6" spans="2:18" ht="109.5" customHeight="1">
      <c r="B6" s="41" t="s">
        <v>1202</v>
      </c>
      <c r="C6" s="1273" t="s">
        <v>1209</v>
      </c>
      <c r="D6" s="1273"/>
      <c r="E6" s="1273"/>
      <c r="F6" s="1272"/>
      <c r="G6" s="1272"/>
      <c r="H6" s="1272"/>
      <c r="I6" s="1272"/>
      <c r="J6" s="1272"/>
      <c r="K6" s="1272"/>
      <c r="L6" s="1272"/>
      <c r="M6" s="1272"/>
      <c r="N6" s="1272"/>
      <c r="O6" s="1272"/>
      <c r="P6" s="1272"/>
    </row>
    <row r="7" spans="2:18" ht="11.5" customHeight="1">
      <c r="B7" s="18"/>
      <c r="C7" s="18"/>
      <c r="D7" s="18"/>
      <c r="E7" s="18"/>
      <c r="F7" s="18"/>
      <c r="G7" s="18"/>
      <c r="H7" s="18"/>
      <c r="I7" s="18"/>
      <c r="J7" s="18"/>
      <c r="K7" s="18"/>
      <c r="L7" s="18"/>
      <c r="M7" s="18"/>
      <c r="N7" s="18"/>
      <c r="O7" s="18"/>
      <c r="P7" s="18"/>
    </row>
    <row r="8" spans="2:18" ht="73.5" customHeight="1">
      <c r="B8" s="39" t="s">
        <v>168</v>
      </c>
      <c r="C8" s="1273" t="s">
        <v>1174</v>
      </c>
      <c r="D8" s="1273"/>
      <c r="E8" s="1273"/>
      <c r="F8" s="1272"/>
      <c r="G8" s="1272"/>
      <c r="H8" s="1272"/>
      <c r="I8" s="1272"/>
      <c r="J8" s="1272"/>
      <c r="K8" s="1272"/>
      <c r="L8" s="1272"/>
      <c r="M8" s="1272"/>
      <c r="N8" s="1272"/>
      <c r="O8" s="1272"/>
      <c r="P8" s="1272"/>
      <c r="R8" s="615"/>
    </row>
    <row r="9" spans="2:18" ht="11.5" customHeight="1">
      <c r="B9" s="40"/>
      <c r="C9" s="13"/>
      <c r="D9" s="13"/>
      <c r="E9" s="13"/>
      <c r="F9" s="16"/>
      <c r="G9" s="16"/>
      <c r="H9" s="16"/>
      <c r="I9" s="16"/>
      <c r="J9" s="16"/>
      <c r="K9" s="16"/>
      <c r="L9" s="16"/>
      <c r="M9" s="16"/>
      <c r="N9" s="16"/>
      <c r="O9" s="16"/>
      <c r="P9" s="16"/>
    </row>
    <row r="10" spans="2:18" ht="24.75" customHeight="1">
      <c r="B10" s="40" t="s">
        <v>445</v>
      </c>
      <c r="C10" s="1273" t="s">
        <v>446</v>
      </c>
      <c r="D10" s="1273"/>
      <c r="E10" s="1273"/>
      <c r="F10" s="1272"/>
      <c r="G10" s="1272"/>
      <c r="H10" s="1272"/>
      <c r="I10" s="1272"/>
      <c r="J10" s="1272"/>
      <c r="K10" s="1272"/>
      <c r="L10" s="1272"/>
      <c r="M10" s="1272"/>
      <c r="N10" s="1272"/>
      <c r="O10" s="1272"/>
      <c r="P10" s="1272"/>
    </row>
    <row r="11" spans="2:18">
      <c r="B11" s="18"/>
      <c r="C11" s="18"/>
      <c r="D11" s="18"/>
      <c r="E11" s="18"/>
      <c r="F11" s="18"/>
      <c r="G11" s="18"/>
      <c r="H11" s="18"/>
      <c r="I11" s="18"/>
      <c r="J11" s="18"/>
      <c r="K11" s="18"/>
      <c r="L11" s="18"/>
      <c r="M11" s="18"/>
      <c r="N11" s="18"/>
      <c r="O11" s="18"/>
      <c r="P11" s="18"/>
    </row>
    <row r="12" spans="2:18">
      <c r="B12" s="41" t="s">
        <v>447</v>
      </c>
      <c r="C12" s="1273" t="s">
        <v>448</v>
      </c>
      <c r="D12" s="1273"/>
      <c r="E12" s="1273"/>
      <c r="F12" s="1272"/>
      <c r="G12" s="1272"/>
      <c r="H12" s="1272"/>
      <c r="I12" s="1272"/>
      <c r="J12" s="1272"/>
      <c r="K12" s="1272"/>
      <c r="L12" s="1272"/>
      <c r="M12" s="1272"/>
      <c r="N12" s="1272"/>
      <c r="O12" s="1272"/>
      <c r="P12" s="1272"/>
    </row>
    <row r="13" spans="2:18">
      <c r="B13" s="41"/>
      <c r="C13" s="13"/>
      <c r="D13" s="13"/>
      <c r="E13" s="13"/>
      <c r="F13" s="16"/>
      <c r="G13" s="16"/>
      <c r="H13" s="16"/>
      <c r="I13" s="16"/>
      <c r="J13" s="16"/>
      <c r="K13" s="16"/>
      <c r="L13" s="16"/>
      <c r="M13" s="16"/>
      <c r="N13" s="16"/>
      <c r="O13" s="16"/>
      <c r="P13" s="16"/>
    </row>
    <row r="14" spans="2:18" ht="75" customHeight="1">
      <c r="B14" s="41" t="s">
        <v>395</v>
      </c>
      <c r="C14" s="1273" t="s">
        <v>1175</v>
      </c>
      <c r="D14" s="1273"/>
      <c r="E14" s="1273"/>
      <c r="F14" s="1273"/>
      <c r="G14" s="1273"/>
      <c r="H14" s="1273"/>
      <c r="I14" s="1273"/>
      <c r="J14" s="1273"/>
      <c r="K14" s="1273"/>
      <c r="L14" s="1273"/>
      <c r="M14" s="1273"/>
      <c r="N14" s="1273"/>
      <c r="O14" s="1273"/>
      <c r="P14" s="1273"/>
    </row>
    <row r="15" spans="2:18">
      <c r="B15" s="41"/>
      <c r="C15" s="13"/>
      <c r="D15" s="13"/>
      <c r="E15" s="13"/>
      <c r="F15" s="13"/>
      <c r="G15" s="13"/>
      <c r="H15" s="13"/>
      <c r="I15" s="13"/>
      <c r="J15" s="13"/>
      <c r="K15" s="13"/>
      <c r="L15" s="13"/>
      <c r="M15" s="13"/>
      <c r="N15" s="13"/>
      <c r="O15" s="13"/>
      <c r="P15" s="13"/>
    </row>
    <row r="16" spans="2:18" ht="46" customHeight="1">
      <c r="B16" s="41" t="s">
        <v>1176</v>
      </c>
      <c r="C16" s="1273" t="s">
        <v>1210</v>
      </c>
      <c r="D16" s="1273"/>
      <c r="E16" s="1273"/>
      <c r="F16" s="1273"/>
      <c r="G16" s="1273"/>
      <c r="H16" s="1273"/>
      <c r="I16" s="1273"/>
      <c r="J16" s="1273"/>
      <c r="K16" s="1273"/>
      <c r="L16" s="1273"/>
      <c r="M16" s="1273"/>
      <c r="N16" s="1273"/>
      <c r="O16" s="1273"/>
      <c r="P16" s="1273"/>
    </row>
    <row r="17" spans="2:16">
      <c r="B17" s="41"/>
      <c r="C17" s="13"/>
      <c r="D17" s="13"/>
      <c r="E17" s="13"/>
      <c r="F17" s="16"/>
      <c r="G17" s="16"/>
      <c r="H17" s="16"/>
      <c r="I17" s="16"/>
      <c r="J17" s="16"/>
      <c r="K17" s="16"/>
      <c r="L17" s="16"/>
      <c r="M17" s="16"/>
      <c r="N17" s="16"/>
      <c r="O17" s="16"/>
      <c r="P17" s="16"/>
    </row>
    <row r="18" spans="2:16" ht="105.7" customHeight="1">
      <c r="B18" s="41" t="s">
        <v>449</v>
      </c>
      <c r="C18" s="1273" t="s">
        <v>1193</v>
      </c>
      <c r="D18" s="1273"/>
      <c r="E18" s="1273"/>
      <c r="F18" s="1272"/>
      <c r="G18" s="1272"/>
      <c r="H18" s="1272"/>
      <c r="I18" s="1272"/>
      <c r="J18" s="1272"/>
      <c r="K18" s="1272"/>
      <c r="L18" s="1272"/>
      <c r="M18" s="1272"/>
      <c r="N18" s="1272"/>
      <c r="O18" s="1272"/>
      <c r="P18" s="1272"/>
    </row>
    <row r="19" spans="2:16">
      <c r="B19" s="39"/>
      <c r="C19" s="1273"/>
      <c r="D19" s="1273"/>
      <c r="E19" s="1273"/>
      <c r="F19" s="1272"/>
      <c r="G19" s="1272"/>
      <c r="H19" s="1272"/>
      <c r="I19" s="1272"/>
      <c r="J19" s="1272"/>
      <c r="K19" s="1272"/>
      <c r="L19" s="1272"/>
      <c r="M19" s="1272"/>
      <c r="N19" s="1272"/>
      <c r="O19" s="1272"/>
      <c r="P19" s="1272"/>
    </row>
    <row r="20" spans="2:16" ht="26.2" customHeight="1">
      <c r="B20" s="41" t="s">
        <v>1177</v>
      </c>
      <c r="C20" s="1273" t="s">
        <v>1178</v>
      </c>
      <c r="D20" s="1273"/>
      <c r="E20" s="1273"/>
      <c r="F20" s="1272"/>
      <c r="G20" s="1272"/>
      <c r="H20" s="1272"/>
      <c r="I20" s="1272"/>
      <c r="J20" s="1272"/>
      <c r="K20" s="1272"/>
      <c r="L20" s="1272"/>
      <c r="M20" s="1272"/>
      <c r="N20" s="1272"/>
      <c r="O20" s="1272"/>
      <c r="P20" s="1272"/>
    </row>
    <row r="21" spans="2:16">
      <c r="B21" s="39"/>
      <c r="C21" s="1273"/>
      <c r="D21" s="1273"/>
      <c r="E21" s="1273"/>
      <c r="F21" s="1272"/>
      <c r="G21" s="1272"/>
      <c r="H21" s="1272"/>
      <c r="I21" s="1272"/>
      <c r="J21" s="1272"/>
      <c r="K21" s="1272"/>
      <c r="L21" s="1272"/>
      <c r="M21" s="1272"/>
      <c r="N21" s="1272"/>
      <c r="O21" s="1272"/>
      <c r="P21" s="1272"/>
    </row>
    <row r="22" spans="2:16" ht="54" customHeight="1">
      <c r="B22" s="41" t="s">
        <v>450</v>
      </c>
      <c r="C22" s="1273" t="s">
        <v>451</v>
      </c>
      <c r="D22" s="1273"/>
      <c r="E22" s="1273"/>
      <c r="F22" s="1272"/>
      <c r="G22" s="1272"/>
      <c r="H22" s="1272"/>
      <c r="I22" s="1272"/>
      <c r="J22" s="1272"/>
      <c r="K22" s="1272"/>
      <c r="L22" s="1272"/>
      <c r="M22" s="1272"/>
      <c r="N22" s="1272"/>
      <c r="O22" s="1272"/>
      <c r="P22" s="1272"/>
    </row>
    <row r="23" spans="2:16">
      <c r="B23" s="41"/>
      <c r="C23" s="13"/>
      <c r="D23" s="13"/>
      <c r="E23" s="13"/>
      <c r="F23" s="16"/>
      <c r="G23" s="16"/>
      <c r="H23" s="16"/>
      <c r="I23" s="16"/>
      <c r="J23" s="16"/>
      <c r="K23" s="16"/>
      <c r="L23" s="16"/>
      <c r="M23" s="16"/>
      <c r="N23" s="16"/>
      <c r="O23" s="16"/>
      <c r="P23" s="16"/>
    </row>
    <row r="24" spans="2:16" ht="73.5" customHeight="1">
      <c r="B24" s="41" t="s">
        <v>452</v>
      </c>
      <c r="C24" s="1273" t="s">
        <v>1211</v>
      </c>
      <c r="D24" s="1273"/>
      <c r="E24" s="1273"/>
      <c r="F24" s="1272"/>
      <c r="G24" s="1272"/>
      <c r="H24" s="1272"/>
      <c r="I24" s="1272"/>
      <c r="J24" s="1272"/>
      <c r="K24" s="1272"/>
      <c r="L24" s="1272"/>
      <c r="M24" s="1272"/>
      <c r="N24" s="1272"/>
      <c r="O24" s="1272"/>
      <c r="P24" s="1272"/>
    </row>
    <row r="25" spans="2:16">
      <c r="B25" s="41"/>
      <c r="C25" s="13"/>
      <c r="D25" s="13"/>
      <c r="E25" s="13"/>
      <c r="F25" s="16"/>
      <c r="G25" s="16"/>
      <c r="H25" s="16"/>
      <c r="I25" s="16"/>
      <c r="J25" s="16"/>
      <c r="K25" s="16"/>
      <c r="L25" s="16"/>
      <c r="M25" s="16"/>
      <c r="N25" s="16"/>
      <c r="O25" s="16"/>
      <c r="P25" s="16"/>
    </row>
    <row r="26" spans="2:16" ht="12" customHeight="1">
      <c r="B26" s="1275" t="s">
        <v>173</v>
      </c>
      <c r="C26" s="1276" t="s">
        <v>1212</v>
      </c>
      <c r="D26" s="1276"/>
      <c r="E26" s="1276"/>
      <c r="F26" s="1276"/>
      <c r="G26" s="1276"/>
      <c r="H26" s="1276"/>
      <c r="I26" s="1276"/>
      <c r="J26" s="1276"/>
      <c r="K26" s="1276"/>
      <c r="L26" s="1276"/>
      <c r="M26" s="1276"/>
      <c r="N26" s="1276"/>
      <c r="O26" s="1276"/>
      <c r="P26" s="1276"/>
    </row>
    <row r="27" spans="2:16" ht="360" customHeight="1">
      <c r="B27" s="1275"/>
      <c r="C27" s="1276"/>
      <c r="D27" s="1276"/>
      <c r="E27" s="1276"/>
      <c r="F27" s="1276"/>
      <c r="G27" s="1276"/>
      <c r="H27" s="1276"/>
      <c r="I27" s="1276"/>
      <c r="J27" s="1276"/>
      <c r="K27" s="1276"/>
      <c r="L27" s="1276"/>
      <c r="M27" s="1276"/>
      <c r="N27" s="1276"/>
      <c r="O27" s="1276"/>
      <c r="P27" s="1276"/>
    </row>
    <row r="28" spans="2:16" ht="11.5" customHeight="1">
      <c r="B28" s="40"/>
      <c r="C28" s="933"/>
      <c r="D28" s="933"/>
      <c r="E28" s="933"/>
      <c r="F28" s="933"/>
      <c r="G28" s="933"/>
      <c r="H28" s="933"/>
      <c r="I28" s="933"/>
      <c r="J28" s="933"/>
      <c r="K28" s="933"/>
      <c r="L28" s="933"/>
      <c r="M28" s="933"/>
      <c r="N28" s="933"/>
      <c r="O28" s="933"/>
      <c r="P28" s="933"/>
    </row>
    <row r="29" spans="2:16" ht="42.7" customHeight="1">
      <c r="B29" s="40" t="s">
        <v>453</v>
      </c>
      <c r="C29" s="1276" t="s">
        <v>1192</v>
      </c>
      <c r="D29" s="1276"/>
      <c r="E29" s="1276"/>
      <c r="F29" s="1276"/>
      <c r="G29" s="1276"/>
      <c r="H29" s="1276"/>
      <c r="I29" s="1276"/>
      <c r="J29" s="1276"/>
      <c r="K29" s="1276"/>
      <c r="L29" s="1276"/>
      <c r="M29" s="1276"/>
      <c r="N29" s="1276"/>
      <c r="O29" s="1276"/>
      <c r="P29" s="1276"/>
    </row>
    <row r="30" spans="2:16">
      <c r="B30" s="40"/>
      <c r="C30" s="1276"/>
      <c r="D30" s="1276"/>
      <c r="E30" s="1276"/>
      <c r="F30" s="1276"/>
      <c r="G30" s="1276"/>
      <c r="H30" s="1276"/>
      <c r="I30" s="1276"/>
      <c r="J30" s="1276"/>
      <c r="K30" s="1276"/>
      <c r="L30" s="1276"/>
      <c r="M30" s="1276"/>
      <c r="N30" s="1276"/>
      <c r="O30" s="1276"/>
      <c r="P30" s="1276"/>
    </row>
    <row r="31" spans="2:16">
      <c r="B31" s="39" t="s">
        <v>455</v>
      </c>
      <c r="C31" s="1273" t="s">
        <v>456</v>
      </c>
      <c r="D31" s="1273"/>
      <c r="E31" s="1273"/>
      <c r="F31" s="1272"/>
      <c r="G31" s="1272"/>
      <c r="H31" s="1272"/>
      <c r="I31" s="1272"/>
      <c r="J31" s="1272"/>
      <c r="K31" s="1272"/>
      <c r="L31" s="1272"/>
      <c r="M31" s="1272"/>
      <c r="N31" s="1272"/>
      <c r="O31" s="1272"/>
      <c r="P31" s="1272"/>
    </row>
    <row r="32" spans="2:16">
      <c r="B32" s="39"/>
      <c r="C32" s="13"/>
      <c r="D32" s="13"/>
      <c r="E32" s="13"/>
      <c r="F32" s="16"/>
      <c r="G32" s="16"/>
      <c r="H32" s="16"/>
      <c r="I32" s="16"/>
      <c r="J32" s="16"/>
      <c r="K32" s="16"/>
      <c r="L32" s="16"/>
      <c r="M32" s="16"/>
      <c r="N32" s="16"/>
      <c r="O32" s="16"/>
      <c r="P32" s="16"/>
    </row>
    <row r="33" spans="2:18" ht="40.5" customHeight="1">
      <c r="B33" s="39" t="s">
        <v>327</v>
      </c>
      <c r="C33" s="1273" t="s">
        <v>457</v>
      </c>
      <c r="D33" s="1273"/>
      <c r="E33" s="1273"/>
      <c r="F33" s="1272"/>
      <c r="G33" s="1272"/>
      <c r="H33" s="1272"/>
      <c r="I33" s="1272"/>
      <c r="J33" s="1272"/>
      <c r="K33" s="1272"/>
      <c r="L33" s="1272"/>
      <c r="M33" s="1272"/>
      <c r="N33" s="1272"/>
      <c r="O33" s="1272"/>
      <c r="P33" s="1272"/>
      <c r="R33" s="615"/>
    </row>
    <row r="34" spans="2:18">
      <c r="B34" s="39"/>
      <c r="C34" s="13"/>
      <c r="D34" s="13"/>
      <c r="E34" s="13"/>
      <c r="F34" s="16"/>
      <c r="G34" s="16"/>
      <c r="H34" s="16"/>
      <c r="I34" s="16"/>
      <c r="J34" s="16"/>
      <c r="K34" s="16"/>
      <c r="L34" s="16"/>
      <c r="M34" s="16"/>
      <c r="N34" s="16"/>
      <c r="O34" s="16"/>
      <c r="P34" s="16"/>
    </row>
    <row r="35" spans="2:18" ht="180" customHeight="1">
      <c r="B35" s="40" t="s">
        <v>458</v>
      </c>
      <c r="C35" s="1273" t="s">
        <v>459</v>
      </c>
      <c r="D35" s="1273"/>
      <c r="E35" s="1273"/>
      <c r="F35" s="1272"/>
      <c r="G35" s="1272"/>
      <c r="H35" s="1272"/>
      <c r="I35" s="1272"/>
      <c r="J35" s="1272"/>
      <c r="K35" s="1272"/>
      <c r="L35" s="1272"/>
      <c r="M35" s="1272"/>
      <c r="N35" s="1272"/>
      <c r="O35" s="1272"/>
      <c r="P35" s="1272"/>
    </row>
    <row r="36" spans="2:18" ht="11.5" customHeight="1">
      <c r="B36" s="40"/>
      <c r="C36" s="13"/>
      <c r="D36" s="13"/>
      <c r="E36" s="13"/>
      <c r="F36" s="16"/>
      <c r="G36" s="16"/>
      <c r="H36" s="16"/>
      <c r="I36" s="16"/>
      <c r="J36" s="16"/>
      <c r="K36" s="16"/>
      <c r="L36" s="16"/>
      <c r="M36" s="16"/>
      <c r="N36" s="16"/>
      <c r="O36" s="16"/>
      <c r="P36" s="16"/>
    </row>
    <row r="37" spans="2:18">
      <c r="B37" s="39" t="s">
        <v>460</v>
      </c>
      <c r="C37" s="1273" t="s">
        <v>461</v>
      </c>
      <c r="D37" s="1273"/>
      <c r="E37" s="1273"/>
      <c r="F37" s="1272"/>
      <c r="G37" s="1272"/>
      <c r="H37" s="1272"/>
      <c r="I37" s="1272"/>
      <c r="J37" s="1272"/>
      <c r="K37" s="1272"/>
      <c r="L37" s="1272"/>
      <c r="M37" s="1272"/>
      <c r="N37" s="1272"/>
      <c r="O37" s="1272"/>
      <c r="P37" s="1272"/>
    </row>
    <row r="38" spans="2:18">
      <c r="B38" s="39"/>
      <c r="C38" s="13"/>
      <c r="D38" s="13"/>
      <c r="E38" s="13"/>
      <c r="F38" s="16"/>
      <c r="G38" s="16"/>
      <c r="H38" s="16"/>
      <c r="I38" s="16"/>
      <c r="J38" s="16"/>
      <c r="K38" s="16"/>
      <c r="L38" s="16"/>
      <c r="M38" s="16"/>
      <c r="N38" s="16"/>
      <c r="O38" s="16"/>
      <c r="P38" s="16"/>
    </row>
    <row r="39" spans="2:18" ht="12" customHeight="1">
      <c r="B39" s="39" t="s">
        <v>462</v>
      </c>
      <c r="C39" s="1273" t="s">
        <v>463</v>
      </c>
      <c r="D39" s="1274"/>
      <c r="E39" s="1274"/>
      <c r="F39" s="1274"/>
      <c r="G39" s="1274"/>
      <c r="H39" s="1274"/>
      <c r="I39" s="1274"/>
      <c r="J39" s="1274"/>
      <c r="K39" s="1274"/>
      <c r="L39" s="1274"/>
      <c r="M39" s="1274"/>
      <c r="N39" s="1274"/>
      <c r="O39" s="1274"/>
      <c r="P39" s="1274"/>
    </row>
    <row r="40" spans="2:18">
      <c r="B40" s="39"/>
      <c r="C40" s="13"/>
      <c r="D40" s="15"/>
      <c r="E40" s="15"/>
      <c r="F40" s="15"/>
      <c r="G40" s="15"/>
      <c r="H40" s="15"/>
      <c r="I40" s="15"/>
      <c r="J40" s="15"/>
      <c r="K40" s="15"/>
      <c r="L40" s="15"/>
      <c r="M40" s="15"/>
      <c r="N40" s="15"/>
      <c r="O40" s="15"/>
      <c r="P40" s="15"/>
    </row>
    <row r="41" spans="2:18" ht="29.25" customHeight="1">
      <c r="B41" s="39" t="s">
        <v>464</v>
      </c>
      <c r="C41" s="1273" t="s">
        <v>465</v>
      </c>
      <c r="D41" s="1274"/>
      <c r="E41" s="1274"/>
      <c r="F41" s="1274"/>
      <c r="G41" s="1274"/>
      <c r="H41" s="1274"/>
      <c r="I41" s="1274"/>
      <c r="J41" s="1274"/>
      <c r="K41" s="1274"/>
      <c r="L41" s="1274"/>
      <c r="M41" s="1274"/>
      <c r="N41" s="1274"/>
      <c r="O41" s="1274"/>
      <c r="P41" s="1274"/>
    </row>
    <row r="42" spans="2:18">
      <c r="B42" s="39"/>
      <c r="C42" s="13"/>
      <c r="D42" s="13"/>
      <c r="E42" s="13"/>
      <c r="F42" s="16"/>
      <c r="G42" s="16"/>
      <c r="H42" s="16"/>
      <c r="I42" s="16"/>
      <c r="J42" s="16"/>
      <c r="K42" s="16"/>
      <c r="L42" s="16"/>
      <c r="M42" s="16"/>
      <c r="N42" s="16"/>
      <c r="O42" s="16"/>
      <c r="P42" s="16"/>
    </row>
    <row r="43" spans="2:18" ht="122.25" customHeight="1">
      <c r="B43" s="41" t="s">
        <v>1169</v>
      </c>
      <c r="C43" s="1273" t="s">
        <v>454</v>
      </c>
      <c r="D43" s="1273"/>
      <c r="E43" s="1273"/>
      <c r="F43" s="1272"/>
      <c r="G43" s="1272"/>
      <c r="H43" s="1272"/>
      <c r="I43" s="1272"/>
      <c r="J43" s="1272"/>
      <c r="K43" s="1272"/>
      <c r="L43" s="1272"/>
      <c r="M43" s="1272"/>
      <c r="N43" s="1272"/>
      <c r="O43" s="1272"/>
      <c r="P43" s="1272"/>
    </row>
    <row r="44" spans="2:18">
      <c r="B44" s="41"/>
      <c r="C44" s="13"/>
      <c r="D44" s="13"/>
      <c r="E44" s="13"/>
      <c r="F44" s="16"/>
      <c r="G44" s="16"/>
      <c r="H44" s="16"/>
      <c r="I44" s="16"/>
      <c r="J44" s="16"/>
      <c r="K44" s="16"/>
      <c r="L44" s="16"/>
      <c r="M44" s="16"/>
      <c r="N44" s="16"/>
      <c r="O44" s="16"/>
      <c r="P44" s="16"/>
    </row>
    <row r="45" spans="2:18" ht="51" customHeight="1">
      <c r="B45" s="41" t="s">
        <v>1170</v>
      </c>
      <c r="C45" s="1273" t="s">
        <v>1179</v>
      </c>
      <c r="D45" s="1273"/>
      <c r="E45" s="1273"/>
      <c r="F45" s="1273"/>
      <c r="G45" s="1273"/>
      <c r="H45" s="1273"/>
      <c r="I45" s="1273"/>
      <c r="J45" s="1273"/>
      <c r="K45" s="1273"/>
      <c r="L45" s="1273"/>
      <c r="M45" s="1273"/>
      <c r="N45" s="1273"/>
      <c r="O45" s="1273"/>
      <c r="P45" s="1273"/>
    </row>
    <row r="46" spans="2:18">
      <c r="B46" s="41"/>
      <c r="C46" s="13"/>
      <c r="D46" s="13"/>
      <c r="E46" s="13"/>
      <c r="F46" s="13"/>
      <c r="G46" s="13"/>
      <c r="H46" s="13"/>
      <c r="I46" s="13"/>
      <c r="J46" s="13"/>
      <c r="K46" s="13"/>
      <c r="L46" s="13"/>
      <c r="M46" s="13"/>
      <c r="N46" s="13"/>
      <c r="O46" s="13"/>
      <c r="P46" s="13"/>
    </row>
    <row r="47" spans="2:18" ht="12" customHeight="1">
      <c r="B47" s="39" t="s">
        <v>20</v>
      </c>
      <c r="C47" s="1273" t="s">
        <v>466</v>
      </c>
      <c r="D47" s="1273"/>
      <c r="E47" s="1273"/>
      <c r="F47" s="1272"/>
      <c r="G47" s="1272"/>
      <c r="H47" s="1272"/>
      <c r="I47" s="1272"/>
      <c r="J47" s="1272"/>
      <c r="K47" s="1272"/>
      <c r="L47" s="1272"/>
      <c r="M47" s="1272"/>
      <c r="N47" s="1272"/>
      <c r="O47" s="1272"/>
      <c r="P47" s="1272"/>
    </row>
    <row r="48" spans="2:18">
      <c r="B48" s="39"/>
      <c r="C48" s="1273"/>
      <c r="D48" s="1273"/>
      <c r="E48" s="1273"/>
      <c r="F48" s="1272"/>
      <c r="G48" s="1272"/>
      <c r="H48" s="1272"/>
      <c r="I48" s="1272"/>
      <c r="J48" s="1272"/>
      <c r="K48" s="1272"/>
      <c r="L48" s="1272"/>
      <c r="M48" s="1272"/>
      <c r="N48" s="1272"/>
      <c r="O48" s="1272"/>
      <c r="P48" s="1272"/>
    </row>
    <row r="49" spans="2:16" ht="30.75" customHeight="1">
      <c r="B49" s="39" t="s">
        <v>467</v>
      </c>
      <c r="C49" s="1273" t="s">
        <v>468</v>
      </c>
      <c r="D49" s="1273"/>
      <c r="E49" s="1273"/>
      <c r="F49" s="1272"/>
      <c r="G49" s="1272"/>
      <c r="H49" s="1272"/>
      <c r="I49" s="1272"/>
      <c r="J49" s="1272"/>
      <c r="K49" s="1272"/>
      <c r="L49" s="1272"/>
      <c r="M49" s="1272"/>
      <c r="N49" s="1272"/>
      <c r="O49" s="1272"/>
      <c r="P49" s="1272"/>
    </row>
    <row r="50" spans="2:16">
      <c r="B50" s="39"/>
      <c r="C50" s="13"/>
      <c r="D50" s="13"/>
      <c r="E50" s="13"/>
      <c r="F50" s="16"/>
      <c r="G50" s="16"/>
      <c r="H50" s="16"/>
      <c r="I50" s="16"/>
      <c r="J50" s="16"/>
      <c r="K50" s="16"/>
      <c r="L50" s="16"/>
      <c r="M50" s="16"/>
      <c r="N50" s="16"/>
      <c r="O50" s="16"/>
      <c r="P50" s="16"/>
    </row>
    <row r="51" spans="2:16" ht="61.5" customHeight="1">
      <c r="B51" s="41" t="s">
        <v>326</v>
      </c>
      <c r="C51" s="1273" t="s">
        <v>1180</v>
      </c>
      <c r="D51" s="1273"/>
      <c r="E51" s="1273"/>
      <c r="F51" s="1272"/>
      <c r="G51" s="1272"/>
      <c r="H51" s="1272"/>
      <c r="I51" s="1272"/>
      <c r="J51" s="1272"/>
      <c r="K51" s="1272"/>
      <c r="L51" s="1272"/>
      <c r="M51" s="1272"/>
      <c r="N51" s="1272"/>
      <c r="O51" s="1272"/>
      <c r="P51" s="1272"/>
    </row>
    <row r="52" spans="2:16">
      <c r="B52" s="39"/>
      <c r="C52" s="13"/>
      <c r="D52" s="13"/>
      <c r="E52" s="13"/>
      <c r="F52" s="16"/>
      <c r="G52" s="16"/>
      <c r="H52" s="16"/>
      <c r="I52" s="16"/>
      <c r="J52" s="16"/>
      <c r="K52" s="16"/>
      <c r="L52" s="16"/>
      <c r="M52" s="16"/>
      <c r="N52" s="16"/>
      <c r="O52" s="16"/>
      <c r="P52" s="16"/>
    </row>
    <row r="53" spans="2:16" ht="49.5" customHeight="1">
      <c r="B53" s="39" t="s">
        <v>32</v>
      </c>
      <c r="C53" s="1273" t="s">
        <v>469</v>
      </c>
      <c r="D53" s="1273"/>
      <c r="E53" s="1273"/>
      <c r="F53" s="1272"/>
      <c r="G53" s="1272"/>
      <c r="H53" s="1272"/>
      <c r="I53" s="1272"/>
      <c r="J53" s="1272"/>
      <c r="K53" s="1272"/>
      <c r="L53" s="1272"/>
      <c r="M53" s="1272"/>
      <c r="N53" s="1272"/>
      <c r="O53" s="1272"/>
      <c r="P53" s="1272"/>
    </row>
    <row r="54" spans="2:16">
      <c r="B54" s="39"/>
      <c r="C54" s="13"/>
      <c r="D54" s="13"/>
      <c r="E54" s="13"/>
      <c r="F54" s="16"/>
      <c r="G54" s="16"/>
      <c r="H54" s="16"/>
      <c r="I54" s="16"/>
      <c r="J54" s="16"/>
      <c r="K54" s="16"/>
      <c r="L54" s="16"/>
      <c r="M54" s="16"/>
      <c r="N54" s="16"/>
      <c r="O54" s="16"/>
      <c r="P54" s="16"/>
    </row>
    <row r="55" spans="2:16" ht="27" customHeight="1">
      <c r="B55" s="39" t="s">
        <v>470</v>
      </c>
      <c r="C55" s="1273" t="s">
        <v>1181</v>
      </c>
      <c r="D55" s="1273"/>
      <c r="E55" s="1273"/>
      <c r="F55" s="1272"/>
      <c r="G55" s="1272"/>
      <c r="H55" s="1272"/>
      <c r="I55" s="1272"/>
      <c r="J55" s="1272"/>
      <c r="K55" s="1272"/>
      <c r="L55" s="1272"/>
      <c r="M55" s="1272"/>
      <c r="N55" s="1272"/>
      <c r="O55" s="1272"/>
      <c r="P55" s="1272"/>
    </row>
    <row r="56" spans="2:16" ht="12" customHeight="1">
      <c r="B56" s="39"/>
      <c r="C56" s="13"/>
      <c r="D56" s="13"/>
      <c r="E56" s="13"/>
      <c r="F56" s="16"/>
      <c r="G56" s="16"/>
      <c r="H56" s="16"/>
      <c r="I56" s="16"/>
      <c r="J56" s="16"/>
      <c r="K56" s="16"/>
      <c r="L56" s="16"/>
      <c r="M56" s="16"/>
      <c r="N56" s="16"/>
      <c r="O56" s="16"/>
      <c r="P56" s="16"/>
    </row>
    <row r="57" spans="2:16" ht="27" customHeight="1">
      <c r="B57" s="39" t="s">
        <v>471</v>
      </c>
      <c r="C57" s="1273" t="s">
        <v>472</v>
      </c>
      <c r="D57" s="1273"/>
      <c r="E57" s="1273"/>
      <c r="F57" s="1272"/>
      <c r="G57" s="1272"/>
      <c r="H57" s="1272"/>
      <c r="I57" s="1272"/>
      <c r="J57" s="1272"/>
      <c r="K57" s="1272"/>
      <c r="L57" s="1272"/>
      <c r="M57" s="1272"/>
      <c r="N57" s="1272"/>
      <c r="O57" s="1272"/>
      <c r="P57" s="1272"/>
    </row>
    <row r="58" spans="2:16">
      <c r="B58" s="39"/>
      <c r="C58" s="1273"/>
      <c r="D58" s="1273"/>
      <c r="E58" s="1273"/>
      <c r="F58" s="1272"/>
      <c r="G58" s="1272"/>
      <c r="H58" s="1272"/>
      <c r="I58" s="1272"/>
      <c r="J58" s="1272"/>
      <c r="K58" s="1272"/>
      <c r="L58" s="1272"/>
      <c r="M58" s="1272"/>
      <c r="N58" s="1272"/>
      <c r="O58" s="1272"/>
      <c r="P58" s="1272"/>
    </row>
    <row r="59" spans="2:16" ht="42" hidden="1" customHeight="1">
      <c r="B59" s="39" t="s">
        <v>473</v>
      </c>
      <c r="C59" s="1273" t="s">
        <v>474</v>
      </c>
      <c r="D59" s="1273"/>
      <c r="E59" s="1273"/>
      <c r="F59" s="1272"/>
      <c r="G59" s="1272"/>
      <c r="H59" s="1272"/>
      <c r="I59" s="1272"/>
      <c r="J59" s="1272"/>
      <c r="K59" s="1272"/>
      <c r="L59" s="1272"/>
      <c r="M59" s="1272"/>
      <c r="N59" s="1272"/>
      <c r="O59" s="1272"/>
      <c r="P59" s="1272"/>
    </row>
    <row r="60" spans="2:16" ht="12" hidden="1" customHeight="1">
      <c r="B60" s="39"/>
      <c r="C60" s="1273"/>
      <c r="D60" s="1273"/>
      <c r="E60" s="1273"/>
      <c r="F60" s="1272"/>
      <c r="G60" s="1272"/>
      <c r="H60" s="1272"/>
      <c r="I60" s="1272"/>
      <c r="J60" s="1272"/>
      <c r="K60" s="1272"/>
      <c r="L60" s="1272"/>
      <c r="M60" s="1272"/>
      <c r="N60" s="1272"/>
      <c r="O60" s="1272"/>
      <c r="P60" s="1272"/>
    </row>
    <row r="61" spans="2:16">
      <c r="B61" s="39" t="s">
        <v>475</v>
      </c>
      <c r="C61" s="1273" t="s">
        <v>476</v>
      </c>
      <c r="D61" s="1273"/>
      <c r="E61" s="1273"/>
      <c r="F61" s="1272"/>
      <c r="G61" s="1272"/>
      <c r="H61" s="1272"/>
      <c r="I61" s="1272"/>
      <c r="J61" s="1272"/>
      <c r="K61" s="1272"/>
      <c r="L61" s="1272"/>
      <c r="M61" s="1272"/>
      <c r="N61" s="1272"/>
      <c r="O61" s="1272"/>
      <c r="P61" s="1272"/>
    </row>
    <row r="62" spans="2:16">
      <c r="B62" s="39"/>
      <c r="C62" s="13"/>
      <c r="D62" s="13"/>
      <c r="E62" s="13"/>
      <c r="F62" s="16"/>
      <c r="G62" s="16"/>
      <c r="H62" s="16"/>
      <c r="I62" s="16"/>
      <c r="J62" s="16"/>
      <c r="K62" s="16"/>
      <c r="L62" s="16"/>
      <c r="M62" s="16"/>
      <c r="N62" s="16"/>
      <c r="O62" s="16"/>
      <c r="P62" s="16"/>
    </row>
    <row r="63" spans="2:16" ht="75.75" customHeight="1">
      <c r="B63" s="41" t="s">
        <v>1182</v>
      </c>
      <c r="C63" s="1273" t="s">
        <v>477</v>
      </c>
      <c r="D63" s="1273"/>
      <c r="E63" s="1273"/>
      <c r="F63" s="1272"/>
      <c r="G63" s="1272"/>
      <c r="H63" s="1272"/>
      <c r="I63" s="1272"/>
      <c r="J63" s="1272"/>
      <c r="K63" s="1272"/>
      <c r="L63" s="1272"/>
      <c r="M63" s="1272"/>
      <c r="N63" s="1272"/>
      <c r="O63" s="1272"/>
      <c r="P63" s="1272"/>
    </row>
    <row r="64" spans="2:16">
      <c r="B64" s="41"/>
      <c r="C64" s="13"/>
      <c r="D64" s="13"/>
      <c r="E64" s="13"/>
      <c r="F64" s="16"/>
      <c r="G64" s="16"/>
      <c r="H64" s="16"/>
      <c r="I64" s="16"/>
      <c r="J64" s="16"/>
      <c r="K64" s="16"/>
      <c r="L64" s="16"/>
      <c r="M64" s="16"/>
      <c r="N64" s="16"/>
      <c r="O64" s="16"/>
      <c r="P64" s="16"/>
    </row>
    <row r="65" spans="2:16" ht="69.75" customHeight="1">
      <c r="B65" s="39" t="s">
        <v>478</v>
      </c>
      <c r="C65" s="1273" t="s">
        <v>479</v>
      </c>
      <c r="D65" s="1273"/>
      <c r="E65" s="1273"/>
      <c r="F65" s="1272"/>
      <c r="G65" s="1272"/>
      <c r="H65" s="1272"/>
      <c r="I65" s="1272"/>
      <c r="J65" s="1272"/>
      <c r="K65" s="1272"/>
      <c r="L65" s="1272"/>
      <c r="M65" s="1272"/>
      <c r="N65" s="1272"/>
      <c r="O65" s="1272"/>
      <c r="P65" s="1272"/>
    </row>
    <row r="66" spans="2:16">
      <c r="B66" s="41"/>
      <c r="C66" s="13"/>
      <c r="D66" s="13"/>
      <c r="E66" s="13"/>
      <c r="F66" s="16"/>
      <c r="G66" s="16"/>
      <c r="H66" s="16"/>
      <c r="I66" s="16"/>
      <c r="J66" s="16"/>
      <c r="K66" s="16"/>
      <c r="L66" s="16"/>
      <c r="M66" s="16"/>
      <c r="N66" s="16"/>
      <c r="O66" s="16"/>
      <c r="P66" s="16"/>
    </row>
    <row r="67" spans="2:16" ht="29.25" customHeight="1">
      <c r="B67" s="41" t="s">
        <v>397</v>
      </c>
      <c r="C67" s="1273" t="s">
        <v>480</v>
      </c>
      <c r="D67" s="1273"/>
      <c r="E67" s="1273"/>
      <c r="F67" s="1272"/>
      <c r="G67" s="1272"/>
      <c r="H67" s="1272"/>
      <c r="I67" s="1272"/>
      <c r="J67" s="1272"/>
      <c r="K67" s="1272"/>
      <c r="L67" s="1272"/>
      <c r="M67" s="1272"/>
      <c r="N67" s="1272"/>
      <c r="O67" s="1272"/>
      <c r="P67" s="1272"/>
    </row>
    <row r="68" spans="2:16">
      <c r="B68" s="39"/>
      <c r="C68" s="13"/>
      <c r="D68" s="13"/>
      <c r="E68" s="13"/>
      <c r="F68" s="16"/>
      <c r="G68" s="16"/>
      <c r="H68" s="16"/>
      <c r="I68" s="16"/>
      <c r="J68" s="16"/>
      <c r="K68" s="16"/>
      <c r="L68" s="16"/>
      <c r="M68" s="16"/>
      <c r="N68" s="16"/>
      <c r="O68" s="16"/>
      <c r="P68" s="16"/>
    </row>
    <row r="69" spans="2:16" ht="27.75" customHeight="1">
      <c r="B69" s="41" t="s">
        <v>481</v>
      </c>
      <c r="C69" s="1273" t="s">
        <v>482</v>
      </c>
      <c r="D69" s="1273"/>
      <c r="E69" s="1273"/>
      <c r="F69" s="1272"/>
      <c r="G69" s="1272"/>
      <c r="H69" s="1272"/>
      <c r="I69" s="1272"/>
      <c r="J69" s="1272"/>
      <c r="K69" s="1272"/>
      <c r="L69" s="1272"/>
      <c r="M69" s="1272"/>
      <c r="N69" s="1272"/>
      <c r="O69" s="1272"/>
      <c r="P69" s="1272"/>
    </row>
    <row r="70" spans="2:16">
      <c r="B70" s="39"/>
      <c r="C70" s="13"/>
      <c r="D70" s="13"/>
      <c r="E70" s="13"/>
      <c r="F70" s="16"/>
      <c r="G70" s="16"/>
      <c r="H70" s="16"/>
      <c r="I70" s="16"/>
      <c r="J70" s="16"/>
      <c r="K70" s="16"/>
      <c r="L70" s="16"/>
      <c r="M70" s="16"/>
      <c r="N70" s="16"/>
      <c r="O70" s="16"/>
      <c r="P70" s="16"/>
    </row>
    <row r="71" spans="2:16" ht="44.25" customHeight="1">
      <c r="B71" s="39" t="s">
        <v>483</v>
      </c>
      <c r="C71" s="1273" t="s">
        <v>1183</v>
      </c>
      <c r="D71" s="1273"/>
      <c r="E71" s="1273"/>
      <c r="F71" s="1272"/>
      <c r="G71" s="1272"/>
      <c r="H71" s="1272"/>
      <c r="I71" s="1272"/>
      <c r="J71" s="1272"/>
      <c r="K71" s="1272"/>
      <c r="L71" s="1272"/>
      <c r="M71" s="1272"/>
      <c r="N71" s="1272"/>
      <c r="O71" s="1272"/>
      <c r="P71" s="1272"/>
    </row>
    <row r="72" spans="2:16">
      <c r="B72" s="616"/>
      <c r="C72" s="617"/>
      <c r="D72" s="617"/>
      <c r="E72" s="617"/>
      <c r="F72" s="618"/>
      <c r="G72" s="618"/>
      <c r="H72" s="618"/>
      <c r="I72" s="618"/>
      <c r="J72" s="618"/>
      <c r="K72" s="618"/>
      <c r="L72" s="618"/>
      <c r="M72" s="618"/>
      <c r="N72" s="618"/>
      <c r="O72" s="618"/>
      <c r="P72" s="618"/>
    </row>
    <row r="73" spans="2:16" ht="114" customHeight="1">
      <c r="B73" s="41" t="s">
        <v>484</v>
      </c>
      <c r="C73" s="1273" t="s">
        <v>485</v>
      </c>
      <c r="D73" s="1273"/>
      <c r="E73" s="1273"/>
      <c r="F73" s="1272"/>
      <c r="G73" s="1272"/>
      <c r="H73" s="1272"/>
      <c r="I73" s="1272"/>
      <c r="J73" s="1272"/>
      <c r="K73" s="1272"/>
      <c r="L73" s="1272"/>
      <c r="M73" s="1272"/>
      <c r="N73" s="1272"/>
      <c r="O73" s="1272"/>
      <c r="P73" s="1272"/>
    </row>
    <row r="74" spans="2:16">
      <c r="B74" s="41"/>
      <c r="C74" s="13"/>
      <c r="D74" s="13"/>
      <c r="E74" s="13"/>
      <c r="F74" s="16"/>
      <c r="G74" s="16"/>
      <c r="H74" s="16"/>
      <c r="I74" s="16"/>
      <c r="J74" s="16"/>
      <c r="K74" s="16"/>
      <c r="L74" s="16"/>
      <c r="M74" s="16"/>
      <c r="N74" s="16"/>
      <c r="O74" s="16"/>
      <c r="P74" s="16"/>
    </row>
    <row r="75" spans="2:16" ht="101.25" customHeight="1">
      <c r="B75" s="41" t="s">
        <v>1184</v>
      </c>
      <c r="C75" s="1273" t="s">
        <v>1185</v>
      </c>
      <c r="D75" s="1273"/>
      <c r="E75" s="1273"/>
      <c r="F75" s="1272"/>
      <c r="G75" s="1272"/>
      <c r="H75" s="1272"/>
      <c r="I75" s="1272"/>
      <c r="J75" s="1272"/>
      <c r="K75" s="1272"/>
      <c r="L75" s="1272"/>
      <c r="M75" s="1272"/>
      <c r="N75" s="1272"/>
      <c r="O75" s="1272"/>
      <c r="P75" s="1272"/>
    </row>
    <row r="76" spans="2:16">
      <c r="B76" s="39"/>
      <c r="C76" s="1273"/>
      <c r="D76" s="1273"/>
      <c r="E76" s="1273"/>
      <c r="F76" s="1272"/>
      <c r="G76" s="1272"/>
      <c r="H76" s="1272"/>
      <c r="I76" s="1272"/>
      <c r="J76" s="1272"/>
      <c r="K76" s="1272"/>
      <c r="L76" s="1272"/>
      <c r="M76" s="1272"/>
      <c r="N76" s="1272"/>
      <c r="O76" s="1272"/>
      <c r="P76" s="1272"/>
    </row>
    <row r="77" spans="2:16" ht="66.75" customHeight="1">
      <c r="B77" s="41" t="s">
        <v>486</v>
      </c>
      <c r="C77" s="1273" t="s">
        <v>1213</v>
      </c>
      <c r="D77" s="1273"/>
      <c r="E77" s="1273"/>
      <c r="F77" s="1272"/>
      <c r="G77" s="1272"/>
      <c r="H77" s="1272"/>
      <c r="I77" s="1272"/>
      <c r="J77" s="1272"/>
      <c r="K77" s="1272"/>
      <c r="L77" s="1272"/>
      <c r="M77" s="1272"/>
      <c r="N77" s="1272"/>
      <c r="O77" s="1272"/>
      <c r="P77" s="1272"/>
    </row>
    <row r="78" spans="2:16">
      <c r="B78" s="41"/>
      <c r="C78" s="13"/>
      <c r="D78" s="13"/>
      <c r="E78" s="13"/>
      <c r="F78" s="16"/>
      <c r="G78" s="16"/>
      <c r="H78" s="16"/>
      <c r="I78" s="16"/>
      <c r="J78" s="16"/>
      <c r="K78" s="16"/>
      <c r="L78" s="16"/>
      <c r="M78" s="16"/>
      <c r="N78" s="16"/>
      <c r="O78" s="16"/>
      <c r="P78" s="16"/>
    </row>
    <row r="79" spans="2:16" ht="66.75" customHeight="1">
      <c r="B79" s="41" t="s">
        <v>71</v>
      </c>
      <c r="C79" s="1273" t="s">
        <v>487</v>
      </c>
      <c r="D79" s="1273"/>
      <c r="E79" s="1273"/>
      <c r="F79" s="1272"/>
      <c r="G79" s="1272"/>
      <c r="H79" s="1272"/>
      <c r="I79" s="1272"/>
      <c r="J79" s="1272"/>
      <c r="K79" s="1272"/>
      <c r="L79" s="1272"/>
      <c r="M79" s="1272"/>
      <c r="N79" s="1272"/>
      <c r="O79" s="1272"/>
      <c r="P79" s="1272"/>
    </row>
    <row r="80" spans="2:16">
      <c r="B80" s="41"/>
      <c r="C80" s="13"/>
      <c r="D80" s="13"/>
      <c r="E80" s="13"/>
      <c r="F80" s="16"/>
      <c r="G80" s="16"/>
      <c r="H80" s="16"/>
      <c r="I80" s="16"/>
      <c r="J80" s="16"/>
      <c r="K80" s="16"/>
      <c r="L80" s="16"/>
      <c r="M80" s="16"/>
      <c r="N80" s="16"/>
      <c r="O80" s="16"/>
      <c r="P80" s="16"/>
    </row>
    <row r="81" spans="2:16" ht="12" customHeight="1">
      <c r="B81" s="39" t="s">
        <v>1186</v>
      </c>
      <c r="C81" s="1273" t="s">
        <v>1187</v>
      </c>
      <c r="D81" s="1273"/>
      <c r="E81" s="1273"/>
      <c r="F81" s="1272"/>
      <c r="G81" s="1272"/>
      <c r="H81" s="1272"/>
      <c r="I81" s="1272"/>
      <c r="J81" s="1272"/>
      <c r="K81" s="1272"/>
      <c r="L81" s="1272"/>
      <c r="M81" s="1272"/>
      <c r="N81" s="1272"/>
      <c r="O81" s="1272"/>
      <c r="P81" s="1272"/>
    </row>
    <row r="82" spans="2:16" ht="12" customHeight="1">
      <c r="B82" s="41"/>
      <c r="C82" s="13"/>
      <c r="D82" s="13"/>
      <c r="E82" s="13"/>
      <c r="F82" s="16"/>
      <c r="G82" s="16"/>
      <c r="H82" s="16"/>
      <c r="I82" s="16"/>
      <c r="J82" s="16"/>
      <c r="K82" s="16"/>
      <c r="L82" s="16"/>
      <c r="M82" s="16"/>
      <c r="N82" s="16"/>
      <c r="O82" s="16"/>
      <c r="P82" s="16"/>
    </row>
    <row r="83" spans="2:16" ht="42" customHeight="1">
      <c r="B83" s="39" t="s">
        <v>1188</v>
      </c>
      <c r="C83" s="1273" t="s">
        <v>1189</v>
      </c>
      <c r="D83" s="1273"/>
      <c r="E83" s="1273"/>
      <c r="F83" s="1272"/>
      <c r="G83" s="1272"/>
      <c r="H83" s="1272"/>
      <c r="I83" s="1272"/>
      <c r="J83" s="1272"/>
      <c r="K83" s="1272"/>
      <c r="L83" s="1272"/>
      <c r="M83" s="1272"/>
      <c r="N83" s="1272"/>
      <c r="O83" s="1272"/>
      <c r="P83" s="1272"/>
    </row>
    <row r="84" spans="2:16">
      <c r="B84" s="39"/>
      <c r="C84" s="1273"/>
      <c r="D84" s="1273"/>
      <c r="E84" s="1273"/>
      <c r="F84" s="1272"/>
      <c r="G84" s="1272"/>
      <c r="H84" s="1272"/>
      <c r="I84" s="1272"/>
      <c r="J84" s="1272"/>
      <c r="K84" s="1272"/>
      <c r="L84" s="1272"/>
      <c r="M84" s="1272"/>
      <c r="N84" s="1272"/>
      <c r="O84" s="1272"/>
      <c r="P84" s="1272"/>
    </row>
    <row r="85" spans="2:16" ht="27.75" customHeight="1">
      <c r="B85" s="39" t="s">
        <v>1190</v>
      </c>
      <c r="C85" s="1273" t="s">
        <v>1191</v>
      </c>
      <c r="D85" s="1273"/>
      <c r="E85" s="1273"/>
      <c r="F85" s="1272"/>
      <c r="G85" s="1272"/>
      <c r="H85" s="1272"/>
      <c r="I85" s="1272"/>
      <c r="J85" s="1272"/>
      <c r="K85" s="1272"/>
      <c r="L85" s="1272"/>
      <c r="M85" s="1272"/>
      <c r="N85" s="1272"/>
      <c r="O85" s="1272"/>
      <c r="P85" s="1272"/>
    </row>
    <row r="86" spans="2:16">
      <c r="B86" s="41"/>
      <c r="C86" s="13"/>
      <c r="D86" s="13"/>
      <c r="E86" s="13"/>
      <c r="F86" s="16"/>
      <c r="G86" s="16"/>
      <c r="H86" s="16"/>
      <c r="I86" s="16"/>
      <c r="J86" s="16"/>
      <c r="K86" s="16"/>
      <c r="L86" s="16"/>
      <c r="M86" s="16"/>
      <c r="N86" s="16"/>
      <c r="O86" s="16"/>
      <c r="P86" s="16"/>
    </row>
    <row r="87" spans="2:16" ht="29.25" customHeight="1">
      <c r="B87" s="41"/>
      <c r="C87" s="1273"/>
      <c r="D87" s="1273"/>
      <c r="E87" s="1273"/>
      <c r="F87" s="1272"/>
      <c r="G87" s="1272"/>
      <c r="H87" s="1272"/>
      <c r="I87" s="1272"/>
      <c r="J87" s="1272"/>
      <c r="K87" s="1272"/>
      <c r="L87" s="1272"/>
      <c r="M87" s="1272"/>
      <c r="N87" s="1272"/>
      <c r="O87" s="1272"/>
      <c r="P87" s="1272"/>
    </row>
    <row r="88" spans="2:16">
      <c r="B88" s="39"/>
      <c r="C88" s="13"/>
      <c r="D88" s="13"/>
      <c r="E88" s="13"/>
      <c r="F88" s="16"/>
      <c r="G88" s="16"/>
      <c r="H88" s="16"/>
      <c r="I88" s="16"/>
      <c r="J88" s="16"/>
      <c r="K88" s="16"/>
      <c r="L88" s="16"/>
      <c r="M88" s="16"/>
      <c r="N88" s="16"/>
      <c r="O88" s="16"/>
      <c r="P88" s="16"/>
    </row>
    <row r="89" spans="2:16" ht="27.75" customHeight="1">
      <c r="B89" s="41"/>
      <c r="C89" s="1273"/>
      <c r="D89" s="1273"/>
      <c r="E89" s="1273"/>
      <c r="F89" s="1272"/>
      <c r="G89" s="1272"/>
      <c r="H89" s="1272"/>
      <c r="I89" s="1272"/>
      <c r="J89" s="1272"/>
      <c r="K89" s="1272"/>
      <c r="L89" s="1272"/>
      <c r="M89" s="1272"/>
      <c r="N89" s="1272"/>
      <c r="O89" s="1272"/>
      <c r="P89" s="1272"/>
    </row>
    <row r="90" spans="2:16">
      <c r="B90" s="39"/>
      <c r="C90" s="13"/>
      <c r="D90" s="13"/>
      <c r="E90" s="13"/>
      <c r="F90" s="16"/>
      <c r="G90" s="16"/>
      <c r="H90" s="16"/>
      <c r="I90" s="16"/>
      <c r="J90" s="16"/>
      <c r="K90" s="16"/>
      <c r="L90" s="16"/>
      <c r="M90" s="16"/>
      <c r="N90" s="16"/>
      <c r="O90" s="16"/>
      <c r="P90" s="16"/>
    </row>
    <row r="91" spans="2:16" ht="44.25" customHeight="1">
      <c r="B91" s="39"/>
      <c r="C91" s="1273"/>
      <c r="D91" s="1273"/>
      <c r="E91" s="1273"/>
      <c r="F91" s="1272"/>
      <c r="G91" s="1272"/>
      <c r="H91" s="1272"/>
      <c r="I91" s="1272"/>
      <c r="J91" s="1272"/>
      <c r="K91" s="1272"/>
      <c r="L91" s="1272"/>
      <c r="M91" s="1272"/>
      <c r="N91" s="1272"/>
      <c r="O91" s="1272"/>
      <c r="P91" s="1272"/>
    </row>
    <row r="92" spans="2:16">
      <c r="B92" s="616"/>
      <c r="C92" s="617"/>
      <c r="D92" s="617"/>
      <c r="E92" s="617"/>
      <c r="F92" s="618"/>
      <c r="G92" s="618"/>
      <c r="H92" s="618"/>
      <c r="I92" s="618"/>
      <c r="J92" s="618"/>
      <c r="K92" s="618"/>
      <c r="L92" s="618"/>
      <c r="M92" s="618"/>
      <c r="N92" s="618"/>
      <c r="O92" s="618"/>
      <c r="P92" s="618"/>
    </row>
    <row r="93" spans="2:16" ht="114" customHeight="1">
      <c r="B93" s="41"/>
      <c r="C93" s="1273"/>
      <c r="D93" s="1273"/>
      <c r="E93" s="1273"/>
      <c r="F93" s="1272"/>
      <c r="G93" s="1272"/>
      <c r="H93" s="1272"/>
      <c r="I93" s="1272"/>
      <c r="J93" s="1272"/>
      <c r="K93" s="1272"/>
      <c r="L93" s="1272"/>
      <c r="M93" s="1272"/>
      <c r="N93" s="1272"/>
      <c r="O93" s="1272"/>
      <c r="P93" s="1272"/>
    </row>
    <row r="94" spans="2:16">
      <c r="B94" s="41"/>
      <c r="C94" s="13"/>
      <c r="D94" s="13"/>
      <c r="E94" s="13"/>
      <c r="F94" s="16"/>
      <c r="G94" s="16"/>
      <c r="H94" s="16"/>
      <c r="I94" s="16"/>
      <c r="J94" s="16"/>
      <c r="K94" s="16"/>
      <c r="L94" s="16"/>
      <c r="M94" s="16"/>
      <c r="N94" s="16"/>
      <c r="O94" s="16"/>
      <c r="P94" s="16"/>
    </row>
    <row r="95" spans="2:16" ht="40.5" customHeight="1">
      <c r="B95" s="41"/>
      <c r="C95" s="1273"/>
      <c r="D95" s="1273"/>
      <c r="E95" s="1273"/>
      <c r="F95" s="1272"/>
      <c r="G95" s="1272"/>
      <c r="H95" s="1272"/>
      <c r="I95" s="1272"/>
      <c r="J95" s="1272"/>
      <c r="K95" s="1272"/>
      <c r="L95" s="1272"/>
      <c r="M95" s="1272"/>
      <c r="N95" s="1272"/>
      <c r="O95" s="1272"/>
      <c r="P95" s="1272"/>
    </row>
    <row r="96" spans="2:16">
      <c r="B96" s="41"/>
      <c r="C96" s="13"/>
      <c r="D96" s="13"/>
      <c r="E96" s="13"/>
      <c r="F96" s="16"/>
      <c r="G96" s="16"/>
      <c r="H96" s="16"/>
      <c r="I96" s="16"/>
      <c r="J96" s="16"/>
      <c r="K96" s="16"/>
      <c r="L96" s="16"/>
      <c r="M96" s="16"/>
      <c r="N96" s="16"/>
      <c r="O96" s="16"/>
      <c r="P96" s="16"/>
    </row>
    <row r="97" spans="2:16" ht="101.25" customHeight="1">
      <c r="B97" s="41"/>
      <c r="C97" s="1273"/>
      <c r="D97" s="1273"/>
      <c r="E97" s="1273"/>
      <c r="F97" s="1272"/>
      <c r="G97" s="1272"/>
      <c r="H97" s="1272"/>
      <c r="I97" s="1272"/>
      <c r="J97" s="1272"/>
      <c r="K97" s="1272"/>
      <c r="L97" s="1272"/>
      <c r="M97" s="1272"/>
      <c r="N97" s="1272"/>
      <c r="O97" s="1272"/>
      <c r="P97" s="1272"/>
    </row>
    <row r="98" spans="2:16">
      <c r="B98" s="39"/>
      <c r="C98" s="1273"/>
      <c r="D98" s="1273"/>
      <c r="E98" s="1273"/>
      <c r="F98" s="1272"/>
      <c r="G98" s="1272"/>
      <c r="H98" s="1272"/>
      <c r="I98" s="1272"/>
      <c r="J98" s="1272"/>
      <c r="K98" s="1272"/>
      <c r="L98" s="1272"/>
      <c r="M98" s="1272"/>
      <c r="N98" s="1272"/>
      <c r="O98" s="1272"/>
      <c r="P98" s="1272"/>
    </row>
    <row r="99" spans="2:16" ht="66.75" customHeight="1">
      <c r="B99" s="41"/>
      <c r="C99" s="1273"/>
      <c r="D99" s="1273"/>
      <c r="E99" s="1273"/>
      <c r="F99" s="1272"/>
      <c r="G99" s="1272"/>
      <c r="H99" s="1272"/>
      <c r="I99" s="1272"/>
      <c r="J99" s="1272"/>
      <c r="K99" s="1272"/>
      <c r="L99" s="1272"/>
      <c r="M99" s="1272"/>
      <c r="N99" s="1272"/>
      <c r="O99" s="1272"/>
      <c r="P99" s="1272"/>
    </row>
    <row r="100" spans="2:16">
      <c r="B100" s="41"/>
      <c r="C100" s="13"/>
      <c r="D100" s="13"/>
      <c r="E100" s="13"/>
      <c r="F100" s="16"/>
      <c r="G100" s="16"/>
      <c r="H100" s="16"/>
      <c r="I100" s="16"/>
      <c r="J100" s="16"/>
      <c r="K100" s="16"/>
      <c r="L100" s="16"/>
      <c r="M100" s="16"/>
      <c r="N100" s="16"/>
      <c r="O100" s="16"/>
      <c r="P100" s="16"/>
    </row>
    <row r="101" spans="2:16" ht="66.75" customHeight="1">
      <c r="B101" s="41"/>
      <c r="C101" s="1273"/>
      <c r="D101" s="1273"/>
      <c r="E101" s="1273"/>
      <c r="F101" s="1272"/>
      <c r="G101" s="1272"/>
      <c r="H101" s="1272"/>
      <c r="I101" s="1272"/>
      <c r="J101" s="1272"/>
      <c r="K101" s="1272"/>
      <c r="L101" s="1272"/>
      <c r="M101" s="1272"/>
      <c r="N101" s="1272"/>
      <c r="O101" s="1272"/>
      <c r="P101" s="1272"/>
    </row>
    <row r="102" spans="2:16">
      <c r="B102" s="41"/>
      <c r="C102" s="13"/>
      <c r="D102" s="13"/>
      <c r="E102" s="13"/>
      <c r="F102" s="16"/>
      <c r="G102" s="16"/>
      <c r="H102" s="16"/>
      <c r="I102" s="16"/>
      <c r="J102" s="16"/>
      <c r="K102" s="16"/>
      <c r="L102" s="16"/>
      <c r="M102" s="16"/>
      <c r="N102" s="16"/>
      <c r="O102" s="16"/>
      <c r="P102" s="16"/>
    </row>
    <row r="103" spans="2:16" ht="12" customHeight="1">
      <c r="B103" s="39"/>
      <c r="C103" s="1273"/>
      <c r="D103" s="1273"/>
      <c r="E103" s="1273"/>
      <c r="F103" s="1272"/>
      <c r="G103" s="1272"/>
      <c r="H103" s="1272"/>
      <c r="I103" s="1272"/>
      <c r="J103" s="1272"/>
      <c r="K103" s="1272"/>
      <c r="L103" s="1272"/>
      <c r="M103" s="1272"/>
      <c r="N103" s="1272"/>
      <c r="O103" s="1272"/>
      <c r="P103" s="1272"/>
    </row>
    <row r="104" spans="2:16" ht="12" customHeight="1">
      <c r="B104" s="41"/>
      <c r="C104" s="13"/>
      <c r="D104" s="13"/>
      <c r="E104" s="13"/>
      <c r="F104" s="16"/>
      <c r="G104" s="16"/>
      <c r="H104" s="16"/>
      <c r="I104" s="16"/>
      <c r="J104" s="16"/>
      <c r="K104" s="16"/>
      <c r="L104" s="16"/>
      <c r="M104" s="16"/>
      <c r="N104" s="16"/>
      <c r="O104" s="16"/>
      <c r="P104" s="16"/>
    </row>
    <row r="105" spans="2:16" ht="42" customHeight="1">
      <c r="B105" s="39"/>
      <c r="C105" s="1273"/>
      <c r="D105" s="1273"/>
      <c r="E105" s="1273"/>
      <c r="F105" s="1272"/>
      <c r="G105" s="1272"/>
      <c r="H105" s="1272"/>
      <c r="I105" s="1272"/>
      <c r="J105" s="1272"/>
      <c r="K105" s="1272"/>
      <c r="L105" s="1272"/>
      <c r="M105" s="1272"/>
      <c r="N105" s="1272"/>
      <c r="O105" s="1272"/>
      <c r="P105" s="1272"/>
    </row>
    <row r="106" spans="2:16">
      <c r="B106" s="39"/>
      <c r="C106" s="1273"/>
      <c r="D106" s="1273"/>
      <c r="E106" s="1273"/>
      <c r="F106" s="1272"/>
      <c r="G106" s="1272"/>
      <c r="H106" s="1272"/>
      <c r="I106" s="1272"/>
      <c r="J106" s="1272"/>
      <c r="K106" s="1272"/>
      <c r="L106" s="1272"/>
      <c r="M106" s="1272"/>
      <c r="N106" s="1272"/>
      <c r="O106" s="1272"/>
      <c r="P106" s="1272"/>
    </row>
    <row r="107" spans="2:16" ht="27.75" customHeight="1">
      <c r="B107" s="39"/>
      <c r="C107" s="1273"/>
      <c r="D107" s="1273"/>
      <c r="E107" s="1273"/>
      <c r="F107" s="1272"/>
      <c r="G107" s="1272"/>
      <c r="H107" s="1272"/>
      <c r="I107" s="1272"/>
      <c r="J107" s="1272"/>
      <c r="K107" s="1272"/>
      <c r="L107" s="1272"/>
      <c r="M107" s="1272"/>
      <c r="N107" s="1272"/>
      <c r="O107" s="1272"/>
      <c r="P107" s="1272"/>
    </row>
    <row r="108" spans="2:16">
      <c r="B108" s="39"/>
      <c r="C108" s="1273"/>
      <c r="D108" s="1273"/>
      <c r="E108" s="1273"/>
      <c r="F108" s="1272"/>
      <c r="G108" s="1272"/>
      <c r="H108" s="1272"/>
      <c r="I108" s="1272"/>
      <c r="J108" s="1272"/>
      <c r="K108" s="1272"/>
      <c r="L108" s="1272"/>
      <c r="M108" s="1272"/>
      <c r="N108" s="1272"/>
      <c r="O108" s="1272"/>
      <c r="P108" s="1272"/>
    </row>
    <row r="110" spans="2:16" ht="14.4">
      <c r="C110" s="624"/>
      <c r="D110" s="624"/>
    </row>
    <row r="113" spans="3:3" ht="14.4">
      <c r="C113" s="624"/>
    </row>
  </sheetData>
  <mergeCells count="62">
    <mergeCell ref="B26:B27"/>
    <mergeCell ref="C26:P27"/>
    <mergeCell ref="C29:P30"/>
    <mergeCell ref="C31:P31"/>
    <mergeCell ref="C48:P48"/>
    <mergeCell ref="C37:P37"/>
    <mergeCell ref="C39:P39"/>
    <mergeCell ref="C105:P105"/>
    <mergeCell ref="C107:P107"/>
    <mergeCell ref="C93:P93"/>
    <mergeCell ref="C95:P95"/>
    <mergeCell ref="C97:P97"/>
    <mergeCell ref="C99:P99"/>
    <mergeCell ref="C103:P103"/>
    <mergeCell ref="C101:P101"/>
    <mergeCell ref="C60:P60"/>
    <mergeCell ref="C18:P18"/>
    <mergeCell ref="C84:P84"/>
    <mergeCell ref="C58:P58"/>
    <mergeCell ref="C76:P76"/>
    <mergeCell ref="C67:P67"/>
    <mergeCell ref="C69:P69"/>
    <mergeCell ref="C63:P63"/>
    <mergeCell ref="C61:P61"/>
    <mergeCell ref="C65:P65"/>
    <mergeCell ref="C75:P75"/>
    <mergeCell ref="C16:P16"/>
    <mergeCell ref="C59:P59"/>
    <mergeCell ref="C49:P49"/>
    <mergeCell ref="C41:P41"/>
    <mergeCell ref="C33:P33"/>
    <mergeCell ref="C35:P35"/>
    <mergeCell ref="C43:P43"/>
    <mergeCell ref="C24:P24"/>
    <mergeCell ref="C20:P20"/>
    <mergeCell ref="C19:P19"/>
    <mergeCell ref="C21:P21"/>
    <mergeCell ref="C45:P45"/>
    <mergeCell ref="C53:P53"/>
    <mergeCell ref="C55:P55"/>
    <mergeCell ref="C51:P51"/>
    <mergeCell ref="C8:P8"/>
    <mergeCell ref="C6:P6"/>
    <mergeCell ref="C10:P10"/>
    <mergeCell ref="C14:P14"/>
    <mergeCell ref="C12:P12"/>
    <mergeCell ref="C108:P108"/>
    <mergeCell ref="C106:P106"/>
    <mergeCell ref="C98:P98"/>
    <mergeCell ref="C22:P22"/>
    <mergeCell ref="C47:P47"/>
    <mergeCell ref="C57:P57"/>
    <mergeCell ref="C91:P91"/>
    <mergeCell ref="C79:P79"/>
    <mergeCell ref="C85:P85"/>
    <mergeCell ref="C71:P71"/>
    <mergeCell ref="C87:P87"/>
    <mergeCell ref="C77:P77"/>
    <mergeCell ref="C73:P73"/>
    <mergeCell ref="C81:P81"/>
    <mergeCell ref="C83:P83"/>
    <mergeCell ref="C89:P89"/>
  </mergeCells>
  <hyperlinks>
    <hyperlink ref="O2" location="Contents!B20" display="Contents" xr:uid="{AC7B405F-4516-40E1-A83D-EF9E42C50FCE}"/>
  </hyperlinks>
  <pageMargins left="0" right="0" top="0.16" bottom="0.39370078740157483" header="0" footer="0.19685039370078741"/>
  <pageSetup paperSize="8" scale="88" fitToHeight="0" orientation="portrait" r:id="rId1"/>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89E87-058D-49D4-BABC-8F05505AF111}">
  <sheetPr codeName="Sheet27">
    <pageSetUpPr fitToPage="1"/>
  </sheetPr>
  <dimension ref="A1:O76"/>
  <sheetViews>
    <sheetView topLeftCell="A29" zoomScale="90" zoomScaleNormal="90" zoomScaleSheetLayoutView="100" workbookViewId="0">
      <selection activeCell="A31" sqref="A31"/>
    </sheetView>
  </sheetViews>
  <sheetFormatPr defaultRowHeight="11.4"/>
  <cols>
    <col min="1" max="1" width="32.1171875" customWidth="1"/>
    <col min="2" max="2" width="14" bestFit="1" customWidth="1"/>
    <col min="3" max="3" width="177.1171875" style="22" customWidth="1"/>
  </cols>
  <sheetData>
    <row r="1" spans="1:3">
      <c r="A1" s="99" t="s">
        <v>488</v>
      </c>
      <c r="B1" s="735" t="s">
        <v>489</v>
      </c>
      <c r="C1" s="875" t="s">
        <v>140</v>
      </c>
    </row>
    <row r="2" spans="1:3">
      <c r="A2" s="772"/>
      <c r="B2" s="771"/>
    </row>
    <row r="3" spans="1:3">
      <c r="A3" s="772"/>
      <c r="B3" s="771"/>
    </row>
    <row r="4" spans="1:3">
      <c r="A4" s="772"/>
      <c r="B4" s="771"/>
    </row>
    <row r="5" spans="1:3" hidden="1">
      <c r="A5" s="772" t="s">
        <v>10</v>
      </c>
      <c r="B5" s="771" t="s">
        <v>308</v>
      </c>
      <c r="C5" s="22" t="s">
        <v>490</v>
      </c>
    </row>
    <row r="6" spans="1:3" ht="65.05" customHeight="1">
      <c r="A6" s="772" t="s">
        <v>491</v>
      </c>
      <c r="B6" s="771" t="s">
        <v>308</v>
      </c>
      <c r="C6" s="9" t="s">
        <v>1203</v>
      </c>
    </row>
    <row r="7" spans="1:3" ht="52" customHeight="1">
      <c r="A7" s="772" t="s">
        <v>491</v>
      </c>
      <c r="B7" s="771" t="s">
        <v>492</v>
      </c>
      <c r="C7" s="9" t="s">
        <v>493</v>
      </c>
    </row>
    <row r="8" spans="1:3" ht="39" customHeight="1">
      <c r="A8" s="772" t="s">
        <v>491</v>
      </c>
      <c r="B8" s="771" t="s">
        <v>302</v>
      </c>
      <c r="C8" s="9" t="s">
        <v>1217</v>
      </c>
    </row>
    <row r="9" spans="1:3">
      <c r="A9" s="929" t="s">
        <v>12</v>
      </c>
      <c r="B9" s="771" t="s">
        <v>308</v>
      </c>
      <c r="C9" s="9" t="s">
        <v>494</v>
      </c>
    </row>
    <row r="10" spans="1:3">
      <c r="A10" s="929" t="s">
        <v>495</v>
      </c>
      <c r="B10" s="771" t="s">
        <v>308</v>
      </c>
      <c r="C10" s="9" t="s">
        <v>494</v>
      </c>
    </row>
    <row r="11" spans="1:3" ht="86.05" customHeight="1">
      <c r="A11" s="772" t="s">
        <v>15</v>
      </c>
      <c r="B11" s="771" t="s">
        <v>308</v>
      </c>
      <c r="C11" s="9" t="s">
        <v>1215</v>
      </c>
    </row>
    <row r="12" spans="1:3" ht="89.5" customHeight="1">
      <c r="A12" s="772" t="s">
        <v>15</v>
      </c>
      <c r="B12" s="771" t="s">
        <v>492</v>
      </c>
      <c r="C12" s="9" t="s">
        <v>496</v>
      </c>
    </row>
    <row r="13" spans="1:3" ht="32.049999999999997" customHeight="1">
      <c r="A13" s="772" t="s">
        <v>15</v>
      </c>
      <c r="B13" s="771" t="s">
        <v>302</v>
      </c>
      <c r="C13" s="9" t="s">
        <v>497</v>
      </c>
    </row>
    <row r="14" spans="1:3" ht="102.55" customHeight="1">
      <c r="A14" s="772" t="s">
        <v>15</v>
      </c>
      <c r="B14" s="771" t="s">
        <v>297</v>
      </c>
      <c r="C14" s="9" t="s">
        <v>1219</v>
      </c>
    </row>
    <row r="15" spans="1:3" ht="44.25" customHeight="1">
      <c r="A15" s="772" t="s">
        <v>15</v>
      </c>
      <c r="B15" s="771" t="s">
        <v>498</v>
      </c>
      <c r="C15" s="9" t="s">
        <v>499</v>
      </c>
    </row>
    <row r="16" spans="1:3" ht="73.5" customHeight="1">
      <c r="A16" s="772" t="s">
        <v>15</v>
      </c>
      <c r="B16" s="771" t="s">
        <v>500</v>
      </c>
      <c r="C16" s="9" t="s">
        <v>501</v>
      </c>
    </row>
    <row r="17" spans="1:15" ht="31.5" customHeight="1">
      <c r="A17" s="772" t="s">
        <v>15</v>
      </c>
      <c r="B17" s="771" t="s">
        <v>502</v>
      </c>
      <c r="C17" s="9" t="s">
        <v>503</v>
      </c>
    </row>
    <row r="18" spans="1:15">
      <c r="A18" s="772" t="s">
        <v>15</v>
      </c>
      <c r="B18" s="771" t="s">
        <v>504</v>
      </c>
      <c r="C18" s="22" t="s">
        <v>505</v>
      </c>
    </row>
    <row r="19" spans="1:15" ht="41.5" customHeight="1">
      <c r="A19" s="772" t="s">
        <v>15</v>
      </c>
      <c r="B19" s="771" t="s">
        <v>506</v>
      </c>
      <c r="C19" s="9" t="s">
        <v>507</v>
      </c>
    </row>
    <row r="20" spans="1:15" ht="38.049999999999997" customHeight="1">
      <c r="A20" s="772" t="s">
        <v>15</v>
      </c>
      <c r="B20" s="771" t="s">
        <v>508</v>
      </c>
      <c r="C20" s="9" t="s">
        <v>1220</v>
      </c>
    </row>
    <row r="21" spans="1:15" ht="273" customHeight="1">
      <c r="A21" s="772" t="s">
        <v>15</v>
      </c>
      <c r="B21" s="771" t="s">
        <v>509</v>
      </c>
      <c r="C21" s="9" t="s">
        <v>1221</v>
      </c>
    </row>
    <row r="22" spans="1:15" ht="60.75" customHeight="1">
      <c r="A22" s="772" t="s">
        <v>15</v>
      </c>
      <c r="B22" s="771" t="s">
        <v>510</v>
      </c>
      <c r="C22" s="9" t="s">
        <v>511</v>
      </c>
    </row>
    <row r="23" spans="1:15" ht="17.25" customHeight="1">
      <c r="A23" s="772" t="s">
        <v>15</v>
      </c>
      <c r="B23" s="771" t="s">
        <v>512</v>
      </c>
      <c r="C23" s="9" t="s">
        <v>513</v>
      </c>
    </row>
    <row r="24" spans="1:15" ht="17.25" customHeight="1">
      <c r="A24" s="772" t="s">
        <v>15</v>
      </c>
      <c r="B24" s="771" t="s">
        <v>514</v>
      </c>
      <c r="C24" s="9" t="s">
        <v>515</v>
      </c>
    </row>
    <row r="25" spans="1:15" ht="20.05" customHeight="1">
      <c r="A25" s="772" t="s">
        <v>15</v>
      </c>
      <c r="B25" s="771" t="s">
        <v>516</v>
      </c>
      <c r="C25" s="9" t="s">
        <v>1222</v>
      </c>
    </row>
    <row r="26" spans="1:15" ht="17.25" customHeight="1">
      <c r="A26" s="929" t="s">
        <v>517</v>
      </c>
      <c r="B26" s="771" t="s">
        <v>308</v>
      </c>
      <c r="C26" s="9" t="s">
        <v>494</v>
      </c>
    </row>
    <row r="27" spans="1:15">
      <c r="A27" s="772" t="s">
        <v>17</v>
      </c>
      <c r="B27" s="771" t="s">
        <v>308</v>
      </c>
      <c r="C27" s="22" t="s">
        <v>518</v>
      </c>
    </row>
    <row r="28" spans="1:15">
      <c r="A28" s="772" t="s">
        <v>17</v>
      </c>
      <c r="B28" s="771" t="s">
        <v>492</v>
      </c>
      <c r="C28" s="22" t="s">
        <v>519</v>
      </c>
    </row>
    <row r="29" spans="1:15" ht="68.400000000000006">
      <c r="A29" s="772" t="s">
        <v>21</v>
      </c>
      <c r="B29" s="771" t="s">
        <v>308</v>
      </c>
      <c r="C29" s="9" t="s">
        <v>1216</v>
      </c>
      <c r="D29" s="15"/>
      <c r="E29" s="15"/>
      <c r="F29" s="15"/>
      <c r="G29" s="15"/>
      <c r="H29" s="15"/>
      <c r="I29" s="15"/>
      <c r="J29" s="15"/>
      <c r="K29" s="15"/>
      <c r="L29" s="15"/>
      <c r="M29" s="15"/>
      <c r="N29" s="15"/>
      <c r="O29" s="15"/>
    </row>
    <row r="30" spans="1:15" ht="64.5" customHeight="1">
      <c r="A30" s="772" t="s">
        <v>21</v>
      </c>
      <c r="B30" s="771" t="s">
        <v>492</v>
      </c>
      <c r="C30" s="9" t="s">
        <v>520</v>
      </c>
      <c r="D30" s="15"/>
      <c r="E30" s="15"/>
      <c r="F30" s="15"/>
      <c r="G30" s="15"/>
      <c r="H30" s="15"/>
      <c r="I30" s="15"/>
      <c r="J30" s="15"/>
      <c r="K30" s="15"/>
      <c r="L30" s="15"/>
      <c r="M30" s="15"/>
      <c r="N30" s="15"/>
      <c r="O30" s="15"/>
    </row>
    <row r="31" spans="1:15" ht="64.5" customHeight="1">
      <c r="A31" s="929" t="s">
        <v>23</v>
      </c>
      <c r="B31" s="771" t="s">
        <v>308</v>
      </c>
      <c r="C31" s="9" t="s">
        <v>1223</v>
      </c>
      <c r="D31" s="15"/>
      <c r="E31" s="15"/>
      <c r="F31" s="15"/>
      <c r="G31" s="15"/>
      <c r="H31" s="15"/>
      <c r="I31" s="15"/>
      <c r="J31" s="15"/>
      <c r="K31" s="15"/>
      <c r="L31" s="15"/>
      <c r="M31" s="15"/>
      <c r="N31" s="15"/>
      <c r="O31" s="15"/>
    </row>
    <row r="32" spans="1:15" ht="64.5" customHeight="1">
      <c r="A32" s="929" t="s">
        <v>23</v>
      </c>
      <c r="B32" s="771" t="s">
        <v>492</v>
      </c>
      <c r="C32" s="9" t="s">
        <v>1224</v>
      </c>
      <c r="D32" s="15"/>
      <c r="E32" s="15"/>
      <c r="F32" s="15"/>
      <c r="G32" s="15"/>
      <c r="H32" s="15"/>
      <c r="I32" s="15"/>
      <c r="J32" s="15"/>
      <c r="K32" s="15"/>
      <c r="L32" s="15"/>
      <c r="M32" s="15"/>
      <c r="N32" s="15"/>
      <c r="O32" s="15"/>
    </row>
    <row r="33" spans="1:15">
      <c r="A33" s="929" t="s">
        <v>23</v>
      </c>
      <c r="B33" s="771" t="s">
        <v>302</v>
      </c>
      <c r="C33" s="9" t="s">
        <v>521</v>
      </c>
      <c r="D33" s="15"/>
      <c r="E33" s="15"/>
      <c r="F33" s="15"/>
      <c r="G33" s="15"/>
      <c r="H33" s="15"/>
      <c r="I33" s="15"/>
      <c r="J33" s="15"/>
      <c r="K33" s="15"/>
      <c r="L33" s="15"/>
      <c r="M33" s="15"/>
      <c r="N33" s="15"/>
      <c r="O33" s="15"/>
    </row>
    <row r="34" spans="1:15" ht="22.8">
      <c r="A34" s="929" t="s">
        <v>23</v>
      </c>
      <c r="B34" s="771" t="s">
        <v>297</v>
      </c>
      <c r="C34" s="9" t="s">
        <v>522</v>
      </c>
      <c r="D34" s="15"/>
      <c r="E34" s="15"/>
      <c r="F34" s="15"/>
      <c r="G34" s="15"/>
      <c r="H34" s="15"/>
      <c r="I34" s="15"/>
      <c r="J34" s="15"/>
      <c r="K34" s="15"/>
      <c r="L34" s="15"/>
      <c r="M34" s="15"/>
      <c r="N34" s="15"/>
      <c r="O34" s="15"/>
    </row>
    <row r="35" spans="1:15" ht="140.25" customHeight="1">
      <c r="A35" s="772" t="s">
        <v>319</v>
      </c>
      <c r="B35" s="771" t="s">
        <v>308</v>
      </c>
      <c r="C35" s="9" t="s">
        <v>1214</v>
      </c>
      <c r="D35" s="15"/>
      <c r="E35" s="15"/>
      <c r="F35" s="15"/>
      <c r="G35" s="15"/>
      <c r="H35" s="15"/>
      <c r="I35" s="15"/>
      <c r="J35" s="15"/>
      <c r="K35" s="15"/>
      <c r="L35" s="15"/>
      <c r="M35" s="15"/>
      <c r="N35" s="15"/>
      <c r="O35" s="15"/>
    </row>
    <row r="36" spans="1:15">
      <c r="A36" s="772" t="s">
        <v>319</v>
      </c>
      <c r="B36" s="771" t="s">
        <v>492</v>
      </c>
      <c r="C36" s="9" t="s">
        <v>1218</v>
      </c>
      <c r="D36" s="15"/>
      <c r="E36" s="15"/>
      <c r="F36" s="15"/>
      <c r="G36" s="15"/>
      <c r="H36" s="15"/>
      <c r="I36" s="15"/>
      <c r="J36" s="15"/>
      <c r="K36" s="15"/>
      <c r="L36" s="15"/>
      <c r="M36" s="15"/>
      <c r="N36" s="15"/>
      <c r="O36" s="15"/>
    </row>
    <row r="37" spans="1:15" ht="22.8">
      <c r="A37" s="772" t="s">
        <v>26</v>
      </c>
      <c r="B37" s="771" t="s">
        <v>308</v>
      </c>
      <c r="C37" s="9" t="s">
        <v>523</v>
      </c>
    </row>
    <row r="38" spans="1:15" ht="68.25" customHeight="1">
      <c r="A38" s="772" t="s">
        <v>26</v>
      </c>
      <c r="B38" s="771" t="s">
        <v>492</v>
      </c>
      <c r="C38" s="9" t="s">
        <v>524</v>
      </c>
    </row>
    <row r="39" spans="1:15" ht="33.549999999999997" customHeight="1">
      <c r="A39" s="772" t="s">
        <v>26</v>
      </c>
      <c r="B39" s="771" t="s">
        <v>302</v>
      </c>
      <c r="C39" s="9" t="s">
        <v>525</v>
      </c>
    </row>
    <row r="40" spans="1:15" ht="78" customHeight="1">
      <c r="A40" s="772" t="s">
        <v>526</v>
      </c>
      <c r="B40" s="771" t="s">
        <v>308</v>
      </c>
      <c r="C40" s="9" t="s">
        <v>1204</v>
      </c>
      <c r="D40" s="15"/>
      <c r="E40" s="15"/>
      <c r="F40" s="15"/>
      <c r="G40" s="15"/>
      <c r="H40" s="15"/>
      <c r="I40" s="15"/>
      <c r="J40" s="15"/>
      <c r="K40" s="15"/>
      <c r="L40" s="15"/>
      <c r="M40" s="15"/>
    </row>
    <row r="41" spans="1:15" ht="111.75" customHeight="1">
      <c r="A41" s="772" t="s">
        <v>526</v>
      </c>
      <c r="B41" s="771" t="s">
        <v>492</v>
      </c>
      <c r="C41" s="9" t="s">
        <v>1205</v>
      </c>
      <c r="D41" s="15"/>
      <c r="E41" s="15"/>
      <c r="F41" s="15"/>
      <c r="G41" s="15"/>
      <c r="H41" s="15"/>
      <c r="I41" s="15"/>
      <c r="J41" s="15"/>
      <c r="K41" s="15"/>
      <c r="L41" s="15"/>
      <c r="M41" s="15"/>
    </row>
    <row r="42" spans="1:15" ht="84.75" customHeight="1">
      <c r="A42" s="772" t="s">
        <v>28</v>
      </c>
      <c r="B42" s="771" t="s">
        <v>308</v>
      </c>
      <c r="C42" s="9" t="s">
        <v>1207</v>
      </c>
      <c r="D42" s="15"/>
      <c r="E42" s="15"/>
      <c r="F42" s="15"/>
      <c r="G42" s="15"/>
      <c r="H42" s="15"/>
      <c r="I42" s="15"/>
      <c r="J42" s="15"/>
      <c r="K42" s="15"/>
      <c r="L42" s="15"/>
      <c r="M42" s="15"/>
    </row>
    <row r="43" spans="1:15" ht="98.25" customHeight="1">
      <c r="A43" s="772" t="s">
        <v>28</v>
      </c>
      <c r="B43" s="771" t="s">
        <v>492</v>
      </c>
      <c r="C43" s="9" t="s">
        <v>1206</v>
      </c>
      <c r="D43" s="15"/>
      <c r="E43" s="15"/>
      <c r="F43" s="15"/>
      <c r="G43" s="15"/>
      <c r="H43" s="15"/>
      <c r="I43" s="15"/>
      <c r="J43" s="15"/>
      <c r="K43" s="15"/>
      <c r="L43" s="15"/>
      <c r="M43" s="15"/>
    </row>
    <row r="44" spans="1:15" ht="22.8">
      <c r="A44" s="772" t="s">
        <v>28</v>
      </c>
      <c r="B44" s="771" t="s">
        <v>302</v>
      </c>
      <c r="C44" s="9" t="s">
        <v>527</v>
      </c>
      <c r="D44" s="15"/>
      <c r="E44" s="15"/>
      <c r="F44" s="15"/>
      <c r="G44" s="15"/>
      <c r="H44" s="15"/>
      <c r="I44" s="15"/>
      <c r="J44" s="15"/>
      <c r="K44" s="15"/>
      <c r="L44" s="15"/>
      <c r="M44" s="15"/>
    </row>
    <row r="45" spans="1:15">
      <c r="A45" s="902" t="s">
        <v>29</v>
      </c>
      <c r="B45" s="771" t="s">
        <v>308</v>
      </c>
      <c r="C45" s="9" t="s">
        <v>528</v>
      </c>
      <c r="D45" s="15"/>
      <c r="E45" s="15"/>
      <c r="F45" s="15"/>
      <c r="G45" s="15"/>
      <c r="H45" s="15"/>
      <c r="I45" s="15"/>
      <c r="J45" s="15"/>
      <c r="K45" s="15"/>
      <c r="L45" s="15"/>
      <c r="M45" s="15"/>
    </row>
    <row r="46" spans="1:15">
      <c r="A46" s="902" t="s">
        <v>29</v>
      </c>
      <c r="B46" s="771" t="s">
        <v>492</v>
      </c>
      <c r="C46" s="9" t="s">
        <v>1208</v>
      </c>
      <c r="D46" s="15"/>
      <c r="E46" s="15"/>
      <c r="F46" s="15"/>
      <c r="G46" s="15"/>
      <c r="H46" s="15"/>
      <c r="I46" s="15"/>
      <c r="J46" s="15"/>
      <c r="K46" s="15"/>
      <c r="L46" s="15"/>
      <c r="M46" s="15"/>
    </row>
    <row r="47" spans="1:15">
      <c r="A47" s="772" t="s">
        <v>32</v>
      </c>
      <c r="B47" s="771" t="s">
        <v>308</v>
      </c>
      <c r="C47" s="22" t="s">
        <v>529</v>
      </c>
    </row>
    <row r="48" spans="1:15" ht="27" customHeight="1">
      <c r="A48" s="772" t="s">
        <v>32</v>
      </c>
      <c r="B48" s="771" t="s">
        <v>492</v>
      </c>
      <c r="C48" s="9" t="s">
        <v>530</v>
      </c>
    </row>
    <row r="49" spans="1:3">
      <c r="A49" s="772" t="s">
        <v>34</v>
      </c>
      <c r="B49" s="771" t="s">
        <v>308</v>
      </c>
      <c r="C49" s="9" t="s">
        <v>494</v>
      </c>
    </row>
    <row r="50" spans="1:3" ht="22.8">
      <c r="A50" s="772" t="s">
        <v>34</v>
      </c>
      <c r="B50" s="771" t="s">
        <v>492</v>
      </c>
      <c r="C50" s="9" t="s">
        <v>525</v>
      </c>
    </row>
    <row r="51" spans="1:3">
      <c r="A51" s="772" t="s">
        <v>34</v>
      </c>
      <c r="B51" s="771" t="s">
        <v>302</v>
      </c>
      <c r="C51" s="22" t="s">
        <v>531</v>
      </c>
    </row>
    <row r="52" spans="1:3">
      <c r="A52" s="772" t="s">
        <v>34</v>
      </c>
      <c r="B52" s="771" t="s">
        <v>297</v>
      </c>
      <c r="C52" s="22" t="s">
        <v>532</v>
      </c>
    </row>
    <row r="53" spans="1:3" hidden="1">
      <c r="A53" s="772" t="s">
        <v>34</v>
      </c>
      <c r="B53" s="771" t="s">
        <v>498</v>
      </c>
      <c r="C53" s="22" t="s">
        <v>533</v>
      </c>
    </row>
    <row r="54" spans="1:3">
      <c r="A54" s="772" t="s">
        <v>35</v>
      </c>
      <c r="B54" s="771" t="s">
        <v>308</v>
      </c>
      <c r="C54" s="22" t="s">
        <v>532</v>
      </c>
    </row>
    <row r="55" spans="1:3">
      <c r="A55" s="772" t="s">
        <v>35</v>
      </c>
      <c r="B55" s="771" t="s">
        <v>492</v>
      </c>
      <c r="C55" s="9" t="s">
        <v>534</v>
      </c>
    </row>
    <row r="56" spans="1:3">
      <c r="A56" s="772" t="s">
        <v>36</v>
      </c>
      <c r="B56" s="771" t="s">
        <v>308</v>
      </c>
      <c r="C56" s="9" t="s">
        <v>494</v>
      </c>
    </row>
    <row r="57" spans="1:3">
      <c r="A57" s="772" t="s">
        <v>36</v>
      </c>
      <c r="B57" s="771" t="s">
        <v>492</v>
      </c>
      <c r="C57" s="9" t="s">
        <v>535</v>
      </c>
    </row>
    <row r="58" spans="1:3">
      <c r="A58" s="772" t="s">
        <v>36</v>
      </c>
      <c r="B58" s="771" t="s">
        <v>302</v>
      </c>
      <c r="C58" s="22" t="s">
        <v>536</v>
      </c>
    </row>
    <row r="59" spans="1:3">
      <c r="A59" s="772" t="s">
        <v>36</v>
      </c>
      <c r="B59" s="771" t="s">
        <v>297</v>
      </c>
      <c r="C59" s="22" t="s">
        <v>537</v>
      </c>
    </row>
    <row r="60" spans="1:3" ht="22.8">
      <c r="A60" s="772" t="s">
        <v>36</v>
      </c>
      <c r="B60" s="771" t="s">
        <v>498</v>
      </c>
      <c r="C60" s="9" t="s">
        <v>538</v>
      </c>
    </row>
    <row r="61" spans="1:3" ht="22.8">
      <c r="A61" s="772" t="s">
        <v>36</v>
      </c>
      <c r="B61" s="771" t="s">
        <v>500</v>
      </c>
      <c r="C61" s="9" t="s">
        <v>539</v>
      </c>
    </row>
    <row r="62" spans="1:3">
      <c r="A62" s="772" t="s">
        <v>36</v>
      </c>
      <c r="B62" s="771" t="s">
        <v>502</v>
      </c>
      <c r="C62" s="9" t="s">
        <v>540</v>
      </c>
    </row>
    <row r="63" spans="1:3" ht="27.75" customHeight="1">
      <c r="A63" s="772" t="s">
        <v>37</v>
      </c>
      <c r="B63" s="771" t="s">
        <v>308</v>
      </c>
      <c r="C63" s="9" t="s">
        <v>541</v>
      </c>
    </row>
    <row r="64" spans="1:3">
      <c r="A64" s="772" t="s">
        <v>542</v>
      </c>
      <c r="B64" s="771" t="s">
        <v>308</v>
      </c>
      <c r="C64" s="22" t="s">
        <v>543</v>
      </c>
    </row>
    <row r="65" spans="1:3">
      <c r="A65" s="772" t="s">
        <v>542</v>
      </c>
      <c r="B65" s="771" t="s">
        <v>492</v>
      </c>
      <c r="C65" s="22" t="s">
        <v>544</v>
      </c>
    </row>
    <row r="66" spans="1:3">
      <c r="A66" s="772" t="s">
        <v>542</v>
      </c>
      <c r="B66" s="771" t="s">
        <v>302</v>
      </c>
      <c r="C66" s="22" t="s">
        <v>545</v>
      </c>
    </row>
    <row r="67" spans="1:3">
      <c r="A67" s="772" t="s">
        <v>542</v>
      </c>
      <c r="B67" s="771" t="s">
        <v>297</v>
      </c>
      <c r="C67" s="22" t="s">
        <v>546</v>
      </c>
    </row>
    <row r="68" spans="1:3" ht="22.8">
      <c r="A68" s="772" t="s">
        <v>542</v>
      </c>
      <c r="B68" s="771" t="s">
        <v>498</v>
      </c>
      <c r="C68" s="9" t="s">
        <v>547</v>
      </c>
    </row>
    <row r="69" spans="1:3">
      <c r="A69" s="772" t="s">
        <v>542</v>
      </c>
      <c r="B69" s="771" t="s">
        <v>500</v>
      </c>
      <c r="C69" s="22" t="s">
        <v>548</v>
      </c>
    </row>
    <row r="70" spans="1:3">
      <c r="A70" s="772" t="s">
        <v>542</v>
      </c>
      <c r="B70" s="771" t="s">
        <v>502</v>
      </c>
      <c r="C70" s="22" t="s">
        <v>549</v>
      </c>
    </row>
    <row r="71" spans="1:3">
      <c r="A71" s="772" t="s">
        <v>542</v>
      </c>
      <c r="B71" s="771" t="s">
        <v>504</v>
      </c>
      <c r="C71" s="22" t="s">
        <v>550</v>
      </c>
    </row>
    <row r="72" spans="1:3">
      <c r="A72" s="772" t="s">
        <v>542</v>
      </c>
      <c r="B72" s="771" t="s">
        <v>506</v>
      </c>
      <c r="C72" s="22" t="s">
        <v>551</v>
      </c>
    </row>
    <row r="73" spans="1:3">
      <c r="A73" s="772" t="s">
        <v>542</v>
      </c>
      <c r="B73" s="771" t="s">
        <v>508</v>
      </c>
      <c r="C73" s="22" t="s">
        <v>552</v>
      </c>
    </row>
    <row r="74" spans="1:3">
      <c r="A74" s="772" t="s">
        <v>542</v>
      </c>
      <c r="B74" s="771" t="s">
        <v>509</v>
      </c>
      <c r="C74" s="9" t="s">
        <v>553</v>
      </c>
    </row>
    <row r="75" spans="1:3">
      <c r="A75" s="772" t="s">
        <v>542</v>
      </c>
      <c r="B75" s="771" t="s">
        <v>510</v>
      </c>
      <c r="C75" s="22" t="s">
        <v>554</v>
      </c>
    </row>
    <row r="76" spans="1:3">
      <c r="A76" s="772" t="s">
        <v>542</v>
      </c>
      <c r="B76" s="771" t="s">
        <v>512</v>
      </c>
      <c r="C76" s="22" t="s">
        <v>555</v>
      </c>
    </row>
  </sheetData>
  <autoFilter ref="A1:C76" xr:uid="{21C6B97C-9FF3-4717-B8B8-415CBE5C86DE}"/>
  <hyperlinks>
    <hyperlink ref="A6" location="SOCI!A1" display="SOCI" xr:uid="{89595F42-4EC9-49C8-82CD-E508353B3C36}"/>
    <hyperlink ref="A11" location="'Adjusting items by segment'!A1" display="Adjusting items by segment" xr:uid="{E0E022B2-38FC-44E2-A835-FF8D1C365297}"/>
    <hyperlink ref="A27:A28" location="'Sales and other oper revenues'!A1" display="Sales and other operating revenues" xr:uid="{2CF9D530-23E3-4A69-9EFF-48DFD43BCF97}"/>
    <hyperlink ref="A29" location="'Group cash flow statement'!A1" display="Group cash flow statement" xr:uid="{74CE13E0-2D9E-4CF4-9E5A-19E7C3C59A54}"/>
    <hyperlink ref="A37" location="'Capital exp cash basis'!A1" display="Capital expenditure on a cash basis" xr:uid="{3D56E1A5-69D0-4451-8811-374BEEF76F3B}"/>
    <hyperlink ref="A40" location="'Net debt &amp; net debt incl leases'!A1" display="Net debt &amp; net debt including leases" xr:uid="{2EBB790C-B66F-4A62-9880-43FE32F41BEB}"/>
    <hyperlink ref="A41" location="'Net debt &amp; net debt incl leases'!A1" display="Net debt &amp; net debt including leases" xr:uid="{DA76107D-9A05-4934-ADA6-332FB5CDF079}"/>
    <hyperlink ref="A42" location="'Debt ratios'!A1" display="Debt ratios" xr:uid="{963E689B-CA26-446F-A17F-037D313732BF}"/>
    <hyperlink ref="A43:A44" location="'Debt ratios'!A1" display="Debt ratios" xr:uid="{1215104C-C458-41B5-8BE0-7B642545D48D}"/>
    <hyperlink ref="A47" location="'Realizations '!A1" display="Realizations" xr:uid="{3B44F973-66CB-480F-8C5E-9B97982F228C}"/>
    <hyperlink ref="A49" location="'Gas &amp; Low Carbon Energy'!A1" display="gas &amp; low carbon energy" xr:uid="{F9288A6A-7AA6-4A69-924E-9EF3A95D0E58}"/>
    <hyperlink ref="A52" location="'Gas &amp; Low Carbon Energy'!A1" display="gas &amp; low carbon energy" xr:uid="{34724C50-7048-4890-8363-72916D033364}"/>
    <hyperlink ref="A56" location="'Customers &amp; Products'!A1" display="customers &amp; products" xr:uid="{D589729D-C3CB-4EE8-BCCA-13C08EACE06F}"/>
    <hyperlink ref="A60:A61" location="'Customers &amp; Products'!A1" display="customers &amp; products" xr:uid="{E7792A31-9E91-4A2A-9B19-7F14C9C393C2}"/>
    <hyperlink ref="A63" location="Rosneft!A1" display="Rosneft" xr:uid="{8FA4FDC5-74C2-42B8-A970-2C42C60DB041}"/>
    <hyperlink ref="A35" location="'Working capital reconciliation'!A1" display="Working capital reconciliation" xr:uid="{FC2BFB96-16C6-47B6-975E-F89DF4AEFD4E}"/>
    <hyperlink ref="A14" location="'Adjusting items by segment'!A1" display="'Adjusting items by segment'!A1" xr:uid="{7AAEC9D9-D80A-4860-A2EC-CDF1587E781E}"/>
    <hyperlink ref="A38" location="'Capital exp cash basis'!A1" display="Capital expenditure on a cash basis" xr:uid="{DCECA7E4-85F9-4E95-8512-C95CDF173A87}"/>
    <hyperlink ref="A18" location="'Adjusting items by segment'!A1" display="Adjusting items by segment" xr:uid="{6C9F7C31-01A8-468A-A689-BED8D9502D39}"/>
    <hyperlink ref="A64" location="'oil &amp; gas group metrics'!Print_Area" display="oil &amp; gas group metrics" xr:uid="{8BBC2A7D-0A65-4366-B700-ECD1C16EE4F3}"/>
    <hyperlink ref="A65" location="'oil &amp; gas group metrics'!Print_Area" display="oil &amp; gas group metrics" xr:uid="{5ECF6D09-49D6-42F8-910E-844F067964E4}"/>
    <hyperlink ref="A66" location="'oil &amp; gas group metrics'!Print_Area" display="oil &amp; gas group metrics" xr:uid="{01BE1760-05FC-41BD-8509-64CBE0D2545B}"/>
    <hyperlink ref="A67" location="'oil &amp; gas group metrics'!Print_Area" display="oil &amp; gas group metrics" xr:uid="{8A0F0BAA-066C-49E1-AD2C-412E5FE611FB}"/>
    <hyperlink ref="A68" location="'oil &amp; gas group metrics'!Print_Area" display="oil &amp; gas group metrics" xr:uid="{D591D341-DC67-4109-B27C-0DD75C4FAF26}"/>
    <hyperlink ref="A69" location="'oil &amp; gas group metrics'!Print_Area" display="oil &amp; gas group metrics" xr:uid="{34D77C40-E61A-4224-A6F3-037E33FA899D}"/>
    <hyperlink ref="A70" location="'oil &amp; gas group metrics'!Print_Area" display="oil &amp; gas group metrics" xr:uid="{6684AD13-CB51-465D-A14E-6CFEC7E96736}"/>
    <hyperlink ref="A71" location="'oil &amp; gas group metrics'!Print_Area" display="oil &amp; gas group metrics" xr:uid="{FF99665B-326F-4978-ADF3-35CF9483BCA8}"/>
    <hyperlink ref="A72" location="'oil &amp; gas group metrics'!Print_Area" display="oil &amp; gas group metrics" xr:uid="{9A5CB4EE-17E3-40B5-A846-10B3B35E3AF2}"/>
    <hyperlink ref="A73" location="'oil &amp; gas group metrics'!Print_Area" display="oil &amp; gas group metrics" xr:uid="{E562EBC9-20B0-4EC6-A5A4-05A271F78997}"/>
    <hyperlink ref="A22" location="'Adjusting items by segment'!A1" display="Adjusting items by segment" xr:uid="{E74FEAC6-0E66-4281-9135-3C1B60A98655}"/>
    <hyperlink ref="A36" location="'Working capital reconciliation'!A1" display="Working capital reconciliation" xr:uid="{2B03710F-7631-4B72-A2FA-92D7A26F2025}"/>
    <hyperlink ref="A48" location="'Realizations '!A1" display="Realizations" xr:uid="{04FBB51C-1D32-46BD-9D1E-9D391A005B49}"/>
    <hyperlink ref="A54" location="'Oil Production &amp; Operations'!A1" display="oil production &amp; operations" xr:uid="{08B5C754-4802-4ED7-A8B3-8694BF5EE36E}"/>
    <hyperlink ref="A74" location="'oil &amp; gas group metrics'!Print_Area" display="oil &amp; gas group metrics" xr:uid="{ECAC4CDA-277D-4F68-AD28-6C70EBA31E2B}"/>
    <hyperlink ref="A23" location="'Adjusting items by segment'!A1" display="Adjusting items by segment" xr:uid="{E98A06F2-E471-4B53-BE97-6DBB671568C5}"/>
    <hyperlink ref="A62" location="'Customers &amp; Products'!A1" display="customers &amp; products" xr:uid="{A1421602-0959-4A59-92A5-9D37F24E541E}"/>
    <hyperlink ref="A53" location="'Gas &amp; Low Carbon Energy'!A1" display="gas &amp; low carbon energy" xr:uid="{D948D278-E53D-4E80-B4DB-B231FC4628CF}"/>
    <hyperlink ref="A7" location="SOCI!A1" display="SOCI" xr:uid="{30B6269F-6B3A-4C32-A89B-C071AA5C351C}"/>
    <hyperlink ref="A59" location="'Customers &amp; Products'!A1" display="customers &amp; products" xr:uid="{F304938F-49A0-4457-BD9E-60FECF556379}"/>
    <hyperlink ref="A8" location="SOCI!A1" display="SOCI" xr:uid="{873F16D5-EF38-4459-9753-0987E5141A67}"/>
    <hyperlink ref="A30" location="'Group cash flow statement'!A1" display="Group cash flow statement" xr:uid="{300A588E-C4B4-46CB-BAE5-75741ACCA4A1}"/>
    <hyperlink ref="A55" location="'Oil Production &amp; Operations'!A1" display="oil production &amp; operations" xr:uid="{AAEEB2D1-8993-4665-9792-5ADB15AD8539}"/>
    <hyperlink ref="A45" location="'Shares in issue'!A1" display="Shares in issue" xr:uid="{B60A7AB0-65AE-453D-B64A-33CBA58884A8}"/>
    <hyperlink ref="A46" location="'Shares in issue'!A1" display="Shares in issue" xr:uid="{8194EEAA-577F-4828-8157-C5C96142860B}"/>
    <hyperlink ref="A9" location="'Summarized reported results'!A1" display="Summarized reported results" xr:uid="{653D7596-6625-431D-B079-8BD3A62F67B7}"/>
    <hyperlink ref="A10" location="'Replacement cost profit'!A1" display="Replacement cost profit" xr:uid="{6563947F-36F6-4A9E-B3A2-12D36560F1C6}"/>
    <hyperlink ref="A24" location="'Adjusting items by segment'!A1" display="Adjusting items by segment" xr:uid="{11ECF327-7026-4870-A0E9-DAFE11BE8E31}"/>
    <hyperlink ref="A26" location="'Adjusting items by region'!A1" display="Adjusting items by region" xr:uid="{9D0B8058-86FB-4470-BA03-E3FD60F552C6}"/>
    <hyperlink ref="A39" location="'Capital exp cash basis'!A1" display="Capital expenditure on a cash basis" xr:uid="{69EF918E-A36E-4AEF-A899-61DE847B053D}"/>
    <hyperlink ref="A51" location="'Gas &amp; Low Carbon Energy'!A1" display="gas &amp; low carbon energy" xr:uid="{E2D712BD-FCE1-45C6-94A0-9208FA5BE442}"/>
    <hyperlink ref="A50" location="'Gas &amp; Low Carbon Energy'!A1" display="gas &amp; low carbon energy" xr:uid="{7DD4B525-E8B3-47E7-B162-B2CE98A7001A}"/>
    <hyperlink ref="A75" location="'oil &amp; gas group metrics'!Print_Area" display="oil &amp; gas group metrics" xr:uid="{9441293D-6E4D-451D-9317-9C255818AD16}"/>
    <hyperlink ref="A58" location="'Customers &amp; Products'!A1" display="customers &amp; products" xr:uid="{E9B4B70C-E661-4FC5-9420-7C5D8281E198}"/>
    <hyperlink ref="A57" location="'Customers &amp; Products'!A1" display="customers &amp; products" xr:uid="{75E15D05-3812-4480-BC51-69E1B63B04C7}"/>
    <hyperlink ref="A76" location="'oil &amp; gas group metrics'!Print_Area" display="oil &amp; gas group metrics" xr:uid="{72BA9781-2EDA-496B-9D2B-0A67BDA94F42}"/>
    <hyperlink ref="A31" location="'Group SOCIE '!A1" display="Group SOCIE" xr:uid="{7DFF4A6D-3122-4879-9C2D-18DC60471928}"/>
    <hyperlink ref="A33" location="'Group SOCIE '!A1" display="Group SOCIE" xr:uid="{203A8A40-B4C1-423A-9348-6FDD6D3BCD70}"/>
    <hyperlink ref="A32" location="'Group SOCIE '!A1" display="Group SOCIE" xr:uid="{CE2A4C96-EB94-4B3B-80EB-6087243B0D67}"/>
    <hyperlink ref="A34" location="'Group SOCIE '!A1" display="Group SOCIE" xr:uid="{B0451A87-0EF4-4A2E-86E9-F726274252FF}"/>
    <hyperlink ref="A25" location="'Adjusting items by segment'!A1" display="Adjusting items by segment" xr:uid="{97CB0E82-9B15-4653-86B3-E6466E17D651}"/>
    <hyperlink ref="A5" location="'Group income statement'!A1" display="Group income statement" xr:uid="{AC10B689-492F-4F37-8ABE-D59C88C097E8}"/>
  </hyperlinks>
  <pageMargins left="0.25" right="0.25" top="0.75" bottom="0.75" header="0.3" footer="0.3"/>
  <pageSetup paperSize="8" fitToHeight="0" orientation="landscape" r:id="rId1"/>
  <colBreaks count="1" manualBreakCount="1">
    <brk id="3" max="62" man="1"/>
  </colBreaks>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4CC9-494B-41A2-AF4D-09C1CBBB6897}">
  <sheetPr>
    <tabColor rgb="FF008080"/>
  </sheetPr>
  <dimension ref="A1"/>
  <sheetViews>
    <sheetView workbookViewId="0">
      <selection activeCell="B1" sqref="B1"/>
    </sheetView>
  </sheetViews>
  <sheetFormatPr defaultColWidth="9.1171875" defaultRowHeight="11.4"/>
  <sheetData/>
  <pageMargins left="0.7" right="0.7" top="0.75" bottom="0.75" header="0.3" footer="0.3"/>
  <pageSetup paperSize="9" orientation="portrait" r:id="rId1"/>
  <customProperties>
    <customPr name="_pios_id"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34D8-360C-412B-AD90-C5EABB4B01A4}">
  <sheetPr codeName="Sheet16">
    <tabColor rgb="FF008080"/>
    <pageSetUpPr fitToPage="1"/>
  </sheetPr>
  <dimension ref="A1:M69"/>
  <sheetViews>
    <sheetView showGridLines="0" zoomScaleNormal="100" zoomScaleSheetLayoutView="100" workbookViewId="0">
      <selection activeCell="B1" sqref="B1"/>
    </sheetView>
  </sheetViews>
  <sheetFormatPr defaultColWidth="11.41015625" defaultRowHeight="10.199999999999999"/>
  <cols>
    <col min="1" max="3" width="1.41015625" style="18" customWidth="1"/>
    <col min="4" max="4" width="54.41015625" style="18" customWidth="1"/>
    <col min="5" max="5" width="1.41015625" style="18" customWidth="1"/>
    <col min="6" max="10" width="8.87890625" style="18" customWidth="1"/>
    <col min="11" max="11" width="2.87890625" style="18" customWidth="1"/>
    <col min="12" max="16384" width="11.41015625" style="18"/>
  </cols>
  <sheetData>
    <row r="1" spans="1:10" ht="10.5" customHeight="1">
      <c r="B1" s="57" t="s">
        <v>556</v>
      </c>
    </row>
    <row r="2" spans="1:10" ht="11.4">
      <c r="B2" s="369" t="s">
        <v>8</v>
      </c>
      <c r="G2" s="102"/>
      <c r="H2" s="102"/>
      <c r="I2" s="102"/>
      <c r="J2" s="102" t="s">
        <v>6</v>
      </c>
    </row>
    <row r="3" spans="1:10" ht="12" customHeight="1">
      <c r="B3" s="369"/>
      <c r="G3" s="102"/>
      <c r="H3" s="102"/>
      <c r="I3" s="102"/>
      <c r="J3" s="102"/>
    </row>
    <row r="4" spans="1:10" ht="12" customHeight="1">
      <c r="B4" s="1278"/>
      <c r="C4" s="1274"/>
      <c r="D4" s="1274"/>
      <c r="E4" s="1274"/>
      <c r="F4" s="1274"/>
      <c r="G4" s="1274"/>
      <c r="H4" s="15"/>
      <c r="I4" s="15"/>
      <c r="J4" s="15"/>
    </row>
    <row r="5" spans="1:10" ht="35.25" customHeight="1">
      <c r="B5" s="2" t="s">
        <v>19</v>
      </c>
    </row>
    <row r="6" spans="1:10" ht="10.5" thickBot="1">
      <c r="A6" s="48"/>
      <c r="B6" s="370"/>
      <c r="C6" s="370"/>
      <c r="D6" s="371"/>
      <c r="E6" s="372"/>
      <c r="F6" s="373"/>
      <c r="G6" s="373"/>
      <c r="H6" s="373"/>
      <c r="I6" s="373"/>
      <c r="J6" s="373"/>
    </row>
    <row r="7" spans="1:10">
      <c r="B7" s="153" t="s">
        <v>557</v>
      </c>
      <c r="G7" s="374"/>
      <c r="H7" s="374"/>
      <c r="I7" s="374"/>
      <c r="J7" s="374" t="s">
        <v>53</v>
      </c>
    </row>
    <row r="8" spans="1:10" ht="10.5">
      <c r="B8" s="375"/>
      <c r="C8" s="375"/>
      <c r="D8" s="376"/>
      <c r="E8" s="377"/>
      <c r="F8" s="404">
        <v>2021</v>
      </c>
      <c r="G8" s="404">
        <v>2022</v>
      </c>
      <c r="H8" s="404">
        <v>2023</v>
      </c>
      <c r="I8" s="404">
        <v>2024</v>
      </c>
      <c r="J8" s="405">
        <v>2025</v>
      </c>
    </row>
    <row r="9" spans="1:10" ht="11.5" customHeight="1">
      <c r="B9" s="406" t="s">
        <v>558</v>
      </c>
      <c r="C9" s="381"/>
      <c r="D9" s="382"/>
      <c r="F9" s="407"/>
      <c r="G9" s="407"/>
      <c r="H9" s="407"/>
      <c r="I9" s="407"/>
      <c r="J9" s="405"/>
    </row>
    <row r="10" spans="1:10" ht="11.5" customHeight="1">
      <c r="B10" s="21" t="s">
        <v>34</v>
      </c>
      <c r="C10" s="408"/>
      <c r="D10" s="408"/>
      <c r="F10" s="31"/>
      <c r="G10" s="31"/>
      <c r="H10" s="31"/>
      <c r="I10" s="31"/>
      <c r="J10" s="384"/>
    </row>
    <row r="11" spans="1:10" ht="11.5" customHeight="1">
      <c r="B11" s="408"/>
      <c r="C11" s="83" t="s">
        <v>149</v>
      </c>
      <c r="D11" s="408"/>
      <c r="E11" s="408"/>
      <c r="F11" s="31">
        <v>482</v>
      </c>
      <c r="G11" s="31">
        <v>745</v>
      </c>
      <c r="H11" s="31">
        <v>975</v>
      </c>
      <c r="I11" s="31">
        <v>289</v>
      </c>
      <c r="J11" s="384">
        <v>1228</v>
      </c>
    </row>
    <row r="12" spans="1:10" ht="11.5" customHeight="1">
      <c r="B12" s="408"/>
      <c r="C12" s="83" t="s">
        <v>150</v>
      </c>
      <c r="D12" s="408"/>
      <c r="E12" s="408"/>
      <c r="F12" s="31">
        <v>27420</v>
      </c>
      <c r="G12" s="31">
        <v>26063</v>
      </c>
      <c r="H12" s="31">
        <v>21560</v>
      </c>
      <c r="I12" s="31">
        <v>17453</v>
      </c>
      <c r="J12" s="384">
        <v>16738</v>
      </c>
    </row>
    <row r="13" spans="1:10" ht="11.5" customHeight="1">
      <c r="B13" s="409"/>
      <c r="C13" s="409"/>
      <c r="D13" s="409"/>
      <c r="E13" s="408"/>
      <c r="F13" s="386">
        <v>27902</v>
      </c>
      <c r="G13" s="386">
        <v>26808</v>
      </c>
      <c r="H13" s="386">
        <v>22535</v>
      </c>
      <c r="I13" s="386">
        <v>17742</v>
      </c>
      <c r="J13" s="387">
        <v>17966</v>
      </c>
    </row>
    <row r="14" spans="1:10" ht="11.5" customHeight="1">
      <c r="B14" s="21" t="s">
        <v>35</v>
      </c>
      <c r="C14" s="408"/>
      <c r="D14" s="408"/>
      <c r="F14" s="31"/>
      <c r="G14" s="31"/>
      <c r="H14" s="31"/>
      <c r="I14" s="31"/>
      <c r="J14" s="384"/>
    </row>
    <row r="15" spans="1:10" ht="11.5" customHeight="1">
      <c r="B15" s="21"/>
      <c r="C15" s="83" t="s">
        <v>149</v>
      </c>
      <c r="D15" s="408"/>
      <c r="E15" s="408"/>
      <c r="F15" s="31">
        <v>30819</v>
      </c>
      <c r="G15" s="31">
        <v>30837</v>
      </c>
      <c r="H15" s="31">
        <v>31224</v>
      </c>
      <c r="I15" s="31">
        <v>31727</v>
      </c>
      <c r="J15" s="384">
        <v>32278</v>
      </c>
    </row>
    <row r="16" spans="1:10" ht="11.5" customHeight="1">
      <c r="B16" s="21"/>
      <c r="C16" s="83" t="s">
        <v>150</v>
      </c>
      <c r="D16" s="408"/>
      <c r="E16" s="408"/>
      <c r="F16" s="31">
        <v>20432</v>
      </c>
      <c r="G16" s="31">
        <v>16013</v>
      </c>
      <c r="H16" s="31">
        <v>14867</v>
      </c>
      <c r="I16" s="31">
        <v>13268</v>
      </c>
      <c r="J16" s="384">
        <v>12696</v>
      </c>
    </row>
    <row r="17" spans="2:10" ht="11.5" customHeight="1">
      <c r="B17" s="385"/>
      <c r="C17" s="409"/>
      <c r="D17" s="409"/>
      <c r="E17" s="408"/>
      <c r="F17" s="386">
        <v>51251</v>
      </c>
      <c r="G17" s="386">
        <v>46850</v>
      </c>
      <c r="H17" s="386">
        <v>46091</v>
      </c>
      <c r="I17" s="386">
        <v>44995</v>
      </c>
      <c r="J17" s="387">
        <v>44974</v>
      </c>
    </row>
    <row r="18" spans="2:10" ht="11.5" customHeight="1">
      <c r="B18" s="21" t="s">
        <v>36</v>
      </c>
      <c r="C18" s="408"/>
      <c r="D18" s="408"/>
      <c r="E18" s="408"/>
      <c r="F18" s="31"/>
      <c r="G18" s="31"/>
      <c r="H18" s="31"/>
      <c r="I18" s="31"/>
      <c r="J18" s="384"/>
    </row>
    <row r="19" spans="2:10" ht="11.5" customHeight="1">
      <c r="B19" s="408"/>
      <c r="C19" s="83" t="s">
        <v>149</v>
      </c>
      <c r="D19" s="408"/>
      <c r="E19" s="408"/>
      <c r="F19" s="31">
        <v>15009</v>
      </c>
      <c r="G19" s="31">
        <v>15622</v>
      </c>
      <c r="H19" s="31">
        <v>19327</v>
      </c>
      <c r="I19" s="31">
        <v>19679</v>
      </c>
      <c r="J19" s="384">
        <v>17865</v>
      </c>
    </row>
    <row r="20" spans="2:10" ht="11.5" customHeight="1">
      <c r="B20" s="408"/>
      <c r="C20" s="83" t="s">
        <v>150</v>
      </c>
      <c r="D20" s="408"/>
      <c r="E20" s="408"/>
      <c r="F20" s="31">
        <v>15781</v>
      </c>
      <c r="G20" s="31">
        <v>13819</v>
      </c>
      <c r="H20" s="31">
        <v>13796</v>
      </c>
      <c r="I20" s="31">
        <v>14870</v>
      </c>
      <c r="J20" s="384">
        <v>14969</v>
      </c>
    </row>
    <row r="21" spans="2:10" ht="11.5" customHeight="1">
      <c r="B21" s="409"/>
      <c r="C21" s="409"/>
      <c r="D21" s="409"/>
      <c r="E21" s="408"/>
      <c r="F21" s="386">
        <v>30790</v>
      </c>
      <c r="G21" s="386">
        <v>29441</v>
      </c>
      <c r="H21" s="386">
        <v>33123</v>
      </c>
      <c r="I21" s="386">
        <v>34549</v>
      </c>
      <c r="J21" s="387">
        <v>32834</v>
      </c>
    </row>
    <row r="22" spans="2:10" ht="11.5" customHeight="1">
      <c r="B22" s="83" t="s">
        <v>38</v>
      </c>
      <c r="C22" s="408"/>
      <c r="D22" s="408"/>
      <c r="E22" s="408"/>
      <c r="F22" s="31"/>
      <c r="G22" s="31"/>
      <c r="H22" s="31"/>
      <c r="I22" s="31"/>
      <c r="J22" s="384"/>
    </row>
    <row r="23" spans="2:10" ht="11.5" customHeight="1">
      <c r="B23" s="408"/>
      <c r="C23" s="83" t="s">
        <v>149</v>
      </c>
      <c r="D23" s="408"/>
      <c r="E23" s="408"/>
      <c r="F23" s="31">
        <v>457</v>
      </c>
      <c r="G23" s="31">
        <v>447</v>
      </c>
      <c r="H23" s="31">
        <v>489</v>
      </c>
      <c r="I23" s="31">
        <v>508</v>
      </c>
      <c r="J23" s="384">
        <v>466</v>
      </c>
    </row>
    <row r="24" spans="2:10" ht="11.5" customHeight="1">
      <c r="B24" s="408"/>
      <c r="C24" s="83" t="s">
        <v>150</v>
      </c>
      <c r="D24" s="408"/>
      <c r="E24" s="408"/>
      <c r="F24" s="31">
        <v>2502</v>
      </c>
      <c r="G24" s="31">
        <v>2498</v>
      </c>
      <c r="H24" s="31">
        <v>2481</v>
      </c>
      <c r="I24" s="31">
        <v>2444</v>
      </c>
      <c r="J24" s="384">
        <v>2393</v>
      </c>
    </row>
    <row r="25" spans="2:10" ht="11.5" customHeight="1">
      <c r="B25" s="409"/>
      <c r="C25" s="409"/>
      <c r="D25" s="409"/>
      <c r="E25" s="408"/>
      <c r="F25" s="386">
        <v>2959</v>
      </c>
      <c r="G25" s="386">
        <v>2945</v>
      </c>
      <c r="H25" s="386">
        <v>2970</v>
      </c>
      <c r="I25" s="386">
        <v>2952</v>
      </c>
      <c r="J25" s="387">
        <v>2859</v>
      </c>
    </row>
    <row r="26" spans="2:10" ht="11.5" customHeight="1">
      <c r="B26" s="406" t="s">
        <v>559</v>
      </c>
      <c r="C26" s="381"/>
      <c r="D26" s="382"/>
      <c r="E26" s="377"/>
      <c r="F26" s="386"/>
      <c r="G26" s="386"/>
      <c r="H26" s="386"/>
      <c r="I26" s="386"/>
      <c r="J26" s="387"/>
    </row>
    <row r="27" spans="2:10" ht="11.5" customHeight="1">
      <c r="B27" s="83"/>
      <c r="C27" s="83" t="s">
        <v>149</v>
      </c>
      <c r="D27" s="408"/>
      <c r="E27" s="408"/>
      <c r="F27" s="31">
        <v>46767</v>
      </c>
      <c r="G27" s="31">
        <v>47651</v>
      </c>
      <c r="H27" s="31">
        <v>52015</v>
      </c>
      <c r="I27" s="31">
        <v>52203</v>
      </c>
      <c r="J27" s="384">
        <v>51837</v>
      </c>
    </row>
    <row r="28" spans="2:10" ht="11.5" customHeight="1">
      <c r="C28" s="83" t="s">
        <v>150</v>
      </c>
      <c r="D28" s="408"/>
      <c r="F28" s="31">
        <v>66135</v>
      </c>
      <c r="G28" s="31">
        <v>58393</v>
      </c>
      <c r="H28" s="31">
        <v>52704</v>
      </c>
      <c r="I28" s="31">
        <v>48035</v>
      </c>
      <c r="J28" s="384">
        <v>46796</v>
      </c>
    </row>
    <row r="29" spans="2:10" ht="11.5" customHeight="1">
      <c r="B29" s="410"/>
      <c r="C29" s="410"/>
      <c r="D29" s="410"/>
      <c r="F29" s="389">
        <v>112902</v>
      </c>
      <c r="G29" s="389">
        <v>106044</v>
      </c>
      <c r="H29" s="389">
        <v>104719</v>
      </c>
      <c r="I29" s="389">
        <v>100238</v>
      </c>
      <c r="J29" s="387">
        <v>98633</v>
      </c>
    </row>
    <row r="30" spans="2:10" ht="11.5" customHeight="1">
      <c r="B30" s="411" t="s">
        <v>560</v>
      </c>
      <c r="C30" s="385"/>
      <c r="D30" s="412"/>
      <c r="E30" s="377"/>
      <c r="F30" s="386"/>
      <c r="G30" s="386"/>
      <c r="H30" s="386"/>
      <c r="I30" s="386"/>
      <c r="J30" s="386"/>
    </row>
    <row r="31" spans="2:10" ht="11.5" customHeight="1">
      <c r="B31" s="21" t="s">
        <v>34</v>
      </c>
      <c r="C31" s="83"/>
      <c r="D31" s="408"/>
      <c r="E31" s="408"/>
      <c r="F31" s="31"/>
      <c r="G31" s="31"/>
      <c r="H31" s="31"/>
      <c r="I31" s="31"/>
      <c r="J31" s="31"/>
    </row>
    <row r="32" spans="2:10" ht="11.5" customHeight="1">
      <c r="B32" s="83"/>
      <c r="C32" s="83" t="s">
        <v>561</v>
      </c>
      <c r="D32" s="408"/>
      <c r="E32" s="408"/>
      <c r="F32" s="31">
        <v>72413</v>
      </c>
      <c r="G32" s="31">
        <v>71165</v>
      </c>
      <c r="H32" s="31">
        <v>74339</v>
      </c>
      <c r="I32" s="31">
        <v>69409</v>
      </c>
      <c r="J32" s="384">
        <v>74130</v>
      </c>
    </row>
    <row r="33" spans="2:12" ht="11.5" customHeight="1">
      <c r="B33" s="83"/>
      <c r="C33" s="83" t="s">
        <v>562</v>
      </c>
      <c r="D33" s="408"/>
      <c r="E33" s="408"/>
      <c r="F33" s="31">
        <v>-44856</v>
      </c>
      <c r="G33" s="31">
        <v>-44693</v>
      </c>
      <c r="H33" s="31">
        <v>-52254</v>
      </c>
      <c r="I33" s="31">
        <v>-52108</v>
      </c>
      <c r="J33" s="384">
        <v>-57392</v>
      </c>
    </row>
    <row r="34" spans="2:12" ht="11.5" customHeight="1">
      <c r="B34" s="83"/>
      <c r="C34" s="83" t="s">
        <v>563</v>
      </c>
      <c r="D34" s="408"/>
      <c r="E34" s="408"/>
      <c r="F34" s="31">
        <v>345</v>
      </c>
      <c r="G34" s="31">
        <v>336</v>
      </c>
      <c r="H34" s="31">
        <v>450</v>
      </c>
      <c r="I34" s="31">
        <v>441</v>
      </c>
      <c r="J34" s="384">
        <v>1228</v>
      </c>
    </row>
    <row r="35" spans="2:12" ht="11.5" customHeight="1">
      <c r="B35" s="413"/>
      <c r="C35" s="413"/>
      <c r="D35" s="409"/>
      <c r="E35" s="408"/>
      <c r="F35" s="386">
        <v>27902</v>
      </c>
      <c r="G35" s="386">
        <v>26808</v>
      </c>
      <c r="H35" s="386">
        <v>22535</v>
      </c>
      <c r="I35" s="386">
        <v>17742</v>
      </c>
      <c r="J35" s="387">
        <v>17966</v>
      </c>
      <c r="L35" s="130"/>
    </row>
    <row r="36" spans="2:12" ht="11.5" customHeight="1">
      <c r="B36" s="21" t="s">
        <v>35</v>
      </c>
      <c r="C36" s="83"/>
      <c r="D36" s="408"/>
      <c r="E36" s="408"/>
      <c r="F36" s="31"/>
      <c r="G36" s="31"/>
      <c r="H36" s="31"/>
      <c r="I36" s="31"/>
      <c r="J36" s="31"/>
    </row>
    <row r="37" spans="2:12" ht="11.5" customHeight="1">
      <c r="B37" s="83"/>
      <c r="C37" s="83" t="s">
        <v>561</v>
      </c>
      <c r="D37" s="408"/>
      <c r="E37" s="408"/>
      <c r="F37" s="31">
        <v>147058</v>
      </c>
      <c r="G37" s="31">
        <v>119000</v>
      </c>
      <c r="H37" s="31">
        <v>123642</v>
      </c>
      <c r="I37" s="31">
        <v>126875</v>
      </c>
      <c r="J37" s="384">
        <v>134662</v>
      </c>
    </row>
    <row r="38" spans="2:12" ht="11.5" customHeight="1">
      <c r="B38" s="83"/>
      <c r="C38" s="83" t="s">
        <v>562</v>
      </c>
      <c r="D38" s="408"/>
      <c r="E38" s="408"/>
      <c r="F38" s="31">
        <v>-96512</v>
      </c>
      <c r="G38" s="31">
        <v>-72989</v>
      </c>
      <c r="H38" s="31">
        <v>-78452</v>
      </c>
      <c r="I38" s="31">
        <v>-83155</v>
      </c>
      <c r="J38" s="384">
        <v>-91037</v>
      </c>
    </row>
    <row r="39" spans="2:12" ht="11.5" customHeight="1">
      <c r="B39" s="83"/>
      <c r="C39" s="83" t="s">
        <v>563</v>
      </c>
      <c r="D39" s="408"/>
      <c r="E39" s="408"/>
      <c r="F39" s="31">
        <v>705</v>
      </c>
      <c r="G39" s="31">
        <v>839</v>
      </c>
      <c r="H39" s="31">
        <v>901</v>
      </c>
      <c r="I39" s="31">
        <v>1275</v>
      </c>
      <c r="J39" s="384">
        <v>1349</v>
      </c>
    </row>
    <row r="40" spans="2:12" ht="11.5" customHeight="1">
      <c r="B40" s="413"/>
      <c r="C40" s="413"/>
      <c r="D40" s="409"/>
      <c r="E40" s="408"/>
      <c r="F40" s="386">
        <v>51251</v>
      </c>
      <c r="G40" s="386">
        <v>46850</v>
      </c>
      <c r="H40" s="386">
        <v>46091</v>
      </c>
      <c r="I40" s="386">
        <v>44995</v>
      </c>
      <c r="J40" s="387">
        <v>44974</v>
      </c>
      <c r="L40" s="130"/>
    </row>
    <row r="41" spans="2:12" ht="11.5" customHeight="1">
      <c r="B41" s="21" t="s">
        <v>36</v>
      </c>
      <c r="C41" s="83"/>
      <c r="D41" s="408"/>
      <c r="E41" s="408"/>
      <c r="F41" s="31"/>
      <c r="G41" s="31"/>
      <c r="H41" s="31"/>
      <c r="I41" s="31"/>
      <c r="J41" s="31"/>
      <c r="L41" s="130"/>
    </row>
    <row r="42" spans="2:12" ht="11.5" customHeight="1">
      <c r="B42" s="83"/>
      <c r="C42" s="83" t="s">
        <v>561</v>
      </c>
      <c r="D42" s="408"/>
      <c r="E42" s="408"/>
      <c r="F42" s="31">
        <v>51685</v>
      </c>
      <c r="G42" s="31">
        <v>51186</v>
      </c>
      <c r="H42" s="31">
        <v>55616</v>
      </c>
      <c r="I42" s="31">
        <v>57725</v>
      </c>
      <c r="J42" s="384">
        <v>57836</v>
      </c>
      <c r="L42" s="130"/>
    </row>
    <row r="43" spans="2:12" ht="11.5" customHeight="1">
      <c r="B43" s="83"/>
      <c r="C43" s="83" t="s">
        <v>562</v>
      </c>
      <c r="D43" s="408"/>
      <c r="E43" s="408"/>
      <c r="F43" s="31">
        <v>-25487</v>
      </c>
      <c r="G43" s="31">
        <v>-26222</v>
      </c>
      <c r="H43" s="31">
        <v>-29264</v>
      </c>
      <c r="I43" s="31">
        <v>-30422</v>
      </c>
      <c r="J43" s="384">
        <v>-32372</v>
      </c>
      <c r="L43" s="130"/>
    </row>
    <row r="44" spans="2:12" ht="11.5" customHeight="1">
      <c r="B44" s="83"/>
      <c r="C44" s="83" t="s">
        <v>563</v>
      </c>
      <c r="D44" s="408"/>
      <c r="E44" s="408"/>
      <c r="F44" s="31">
        <v>4592</v>
      </c>
      <c r="G44" s="31">
        <v>4477</v>
      </c>
      <c r="H44" s="31">
        <v>6771</v>
      </c>
      <c r="I44" s="31">
        <v>7246</v>
      </c>
      <c r="J44" s="384">
        <v>7370</v>
      </c>
      <c r="L44" s="130"/>
    </row>
    <row r="45" spans="2:12" ht="11.5" customHeight="1">
      <c r="B45" s="413"/>
      <c r="C45" s="413"/>
      <c r="D45" s="409"/>
      <c r="E45" s="408"/>
      <c r="F45" s="386">
        <v>30790</v>
      </c>
      <c r="G45" s="386">
        <v>29441</v>
      </c>
      <c r="H45" s="386">
        <v>33123</v>
      </c>
      <c r="I45" s="386">
        <v>34549</v>
      </c>
      <c r="J45" s="387">
        <v>32834</v>
      </c>
      <c r="L45" s="130"/>
    </row>
    <row r="46" spans="2:12" ht="11.5" customHeight="1">
      <c r="B46" s="83" t="s">
        <v>38</v>
      </c>
      <c r="C46" s="83"/>
      <c r="D46" s="408"/>
      <c r="E46" s="408"/>
      <c r="F46" s="31"/>
      <c r="G46" s="31"/>
      <c r="H46" s="31"/>
      <c r="I46" s="31"/>
      <c r="J46" s="31"/>
    </row>
    <row r="47" spans="2:12" ht="11.5" customHeight="1">
      <c r="B47" s="83"/>
      <c r="C47" s="83" t="s">
        <v>561</v>
      </c>
      <c r="D47" s="408"/>
      <c r="E47" s="408"/>
      <c r="F47" s="31">
        <v>1378</v>
      </c>
      <c r="G47" s="31">
        <v>1443</v>
      </c>
      <c r="H47" s="31">
        <v>1521</v>
      </c>
      <c r="I47" s="31">
        <v>1672</v>
      </c>
      <c r="J47" s="384">
        <v>1703</v>
      </c>
    </row>
    <row r="48" spans="2:12" ht="11.5" customHeight="1">
      <c r="B48" s="83"/>
      <c r="C48" s="83" t="s">
        <v>562</v>
      </c>
      <c r="D48" s="408"/>
      <c r="E48" s="408"/>
      <c r="F48" s="31">
        <v>-859</v>
      </c>
      <c r="G48" s="31">
        <v>-829</v>
      </c>
      <c r="H48" s="31">
        <v>-873</v>
      </c>
      <c r="I48" s="31">
        <v>-941</v>
      </c>
      <c r="J48" s="384">
        <v>-909</v>
      </c>
      <c r="L48" s="130"/>
    </row>
    <row r="49" spans="2:13" ht="11.5" customHeight="1">
      <c r="B49" s="83"/>
      <c r="C49" s="83" t="s">
        <v>563</v>
      </c>
      <c r="D49" s="408"/>
      <c r="E49" s="408"/>
      <c r="F49" s="31">
        <v>2440</v>
      </c>
      <c r="G49" s="31">
        <v>2331</v>
      </c>
      <c r="H49" s="31">
        <v>2322</v>
      </c>
      <c r="I49" s="31">
        <v>2221</v>
      </c>
      <c r="J49" s="384">
        <v>2065</v>
      </c>
      <c r="L49" s="130"/>
    </row>
    <row r="50" spans="2:13" ht="11.5" customHeight="1">
      <c r="B50" s="413"/>
      <c r="C50" s="413"/>
      <c r="D50" s="409"/>
      <c r="E50" s="408"/>
      <c r="F50" s="386">
        <v>2959</v>
      </c>
      <c r="G50" s="386">
        <v>2945</v>
      </c>
      <c r="H50" s="386">
        <v>2970</v>
      </c>
      <c r="I50" s="386">
        <v>2952</v>
      </c>
      <c r="J50" s="387">
        <v>2859</v>
      </c>
      <c r="L50" s="130"/>
    </row>
    <row r="51" spans="2:13" ht="11.5" customHeight="1">
      <c r="B51" s="83" t="s">
        <v>564</v>
      </c>
      <c r="C51" s="83"/>
      <c r="D51" s="408"/>
      <c r="E51" s="408"/>
      <c r="F51" s="31"/>
      <c r="G51" s="31"/>
      <c r="H51" s="31"/>
      <c r="I51" s="31"/>
      <c r="J51" s="31"/>
    </row>
    <row r="52" spans="2:13" ht="11.5" customHeight="1">
      <c r="B52" s="83"/>
      <c r="C52" s="83" t="s">
        <v>561</v>
      </c>
      <c r="D52" s="408"/>
      <c r="E52" s="408"/>
      <c r="F52" s="31">
        <v>272534</v>
      </c>
      <c r="G52" s="31">
        <v>242794</v>
      </c>
      <c r="H52" s="31">
        <v>255118</v>
      </c>
      <c r="I52" s="31">
        <v>255681</v>
      </c>
      <c r="J52" s="384">
        <v>268331</v>
      </c>
      <c r="M52" s="130"/>
    </row>
    <row r="53" spans="2:13" ht="11.5" customHeight="1">
      <c r="B53" s="83"/>
      <c r="C53" s="83" t="s">
        <v>562</v>
      </c>
      <c r="D53" s="408"/>
      <c r="E53" s="408"/>
      <c r="F53" s="31">
        <v>-167714</v>
      </c>
      <c r="G53" s="31">
        <v>-144733</v>
      </c>
      <c r="H53" s="31">
        <v>-160843</v>
      </c>
      <c r="I53" s="31">
        <v>-166626</v>
      </c>
      <c r="J53" s="384">
        <v>-181710</v>
      </c>
      <c r="M53" s="130"/>
    </row>
    <row r="54" spans="2:13" ht="11.5" customHeight="1">
      <c r="B54" s="83"/>
      <c r="C54" s="83" t="s">
        <v>563</v>
      </c>
      <c r="D54" s="408"/>
      <c r="E54" s="408"/>
      <c r="F54" s="31">
        <v>8082</v>
      </c>
      <c r="G54" s="31">
        <v>7983</v>
      </c>
      <c r="H54" s="31">
        <v>10444</v>
      </c>
      <c r="I54" s="31">
        <v>11183</v>
      </c>
      <c r="J54" s="384">
        <v>12012</v>
      </c>
      <c r="M54" s="130"/>
    </row>
    <row r="55" spans="2:13" ht="11.5" customHeight="1" thickBot="1">
      <c r="B55" s="414"/>
      <c r="C55" s="414"/>
      <c r="D55" s="414"/>
      <c r="E55" s="408"/>
      <c r="F55" s="397">
        <v>112902</v>
      </c>
      <c r="G55" s="397">
        <v>106044</v>
      </c>
      <c r="H55" s="397">
        <v>104719</v>
      </c>
      <c r="I55" s="397">
        <v>100238</v>
      </c>
      <c r="J55" s="398">
        <v>98633</v>
      </c>
    </row>
    <row r="65" spans="2:10">
      <c r="B65" s="1277"/>
      <c r="C65" s="1277"/>
      <c r="F65" s="415"/>
      <c r="G65" s="415"/>
      <c r="H65" s="415"/>
      <c r="I65" s="415"/>
      <c r="J65" s="415"/>
    </row>
    <row r="69" spans="2:10">
      <c r="C69" s="1277"/>
      <c r="D69" s="1277"/>
    </row>
  </sheetData>
  <mergeCells count="3">
    <mergeCell ref="B65:C65"/>
    <mergeCell ref="C69:D69"/>
    <mergeCell ref="B4:G4"/>
  </mergeCells>
  <hyperlinks>
    <hyperlink ref="J2" location="Contents!B20" display="Contents" xr:uid="{E752ACA7-7EBC-4E05-B89E-A466B8809292}"/>
  </hyperlinks>
  <pageMargins left="0.25" right="0.25" top="0.75" bottom="0.75" header="0.3" footer="0.3"/>
  <pageSetup paperSize="8" orientation="portrait" r:id="rId1"/>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48E73-5767-4A04-AC82-774EC7B82267}">
  <sheetPr codeName="Sheet36">
    <tabColor rgb="FF008080"/>
    <pageSetUpPr fitToPage="1"/>
  </sheetPr>
  <dimension ref="A1:AB486"/>
  <sheetViews>
    <sheetView showGridLines="0" zoomScaleNormal="100" workbookViewId="0">
      <selection activeCell="C1" sqref="C1"/>
    </sheetView>
  </sheetViews>
  <sheetFormatPr defaultColWidth="9.1171875" defaultRowHeight="12.3"/>
  <cols>
    <col min="1" max="2" width="1.41015625" style="506" customWidth="1"/>
    <col min="3" max="3" width="41" style="162" customWidth="1"/>
    <col min="4" max="4" width="1.41015625" style="162" customWidth="1"/>
    <col min="5" max="5" width="10.1171875" style="162" customWidth="1"/>
    <col min="6" max="12" width="9.1171875" style="162"/>
    <col min="13" max="13" width="9.1171875" style="162" customWidth="1"/>
    <col min="14" max="14" width="9.1171875" style="162"/>
    <col min="15" max="15" width="2.703125" style="162" customWidth="1"/>
    <col min="16" max="18" width="9.1171875" style="162"/>
    <col min="19" max="19" width="3.703125" style="162" customWidth="1"/>
    <col min="20" max="16384" width="9.1171875" style="162"/>
  </cols>
  <sheetData>
    <row r="1" spans="1:20" s="5" customFormat="1" ht="10.5" customHeight="1">
      <c r="A1" s="416"/>
      <c r="B1" s="416"/>
      <c r="C1" s="57" t="str">
        <f>'PP&amp;E'!B1</f>
        <v>Financial and Operating Information 2021 - 2025</v>
      </c>
      <c r="D1"/>
      <c r="E1"/>
      <c r="F1"/>
    </row>
    <row r="2" spans="1:20" s="5" customFormat="1" ht="10.5" customHeight="1">
      <c r="A2" s="416"/>
      <c r="B2" s="416"/>
      <c r="C2" s="369" t="s">
        <v>39</v>
      </c>
      <c r="D2"/>
      <c r="E2"/>
      <c r="F2"/>
      <c r="P2" s="102" t="s">
        <v>6</v>
      </c>
    </row>
    <row r="3" spans="1:20" ht="35.25" customHeight="1">
      <c r="A3" s="499"/>
      <c r="B3" s="499"/>
      <c r="C3" s="2" t="s">
        <v>565</v>
      </c>
      <c r="D3" s="500"/>
      <c r="E3" s="501"/>
      <c r="F3" s="501"/>
      <c r="G3" s="501"/>
      <c r="H3" s="502"/>
      <c r="I3" s="633"/>
      <c r="J3" s="504"/>
      <c r="K3" s="504"/>
      <c r="L3" s="504"/>
      <c r="M3" s="504"/>
    </row>
    <row r="4" spans="1:20" ht="10.5" customHeight="1" thickBot="1">
      <c r="A4" s="505"/>
      <c r="B4" s="505"/>
      <c r="C4" s="423"/>
      <c r="D4" s="77"/>
      <c r="E4" s="536"/>
      <c r="F4" s="536"/>
      <c r="G4" s="536"/>
      <c r="H4" s="536"/>
      <c r="I4" s="536"/>
      <c r="J4" s="536"/>
      <c r="K4" s="536"/>
      <c r="L4" s="536"/>
      <c r="M4" s="536"/>
      <c r="O4" s="77"/>
      <c r="P4" s="536"/>
      <c r="Q4" s="536"/>
    </row>
    <row r="5" spans="1:20" ht="13.5" customHeight="1">
      <c r="A5" s="505"/>
      <c r="B5" s="505"/>
      <c r="C5" s="1153"/>
      <c r="D5" s="511"/>
      <c r="E5" s="1283" t="s">
        <v>352</v>
      </c>
      <c r="F5" s="1284"/>
      <c r="G5" s="1283" t="s">
        <v>566</v>
      </c>
      <c r="H5" s="1283"/>
      <c r="I5" s="1154" t="s">
        <v>567</v>
      </c>
      <c r="J5" s="1154" t="s">
        <v>568</v>
      </c>
      <c r="K5" s="1154" t="s">
        <v>569</v>
      </c>
      <c r="L5" s="1154" t="s">
        <v>570</v>
      </c>
      <c r="M5" s="1155" t="s">
        <v>571</v>
      </c>
      <c r="P5" s="1156" t="s">
        <v>571</v>
      </c>
      <c r="Q5" s="1156" t="s">
        <v>572</v>
      </c>
    </row>
    <row r="6" spans="1:20" ht="14.25" customHeight="1">
      <c r="A6" s="505"/>
      <c r="B6" s="505"/>
      <c r="C6" s="537"/>
      <c r="D6" s="511"/>
      <c r="E6" s="1279"/>
      <c r="F6" s="1280"/>
      <c r="G6" s="1279" t="s">
        <v>573</v>
      </c>
      <c r="H6" s="1279"/>
      <c r="I6" s="11" t="s">
        <v>573</v>
      </c>
      <c r="J6" s="11"/>
      <c r="K6" s="539"/>
      <c r="L6" s="539"/>
      <c r="M6" s="539"/>
      <c r="P6" s="784" t="s">
        <v>574</v>
      </c>
      <c r="Q6" s="784" t="s">
        <v>575</v>
      </c>
    </row>
    <row r="7" spans="1:20" ht="10.5" customHeight="1">
      <c r="A7" s="505"/>
      <c r="B7" s="505"/>
      <c r="C7" s="540"/>
      <c r="D7" s="520"/>
      <c r="E7" s="541"/>
      <c r="F7" s="541"/>
      <c r="G7" s="541"/>
      <c r="H7" s="541" t="s">
        <v>576</v>
      </c>
      <c r="I7" s="541"/>
      <c r="J7" s="541"/>
      <c r="K7" s="541"/>
      <c r="L7" s="541"/>
      <c r="M7" s="541"/>
      <c r="P7" s="541"/>
      <c r="Q7" s="541"/>
    </row>
    <row r="8" spans="1:20" ht="10.5" customHeight="1">
      <c r="A8" s="505"/>
      <c r="B8" s="505"/>
      <c r="C8" s="537"/>
      <c r="D8" s="520"/>
      <c r="E8" s="539"/>
      <c r="F8" s="539" t="s">
        <v>576</v>
      </c>
      <c r="G8" s="539"/>
      <c r="H8" s="539" t="s">
        <v>566</v>
      </c>
      <c r="I8" s="539"/>
      <c r="J8" s="539"/>
      <c r="K8" s="539"/>
      <c r="L8" s="539"/>
      <c r="M8" s="539"/>
      <c r="P8" s="539"/>
      <c r="Q8" s="539"/>
    </row>
    <row r="9" spans="1:20" ht="10.5" customHeight="1">
      <c r="A9" s="505"/>
      <c r="B9" s="505"/>
      <c r="C9" s="542"/>
      <c r="D9" s="513"/>
      <c r="E9" s="543" t="s">
        <v>577</v>
      </c>
      <c r="F9" s="543" t="s">
        <v>352</v>
      </c>
      <c r="G9" s="543" t="s">
        <v>149</v>
      </c>
      <c r="H9" s="543" t="s">
        <v>573</v>
      </c>
      <c r="I9" s="543"/>
      <c r="J9" s="543"/>
      <c r="K9" s="543"/>
      <c r="L9" s="543"/>
      <c r="M9" s="543"/>
      <c r="P9" s="543"/>
      <c r="Q9" s="543"/>
    </row>
    <row r="10" spans="1:20" ht="12.75" customHeight="1">
      <c r="A10" s="505"/>
      <c r="B10" s="505"/>
      <c r="C10" s="544">
        <v>2025</v>
      </c>
      <c r="D10" s="529"/>
      <c r="E10" s="529"/>
      <c r="F10" s="529"/>
      <c r="G10" s="529"/>
      <c r="H10" s="529"/>
      <c r="I10" s="529"/>
      <c r="J10" s="529"/>
      <c r="K10" s="529"/>
      <c r="L10" s="529"/>
      <c r="M10" s="529"/>
      <c r="P10" s="529"/>
      <c r="Q10" s="529"/>
    </row>
    <row r="11" spans="1:20" ht="12.75" customHeight="1">
      <c r="A11" s="505"/>
      <c r="B11" s="505"/>
      <c r="C11" s="594" t="s">
        <v>578</v>
      </c>
      <c r="D11" s="595"/>
      <c r="E11" s="513"/>
      <c r="F11" s="513"/>
      <c r="G11" s="513"/>
      <c r="H11" s="513"/>
      <c r="I11" s="513"/>
      <c r="J11" s="513"/>
      <c r="K11" s="513"/>
      <c r="L11" s="513"/>
      <c r="M11" s="513"/>
      <c r="P11" s="549"/>
      <c r="Q11" s="549"/>
    </row>
    <row r="12" spans="1:20" ht="12.75" customHeight="1">
      <c r="A12" s="505"/>
      <c r="B12" s="505"/>
      <c r="C12" s="594" t="s">
        <v>579</v>
      </c>
      <c r="D12" s="596"/>
      <c r="E12" s="529"/>
      <c r="F12" s="529"/>
      <c r="G12" s="529"/>
      <c r="H12" s="529"/>
      <c r="I12" s="529"/>
      <c r="J12" s="529"/>
      <c r="K12" s="529"/>
      <c r="L12" s="529"/>
      <c r="M12" s="529"/>
      <c r="P12" s="529"/>
      <c r="Q12" s="529"/>
    </row>
    <row r="13" spans="1:20" ht="12.75" customHeight="1">
      <c r="A13" s="505"/>
      <c r="B13" s="505"/>
      <c r="C13" s="597" t="s">
        <v>580</v>
      </c>
      <c r="D13" s="596"/>
      <c r="E13" s="598"/>
      <c r="F13" s="598"/>
      <c r="G13" s="598"/>
      <c r="H13" s="598"/>
      <c r="I13" s="598"/>
      <c r="J13" s="598"/>
      <c r="K13" s="598"/>
      <c r="L13" s="598"/>
      <c r="M13" s="598"/>
      <c r="P13" s="598"/>
      <c r="Q13" s="598"/>
    </row>
    <row r="14" spans="1:20" ht="12.75" customHeight="1">
      <c r="A14" s="505"/>
      <c r="B14" s="505"/>
      <c r="C14" s="48" t="s">
        <v>581</v>
      </c>
      <c r="D14" s="599"/>
      <c r="E14" s="608">
        <v>28834</v>
      </c>
      <c r="F14" s="608">
        <v>0</v>
      </c>
      <c r="G14" s="608">
        <v>79193</v>
      </c>
      <c r="H14" s="608">
        <v>10</v>
      </c>
      <c r="I14" s="608">
        <v>15476</v>
      </c>
      <c r="J14" s="608">
        <v>19635</v>
      </c>
      <c r="K14" s="608">
        <v>44989</v>
      </c>
      <c r="L14" s="608">
        <v>6793</v>
      </c>
      <c r="M14" s="608">
        <v>194930</v>
      </c>
      <c r="P14" s="608">
        <v>61908</v>
      </c>
      <c r="Q14" s="608">
        <v>133022</v>
      </c>
      <c r="R14" s="759"/>
      <c r="T14" s="605"/>
    </row>
    <row r="15" spans="1:20" ht="12.75" customHeight="1">
      <c r="A15" s="505"/>
      <c r="B15" s="505"/>
      <c r="C15" s="867" t="s">
        <v>582</v>
      </c>
      <c r="D15" s="600"/>
      <c r="E15" s="862">
        <v>418</v>
      </c>
      <c r="F15" s="862">
        <v>0</v>
      </c>
      <c r="G15" s="862">
        <v>632</v>
      </c>
      <c r="H15" s="862">
        <v>1981</v>
      </c>
      <c r="I15" s="862">
        <v>1188</v>
      </c>
      <c r="J15" s="862">
        <v>968</v>
      </c>
      <c r="K15" s="862">
        <v>1633</v>
      </c>
      <c r="L15" s="862">
        <v>796</v>
      </c>
      <c r="M15" s="862">
        <v>7616</v>
      </c>
      <c r="P15" s="862">
        <v>2670</v>
      </c>
      <c r="Q15" s="862">
        <v>4946</v>
      </c>
      <c r="R15" s="759"/>
      <c r="T15" s="605"/>
    </row>
    <row r="16" spans="1:20" ht="12.75" customHeight="1">
      <c r="A16" s="505"/>
      <c r="B16" s="505"/>
      <c r="C16" s="48"/>
      <c r="D16" s="533"/>
      <c r="E16" s="608">
        <v>29252</v>
      </c>
      <c r="F16" s="608">
        <v>0</v>
      </c>
      <c r="G16" s="608">
        <v>79825</v>
      </c>
      <c r="H16" s="608">
        <v>1991</v>
      </c>
      <c r="I16" s="608">
        <v>16664</v>
      </c>
      <c r="J16" s="608">
        <v>20603</v>
      </c>
      <c r="K16" s="608">
        <v>46622</v>
      </c>
      <c r="L16" s="608">
        <v>7589</v>
      </c>
      <c r="M16" s="608">
        <v>202546</v>
      </c>
      <c r="P16" s="608">
        <v>64578</v>
      </c>
      <c r="Q16" s="608">
        <v>137968</v>
      </c>
      <c r="R16" s="759"/>
      <c r="T16" s="605"/>
    </row>
    <row r="17" spans="1:20" ht="12.75" customHeight="1">
      <c r="A17" s="505"/>
      <c r="B17" s="505"/>
      <c r="C17" s="48" t="s">
        <v>562</v>
      </c>
      <c r="D17" s="533"/>
      <c r="E17" s="608">
        <v>24342</v>
      </c>
      <c r="F17" s="608">
        <v>0</v>
      </c>
      <c r="G17" s="608">
        <v>48293</v>
      </c>
      <c r="H17" s="608">
        <v>1604</v>
      </c>
      <c r="I17" s="608">
        <v>13017</v>
      </c>
      <c r="J17" s="608">
        <v>19949</v>
      </c>
      <c r="K17" s="608">
        <v>30750</v>
      </c>
      <c r="L17" s="608">
        <v>5945</v>
      </c>
      <c r="M17" s="608">
        <v>143900</v>
      </c>
      <c r="P17" s="608">
        <v>52285</v>
      </c>
      <c r="Q17" s="608">
        <v>91615</v>
      </c>
      <c r="R17" s="759"/>
      <c r="T17" s="605"/>
    </row>
    <row r="18" spans="1:20" ht="12.75" customHeight="1">
      <c r="A18" s="505"/>
      <c r="B18" s="505"/>
      <c r="C18" s="863" t="s">
        <v>583</v>
      </c>
      <c r="D18" s="1157"/>
      <c r="E18" s="863">
        <v>4910</v>
      </c>
      <c r="F18" s="863">
        <v>0</v>
      </c>
      <c r="G18" s="863">
        <v>31532</v>
      </c>
      <c r="H18" s="863">
        <v>387</v>
      </c>
      <c r="I18" s="863">
        <v>3647</v>
      </c>
      <c r="J18" s="863">
        <v>654</v>
      </c>
      <c r="K18" s="863">
        <v>15872</v>
      </c>
      <c r="L18" s="863">
        <v>1644</v>
      </c>
      <c r="M18" s="863">
        <v>58646</v>
      </c>
      <c r="P18" s="787">
        <v>12293</v>
      </c>
      <c r="Q18" s="787">
        <v>46353</v>
      </c>
      <c r="R18" s="759"/>
      <c r="T18" s="605"/>
    </row>
    <row r="19" spans="1:20" ht="12.75" customHeight="1">
      <c r="A19" s="505"/>
      <c r="B19" s="505"/>
      <c r="C19" s="72"/>
      <c r="D19"/>
      <c r="E19" s="601"/>
      <c r="F19" s="601"/>
      <c r="G19" s="601"/>
      <c r="H19" s="601"/>
      <c r="I19" s="601"/>
      <c r="J19" s="601"/>
      <c r="K19" s="601"/>
      <c r="L19" s="601"/>
      <c r="M19" s="601"/>
      <c r="R19" s="759"/>
      <c r="T19" s="605"/>
    </row>
    <row r="20" spans="1:20" ht="12.75" customHeight="1">
      <c r="A20" s="505"/>
      <c r="B20" s="505"/>
      <c r="C20" s="603" t="s">
        <v>584</v>
      </c>
      <c r="D20"/>
      <c r="E20" s="604"/>
      <c r="F20" s="604"/>
      <c r="G20" s="604"/>
      <c r="H20" s="604"/>
      <c r="I20" s="604"/>
      <c r="J20" s="604"/>
      <c r="K20" s="604"/>
      <c r="L20" s="604"/>
      <c r="M20" s="604"/>
      <c r="P20" s="604"/>
      <c r="Q20" s="604"/>
      <c r="R20" s="759"/>
      <c r="T20" s="605"/>
    </row>
    <row r="21" spans="1:20" ht="12.75" customHeight="1">
      <c r="A21" s="505"/>
      <c r="B21" s="505"/>
      <c r="C21" s="18" t="s">
        <v>585</v>
      </c>
      <c r="D21"/>
      <c r="E21" s="605"/>
      <c r="F21" s="605"/>
      <c r="G21" s="605"/>
      <c r="H21" s="605"/>
      <c r="I21" s="605"/>
      <c r="J21" s="605"/>
      <c r="K21" s="605"/>
      <c r="L21" s="605"/>
      <c r="M21" s="605"/>
      <c r="R21" s="759"/>
      <c r="T21" s="605"/>
    </row>
    <row r="22" spans="1:20" ht="12.75" customHeight="1">
      <c r="A22" s="505"/>
      <c r="B22" s="505"/>
      <c r="C22" s="18" t="s">
        <v>586</v>
      </c>
      <c r="D22" s="533"/>
      <c r="E22" s="608">
        <v>0</v>
      </c>
      <c r="F22" s="608">
        <v>0</v>
      </c>
      <c r="G22" s="608">
        <v>957</v>
      </c>
      <c r="H22" s="608">
        <v>0</v>
      </c>
      <c r="I22" s="608">
        <v>0</v>
      </c>
      <c r="J22" s="608">
        <v>0</v>
      </c>
      <c r="K22" s="608">
        <v>5</v>
      </c>
      <c r="L22" s="608">
        <v>0</v>
      </c>
      <c r="M22" s="608">
        <v>962</v>
      </c>
      <c r="P22" s="608">
        <v>5</v>
      </c>
      <c r="Q22" s="608">
        <v>957</v>
      </c>
      <c r="R22" s="759"/>
      <c r="T22" s="605"/>
    </row>
    <row r="23" spans="1:20" ht="12.75" customHeight="1">
      <c r="A23" s="505"/>
      <c r="B23" s="505"/>
      <c r="C23" s="868" t="s">
        <v>587</v>
      </c>
      <c r="D23" s="533"/>
      <c r="E23" s="862">
        <v>0</v>
      </c>
      <c r="F23" s="862">
        <v>0</v>
      </c>
      <c r="G23" s="862">
        <v>13</v>
      </c>
      <c r="H23" s="862">
        <v>0</v>
      </c>
      <c r="I23" s="862">
        <v>1</v>
      </c>
      <c r="J23" s="862">
        <v>0</v>
      </c>
      <c r="K23" s="862">
        <v>4</v>
      </c>
      <c r="L23" s="862">
        <v>0</v>
      </c>
      <c r="M23" s="862">
        <v>18</v>
      </c>
      <c r="P23" s="862">
        <v>2</v>
      </c>
      <c r="Q23" s="862">
        <v>16</v>
      </c>
      <c r="R23" s="759"/>
      <c r="T23" s="605"/>
    </row>
    <row r="24" spans="1:20" ht="12.75" customHeight="1">
      <c r="A24" s="505"/>
      <c r="B24" s="505"/>
      <c r="C24" s="18"/>
      <c r="D24" s="533"/>
      <c r="E24" s="608">
        <v>0</v>
      </c>
      <c r="F24" s="608">
        <v>0</v>
      </c>
      <c r="G24" s="608">
        <v>970</v>
      </c>
      <c r="H24" s="608">
        <v>0</v>
      </c>
      <c r="I24" s="608">
        <v>1</v>
      </c>
      <c r="J24" s="608">
        <v>0</v>
      </c>
      <c r="K24" s="608">
        <v>9</v>
      </c>
      <c r="L24" s="608">
        <v>0</v>
      </c>
      <c r="M24" s="608">
        <v>980</v>
      </c>
      <c r="P24" s="608">
        <v>7</v>
      </c>
      <c r="Q24" s="608">
        <v>973</v>
      </c>
      <c r="R24" s="759"/>
      <c r="T24" s="605"/>
    </row>
    <row r="25" spans="1:20" ht="12.75" customHeight="1">
      <c r="A25" s="505"/>
      <c r="B25" s="505"/>
      <c r="C25" s="18" t="s">
        <v>588</v>
      </c>
      <c r="D25" s="533"/>
      <c r="E25" s="608">
        <v>46</v>
      </c>
      <c r="F25" s="608">
        <v>0</v>
      </c>
      <c r="G25" s="608">
        <v>519</v>
      </c>
      <c r="H25" s="608">
        <v>38</v>
      </c>
      <c r="I25" s="608">
        <v>473</v>
      </c>
      <c r="J25" s="608">
        <v>249</v>
      </c>
      <c r="K25" s="608">
        <v>41</v>
      </c>
      <c r="L25" s="608">
        <v>43</v>
      </c>
      <c r="M25" s="608">
        <v>1409</v>
      </c>
      <c r="P25" s="608">
        <v>524</v>
      </c>
      <c r="Q25" s="608">
        <v>885</v>
      </c>
      <c r="R25" s="759"/>
      <c r="T25" s="605"/>
    </row>
    <row r="26" spans="1:20" ht="12.75" customHeight="1">
      <c r="A26" s="505"/>
      <c r="B26" s="505"/>
      <c r="C26" s="18" t="s">
        <v>589</v>
      </c>
      <c r="D26" s="533"/>
      <c r="E26" s="608">
        <v>581</v>
      </c>
      <c r="F26" s="608">
        <v>0</v>
      </c>
      <c r="G26" s="608">
        <v>4461</v>
      </c>
      <c r="H26" s="608">
        <v>0</v>
      </c>
      <c r="I26" s="608">
        <v>686</v>
      </c>
      <c r="J26" s="608">
        <v>226</v>
      </c>
      <c r="K26" s="608">
        <v>2180</v>
      </c>
      <c r="L26" s="608">
        <v>253</v>
      </c>
      <c r="M26" s="608">
        <v>8387</v>
      </c>
      <c r="P26" s="608">
        <v>1658</v>
      </c>
      <c r="Q26" s="608">
        <v>6729</v>
      </c>
      <c r="R26" s="759"/>
      <c r="T26" s="605"/>
    </row>
    <row r="27" spans="1:20" ht="12.75" customHeight="1">
      <c r="A27" s="505"/>
      <c r="B27" s="505"/>
      <c r="C27" s="863" t="s">
        <v>590</v>
      </c>
      <c r="D27" s="1157"/>
      <c r="E27" s="863">
        <v>627</v>
      </c>
      <c r="F27" s="863">
        <v>0</v>
      </c>
      <c r="G27" s="787">
        <v>5950</v>
      </c>
      <c r="H27" s="787">
        <v>38</v>
      </c>
      <c r="I27" s="787">
        <v>1160</v>
      </c>
      <c r="J27" s="787">
        <v>475</v>
      </c>
      <c r="K27" s="787">
        <v>2230</v>
      </c>
      <c r="L27" s="787">
        <v>296</v>
      </c>
      <c r="M27" s="787">
        <v>10776</v>
      </c>
      <c r="P27" s="787">
        <v>2189</v>
      </c>
      <c r="Q27" s="787">
        <v>8587</v>
      </c>
      <c r="R27" s="759"/>
      <c r="T27" s="605"/>
    </row>
    <row r="28" spans="1:20" ht="12.75" customHeight="1">
      <c r="A28" s="505"/>
      <c r="B28" s="505"/>
      <c r="C28"/>
      <c r="D28"/>
      <c r="E28" s="605"/>
      <c r="F28" s="605"/>
      <c r="G28" s="605"/>
      <c r="H28" s="605"/>
      <c r="I28" s="605"/>
      <c r="J28" s="605"/>
      <c r="K28" s="605"/>
      <c r="L28" s="605"/>
      <c r="M28" s="605"/>
      <c r="R28" s="759"/>
      <c r="T28" s="605"/>
    </row>
    <row r="29" spans="1:20" ht="12.75" customHeight="1">
      <c r="A29" s="505"/>
      <c r="B29" s="505"/>
      <c r="C29" s="603" t="s">
        <v>591</v>
      </c>
      <c r="D29"/>
      <c r="E29" s="604"/>
      <c r="F29" s="604"/>
      <c r="G29" s="606"/>
      <c r="H29" s="604"/>
      <c r="I29" s="604"/>
      <c r="J29" s="604"/>
      <c r="K29" s="604"/>
      <c r="L29" s="604"/>
      <c r="M29" s="604"/>
      <c r="P29" s="604"/>
      <c r="Q29" s="604"/>
      <c r="R29" s="759"/>
      <c r="T29" s="605"/>
    </row>
    <row r="30" spans="1:20" ht="12.75" customHeight="1">
      <c r="A30" s="505"/>
      <c r="B30" s="505"/>
      <c r="C30" s="18" t="s">
        <v>592</v>
      </c>
      <c r="D30"/>
      <c r="E30" s="605"/>
      <c r="F30" s="605"/>
      <c r="G30" s="605"/>
      <c r="H30" s="605"/>
      <c r="I30" s="605"/>
      <c r="J30" s="605"/>
      <c r="K30" s="605"/>
      <c r="L30" s="605"/>
      <c r="M30" s="605"/>
      <c r="R30" s="759"/>
      <c r="T30" s="605"/>
    </row>
    <row r="31" spans="1:20" ht="12.75" customHeight="1">
      <c r="A31" s="505"/>
      <c r="B31" s="505"/>
      <c r="C31" s="18" t="s">
        <v>593</v>
      </c>
      <c r="D31" s="533"/>
      <c r="E31" s="608">
        <v>107</v>
      </c>
      <c r="F31" s="608">
        <v>0</v>
      </c>
      <c r="G31" s="608">
        <v>1136</v>
      </c>
      <c r="H31" s="608">
        <v>0</v>
      </c>
      <c r="I31" s="608">
        <v>942</v>
      </c>
      <c r="J31" s="608">
        <v>656</v>
      </c>
      <c r="K31" s="608">
        <v>4282</v>
      </c>
      <c r="L31" s="608">
        <v>1409</v>
      </c>
      <c r="M31" s="608">
        <v>8532</v>
      </c>
      <c r="P31" s="608">
        <v>6760</v>
      </c>
      <c r="Q31" s="608">
        <v>1772</v>
      </c>
      <c r="R31" s="759"/>
      <c r="T31" s="605"/>
    </row>
    <row r="32" spans="1:20" ht="12.75" customHeight="1">
      <c r="A32" s="505"/>
      <c r="B32" s="505"/>
      <c r="C32" s="18" t="s">
        <v>594</v>
      </c>
      <c r="D32" s="533"/>
      <c r="E32" s="862">
        <v>2705</v>
      </c>
      <c r="F32" s="862">
        <v>0</v>
      </c>
      <c r="G32" s="862">
        <v>13187</v>
      </c>
      <c r="H32" s="862">
        <v>0</v>
      </c>
      <c r="I32" s="862">
        <v>790</v>
      </c>
      <c r="J32" s="862">
        <v>139</v>
      </c>
      <c r="K32" s="862">
        <v>6558</v>
      </c>
      <c r="L32" s="862">
        <v>540</v>
      </c>
      <c r="M32" s="862">
        <v>23919</v>
      </c>
      <c r="P32" s="862">
        <v>2082</v>
      </c>
      <c r="Q32" s="862">
        <v>21837</v>
      </c>
      <c r="R32" s="759"/>
      <c r="T32" s="605"/>
    </row>
    <row r="33" spans="1:20" ht="12.75" customHeight="1">
      <c r="A33" s="505"/>
      <c r="B33" s="505"/>
      <c r="C33" s="607"/>
      <c r="D33" s="533"/>
      <c r="E33" s="609">
        <v>2812</v>
      </c>
      <c r="F33" s="609">
        <v>0</v>
      </c>
      <c r="G33" s="609">
        <v>14323</v>
      </c>
      <c r="H33" s="609">
        <v>0</v>
      </c>
      <c r="I33" s="609">
        <v>1732</v>
      </c>
      <c r="J33" s="609">
        <v>795</v>
      </c>
      <c r="K33" s="609">
        <v>10840</v>
      </c>
      <c r="L33" s="609">
        <v>1949</v>
      </c>
      <c r="M33" s="609">
        <v>32451</v>
      </c>
      <c r="P33" s="609">
        <v>8842</v>
      </c>
      <c r="Q33" s="609">
        <v>23609</v>
      </c>
      <c r="R33" s="759"/>
      <c r="T33" s="605"/>
    </row>
    <row r="34" spans="1:20" ht="12.75" customHeight="1">
      <c r="A34" s="505"/>
      <c r="B34" s="505"/>
      <c r="C34" s="18" t="s">
        <v>595</v>
      </c>
      <c r="D34" s="533"/>
      <c r="E34" s="608">
        <v>36</v>
      </c>
      <c r="F34" s="608">
        <v>0</v>
      </c>
      <c r="G34" s="608">
        <v>321</v>
      </c>
      <c r="H34" s="608">
        <v>-6</v>
      </c>
      <c r="I34" s="608">
        <v>154</v>
      </c>
      <c r="J34" s="608">
        <v>20</v>
      </c>
      <c r="K34" s="608">
        <v>32</v>
      </c>
      <c r="L34" s="608">
        <v>13</v>
      </c>
      <c r="M34" s="608">
        <v>570</v>
      </c>
      <c r="P34" s="608">
        <v>76</v>
      </c>
      <c r="Q34" s="608">
        <v>494</v>
      </c>
      <c r="R34" s="759"/>
      <c r="T34" s="605"/>
    </row>
    <row r="35" spans="1:20" ht="12.75" customHeight="1">
      <c r="A35" s="505"/>
      <c r="B35" s="505"/>
      <c r="C35" s="18" t="s">
        <v>596</v>
      </c>
      <c r="D35" s="533"/>
      <c r="E35" s="608">
        <v>547</v>
      </c>
      <c r="F35" s="608">
        <v>0</v>
      </c>
      <c r="G35" s="608">
        <v>2552</v>
      </c>
      <c r="H35" s="608">
        <v>1</v>
      </c>
      <c r="I35" s="608">
        <v>311</v>
      </c>
      <c r="J35" s="608">
        <v>353</v>
      </c>
      <c r="K35" s="608">
        <v>565</v>
      </c>
      <c r="L35" s="608">
        <v>99</v>
      </c>
      <c r="M35" s="608">
        <v>4428</v>
      </c>
      <c r="P35" s="608">
        <v>983</v>
      </c>
      <c r="Q35" s="608">
        <v>3445</v>
      </c>
      <c r="R35" s="759"/>
      <c r="T35" s="605"/>
    </row>
    <row r="36" spans="1:20" ht="12.75" customHeight="1">
      <c r="A36" s="505"/>
      <c r="B36" s="505"/>
      <c r="C36" s="18" t="s">
        <v>597</v>
      </c>
      <c r="D36" s="533"/>
      <c r="E36" s="608">
        <v>-62</v>
      </c>
      <c r="F36" s="608">
        <v>0</v>
      </c>
      <c r="G36" s="608">
        <v>175</v>
      </c>
      <c r="H36" s="608">
        <v>0</v>
      </c>
      <c r="I36" s="608">
        <v>318</v>
      </c>
      <c r="J36" s="608">
        <v>0</v>
      </c>
      <c r="K36" s="608">
        <v>1241</v>
      </c>
      <c r="L36" s="608">
        <v>26</v>
      </c>
      <c r="M36" s="608">
        <v>1698</v>
      </c>
      <c r="P36" s="608">
        <v>408</v>
      </c>
      <c r="Q36" s="608">
        <v>1290</v>
      </c>
      <c r="R36" s="759"/>
      <c r="T36" s="605"/>
    </row>
    <row r="37" spans="1:20" ht="12.75" customHeight="1">
      <c r="A37" s="505"/>
      <c r="B37" s="505"/>
      <c r="C37" s="18" t="s">
        <v>598</v>
      </c>
      <c r="D37" s="533"/>
      <c r="E37" s="608">
        <v>-95</v>
      </c>
      <c r="F37" s="608">
        <v>9</v>
      </c>
      <c r="G37" s="608">
        <v>2571</v>
      </c>
      <c r="H37" s="608">
        <v>23</v>
      </c>
      <c r="I37" s="608">
        <v>28</v>
      </c>
      <c r="J37" s="608">
        <v>-56</v>
      </c>
      <c r="K37" s="608">
        <v>39</v>
      </c>
      <c r="L37" s="608">
        <v>90</v>
      </c>
      <c r="M37" s="608">
        <v>2609</v>
      </c>
      <c r="P37" s="608">
        <v>-5</v>
      </c>
      <c r="Q37" s="608">
        <v>2614</v>
      </c>
      <c r="R37" s="759"/>
      <c r="T37" s="605"/>
    </row>
    <row r="38" spans="1:20" ht="12.75" customHeight="1">
      <c r="A38" s="505"/>
      <c r="B38" s="505"/>
      <c r="C38" s="18" t="s">
        <v>18</v>
      </c>
      <c r="D38" s="533"/>
      <c r="E38" s="608">
        <v>1454</v>
      </c>
      <c r="F38" s="608">
        <v>0</v>
      </c>
      <c r="G38" s="608">
        <v>4966</v>
      </c>
      <c r="H38" s="608">
        <v>3</v>
      </c>
      <c r="I38" s="608">
        <v>1178</v>
      </c>
      <c r="J38" s="608">
        <v>530</v>
      </c>
      <c r="K38" s="608">
        <v>3224</v>
      </c>
      <c r="L38" s="608">
        <v>436</v>
      </c>
      <c r="M38" s="608">
        <v>11791</v>
      </c>
      <c r="P38" s="608">
        <v>4157</v>
      </c>
      <c r="Q38" s="608">
        <v>7634</v>
      </c>
      <c r="R38" s="759"/>
      <c r="T38" s="605"/>
    </row>
    <row r="39" spans="1:20" ht="12.75" customHeight="1">
      <c r="A39" s="505"/>
      <c r="B39" s="505"/>
      <c r="C39" s="18" t="s">
        <v>599</v>
      </c>
      <c r="D39" s="533"/>
      <c r="E39" s="608"/>
      <c r="F39" s="608"/>
      <c r="G39" s="608"/>
      <c r="H39" s="608"/>
      <c r="I39" s="608"/>
      <c r="J39" s="608"/>
      <c r="K39" s="608"/>
      <c r="L39" s="608"/>
      <c r="M39" s="608"/>
      <c r="P39" s="608"/>
      <c r="Q39" s="608"/>
      <c r="R39" s="759"/>
      <c r="T39" s="605"/>
    </row>
    <row r="40" spans="1:20" ht="12.75" customHeight="1">
      <c r="A40" s="505"/>
      <c r="B40" s="505"/>
      <c r="C40" s="18" t="s">
        <v>600</v>
      </c>
      <c r="D40" s="533"/>
      <c r="E40" s="608">
        <v>249</v>
      </c>
      <c r="F40" s="608">
        <v>4</v>
      </c>
      <c r="G40" s="608">
        <v>-74</v>
      </c>
      <c r="H40" s="608">
        <v>0</v>
      </c>
      <c r="I40" s="608">
        <v>-19</v>
      </c>
      <c r="J40" s="608">
        <v>121</v>
      </c>
      <c r="K40" s="608">
        <v>11</v>
      </c>
      <c r="L40" s="608">
        <v>-2</v>
      </c>
      <c r="M40" s="608">
        <v>290</v>
      </c>
      <c r="P40" s="608">
        <v>111</v>
      </c>
      <c r="Q40" s="608">
        <v>179</v>
      </c>
      <c r="R40" s="759"/>
      <c r="T40" s="605"/>
    </row>
    <row r="41" spans="1:20" ht="12.75" customHeight="1">
      <c r="A41" s="505"/>
      <c r="B41" s="505"/>
      <c r="C41" s="607"/>
      <c r="D41" s="533"/>
      <c r="E41" s="609">
        <v>2129</v>
      </c>
      <c r="F41" s="609">
        <v>13</v>
      </c>
      <c r="G41" s="609">
        <v>10511</v>
      </c>
      <c r="H41" s="609">
        <v>21</v>
      </c>
      <c r="I41" s="609">
        <v>1970</v>
      </c>
      <c r="J41" s="609">
        <v>968</v>
      </c>
      <c r="K41" s="609">
        <v>5112</v>
      </c>
      <c r="L41" s="609">
        <v>662</v>
      </c>
      <c r="M41" s="609">
        <v>21386</v>
      </c>
      <c r="P41" s="609">
        <v>5730</v>
      </c>
      <c r="Q41" s="609">
        <v>15656</v>
      </c>
      <c r="R41" s="759"/>
      <c r="T41" s="605"/>
    </row>
    <row r="42" spans="1:20" ht="12.75" customHeight="1">
      <c r="A42" s="505"/>
      <c r="B42" s="505"/>
      <c r="C42" s="18" t="s">
        <v>601</v>
      </c>
      <c r="D42" s="533"/>
      <c r="E42" s="608">
        <v>683</v>
      </c>
      <c r="F42" s="608">
        <v>-13</v>
      </c>
      <c r="G42" s="608">
        <v>3812</v>
      </c>
      <c r="H42" s="608">
        <v>-21</v>
      </c>
      <c r="I42" s="608">
        <v>-238</v>
      </c>
      <c r="J42" s="608">
        <v>-173</v>
      </c>
      <c r="K42" s="608">
        <v>5728</v>
      </c>
      <c r="L42" s="608">
        <v>1287</v>
      </c>
      <c r="M42" s="608">
        <v>11065</v>
      </c>
      <c r="P42" s="608">
        <v>3112</v>
      </c>
      <c r="Q42" s="608">
        <v>7953</v>
      </c>
      <c r="R42" s="759"/>
      <c r="T42" s="605"/>
    </row>
    <row r="43" spans="1:20" ht="12.75" customHeight="1">
      <c r="A43" s="505"/>
      <c r="B43" s="505"/>
      <c r="C43" s="18" t="s">
        <v>602</v>
      </c>
      <c r="D43" s="533"/>
      <c r="E43" s="608">
        <v>703</v>
      </c>
      <c r="F43" s="608">
        <v>0</v>
      </c>
      <c r="G43" s="608">
        <v>882</v>
      </c>
      <c r="H43" s="608">
        <v>-11</v>
      </c>
      <c r="I43" s="608">
        <v>18</v>
      </c>
      <c r="J43" s="608">
        <v>678</v>
      </c>
      <c r="K43" s="608">
        <v>4228</v>
      </c>
      <c r="L43" s="608">
        <v>460</v>
      </c>
      <c r="M43" s="608">
        <v>6958</v>
      </c>
      <c r="P43" s="608">
        <v>2265</v>
      </c>
      <c r="Q43" s="608">
        <v>4693</v>
      </c>
      <c r="R43" s="759"/>
      <c r="T43" s="605"/>
    </row>
    <row r="44" spans="1:20" ht="12.75" customHeight="1">
      <c r="A44" s="505"/>
      <c r="B44" s="505"/>
      <c r="C44" s="863" t="s">
        <v>603</v>
      </c>
      <c r="D44" s="1157"/>
      <c r="E44" s="787">
        <v>-20</v>
      </c>
      <c r="F44" s="787">
        <v>-13</v>
      </c>
      <c r="G44" s="787">
        <v>2930</v>
      </c>
      <c r="H44" s="787">
        <v>-10</v>
      </c>
      <c r="I44" s="787">
        <v>-256</v>
      </c>
      <c r="J44" s="787">
        <v>-851</v>
      </c>
      <c r="K44" s="787">
        <v>1500</v>
      </c>
      <c r="L44" s="787">
        <v>827</v>
      </c>
      <c r="M44" s="787">
        <v>4107</v>
      </c>
      <c r="P44" s="787">
        <v>847</v>
      </c>
      <c r="Q44" s="787">
        <v>3260</v>
      </c>
      <c r="R44" s="759"/>
      <c r="T44" s="605"/>
    </row>
    <row r="45" spans="1:20" ht="12.75" customHeight="1">
      <c r="A45" s="505"/>
      <c r="B45" s="505"/>
      <c r="C45" s="506"/>
      <c r="D45" s="506"/>
      <c r="E45" s="690"/>
      <c r="F45" s="690"/>
      <c r="G45" s="690"/>
      <c r="H45" s="690"/>
      <c r="I45" s="690"/>
      <c r="J45" s="690"/>
      <c r="K45" s="690"/>
      <c r="L45" s="690"/>
      <c r="M45" s="690"/>
      <c r="N45" s="690"/>
      <c r="O45" s="506"/>
      <c r="P45" s="506"/>
      <c r="Q45" s="506"/>
      <c r="R45" s="506"/>
    </row>
    <row r="46" spans="1:20" ht="51.75" customHeight="1">
      <c r="A46" s="505"/>
      <c r="B46" s="706" t="s">
        <v>308</v>
      </c>
      <c r="C46" s="1281" t="s">
        <v>604</v>
      </c>
      <c r="D46" s="1281"/>
      <c r="E46" s="1281"/>
      <c r="F46" s="1281"/>
      <c r="G46" s="1281"/>
      <c r="H46" s="1281"/>
      <c r="I46" s="1281"/>
      <c r="J46" s="1281"/>
      <c r="K46" s="1281"/>
      <c r="L46" s="1281"/>
      <c r="M46" s="1281"/>
      <c r="N46" s="1281"/>
      <c r="O46" s="1281"/>
      <c r="P46" s="1281"/>
      <c r="Q46" s="1281"/>
      <c r="R46" s="1281"/>
    </row>
    <row r="47" spans="1:20" ht="11.5" customHeight="1">
      <c r="A47" s="505"/>
      <c r="B47" s="706" t="s">
        <v>492</v>
      </c>
      <c r="C47" s="1286" t="s">
        <v>605</v>
      </c>
      <c r="D47" s="1286"/>
      <c r="E47" s="1286"/>
      <c r="F47" s="1286"/>
      <c r="G47" s="1286"/>
      <c r="H47" s="1286"/>
      <c r="I47" s="1286"/>
      <c r="J47" s="1286"/>
      <c r="K47" s="1286"/>
      <c r="L47" s="1286"/>
      <c r="M47" s="1286"/>
      <c r="N47" s="1286"/>
      <c r="O47" s="1286"/>
      <c r="P47" s="1286"/>
      <c r="Q47" s="1286"/>
      <c r="R47" s="1286"/>
    </row>
    <row r="48" spans="1:20" ht="11.5" customHeight="1">
      <c r="A48" s="505"/>
      <c r="B48" s="706" t="s">
        <v>302</v>
      </c>
      <c r="C48" s="1286" t="s">
        <v>606</v>
      </c>
      <c r="D48" s="1286"/>
      <c r="E48" s="1286"/>
      <c r="F48" s="1286"/>
      <c r="G48" s="1286"/>
      <c r="H48" s="1286"/>
      <c r="I48" s="1286"/>
      <c r="J48" s="1286"/>
      <c r="K48" s="1286"/>
      <c r="L48" s="1286"/>
      <c r="M48" s="1286"/>
      <c r="N48" s="1286"/>
      <c r="O48" s="1286"/>
      <c r="P48" s="1286"/>
      <c r="Q48" s="1286"/>
      <c r="R48" s="1286"/>
    </row>
    <row r="49" spans="1:27" ht="11.5" customHeight="1">
      <c r="A49" s="505"/>
      <c r="B49" s="706" t="s">
        <v>297</v>
      </c>
      <c r="C49" s="1286" t="s">
        <v>607</v>
      </c>
      <c r="D49" s="1286"/>
      <c r="E49" s="1286"/>
      <c r="F49" s="1286"/>
      <c r="G49" s="1286"/>
      <c r="H49" s="1286"/>
      <c r="I49" s="1286"/>
      <c r="J49" s="1286"/>
      <c r="K49" s="1286"/>
      <c r="L49" s="1286"/>
      <c r="M49" s="1286"/>
      <c r="N49" s="1286"/>
      <c r="O49" s="1286"/>
      <c r="P49" s="1286"/>
      <c r="Q49" s="1286"/>
      <c r="R49" s="1286"/>
    </row>
    <row r="50" spans="1:27" ht="11.5" customHeight="1">
      <c r="A50" s="505"/>
      <c r="B50" s="706" t="s">
        <v>498</v>
      </c>
      <c r="C50" s="1286" t="s">
        <v>608</v>
      </c>
      <c r="D50" s="1286"/>
      <c r="E50" s="1286"/>
      <c r="F50" s="1286"/>
      <c r="G50" s="1286"/>
      <c r="H50" s="1286"/>
      <c r="I50" s="1286"/>
      <c r="J50" s="1286"/>
      <c r="K50" s="1286"/>
      <c r="L50" s="1286"/>
      <c r="M50" s="1286"/>
      <c r="N50" s="1286"/>
      <c r="O50" s="1286"/>
      <c r="P50" s="1286"/>
      <c r="Q50" s="1286"/>
      <c r="R50" s="1286"/>
    </row>
    <row r="51" spans="1:27" ht="11.5" customHeight="1">
      <c r="A51" s="505"/>
      <c r="B51" s="706" t="s">
        <v>500</v>
      </c>
      <c r="C51" s="1273" t="s">
        <v>609</v>
      </c>
      <c r="D51" s="1273"/>
      <c r="E51" s="1273"/>
      <c r="F51" s="1273"/>
      <c r="G51" s="1273"/>
      <c r="H51" s="1273"/>
      <c r="I51" s="1273"/>
      <c r="J51" s="1273"/>
      <c r="K51" s="1273"/>
      <c r="L51" s="1273"/>
      <c r="M51" s="1273"/>
      <c r="N51" s="1273"/>
      <c r="O51" s="1273"/>
      <c r="P51" s="1273"/>
      <c r="Q51" s="1273"/>
      <c r="R51" s="1273"/>
    </row>
    <row r="52" spans="1:27" ht="11.5" customHeight="1">
      <c r="A52" s="505"/>
      <c r="B52" s="505"/>
      <c r="C52" s="420"/>
      <c r="D52" s="77"/>
      <c r="E52" s="77"/>
      <c r="F52" s="77"/>
      <c r="G52" s="77"/>
      <c r="H52" s="77"/>
      <c r="I52" s="77"/>
      <c r="J52" s="77"/>
      <c r="K52" s="77"/>
      <c r="L52" s="77"/>
      <c r="M52" s="77"/>
      <c r="N52" s="77"/>
      <c r="O52" s="77"/>
      <c r="P52" s="77"/>
      <c r="Q52" s="77"/>
      <c r="R52" s="77"/>
    </row>
    <row r="53" spans="1:27" ht="10.5" customHeight="1">
      <c r="A53" s="509"/>
      <c r="B53" s="509"/>
      <c r="C53" s="1153"/>
      <c r="D53" s="511"/>
      <c r="E53" s="1283" t="s">
        <v>352</v>
      </c>
      <c r="F53" s="1284"/>
      <c r="G53" s="1283" t="s">
        <v>566</v>
      </c>
      <c r="H53" s="1283"/>
      <c r="I53" s="1154" t="s">
        <v>567</v>
      </c>
      <c r="J53" s="1154" t="s">
        <v>568</v>
      </c>
      <c r="K53" s="1154" t="s">
        <v>569</v>
      </c>
      <c r="L53" s="1154" t="s">
        <v>570</v>
      </c>
      <c r="M53" s="1155" t="s">
        <v>571</v>
      </c>
      <c r="P53" s="1156" t="s">
        <v>571</v>
      </c>
      <c r="Q53" s="1156" t="s">
        <v>572</v>
      </c>
      <c r="S53" s="1281"/>
      <c r="T53" s="1281"/>
      <c r="U53" s="1281"/>
      <c r="V53" s="1281"/>
      <c r="W53" s="1281"/>
      <c r="X53" s="1281"/>
      <c r="Y53" s="1281"/>
      <c r="Z53" s="1281"/>
      <c r="AA53" s="1281"/>
    </row>
    <row r="54" spans="1:27" ht="13.5" customHeight="1">
      <c r="A54" s="509"/>
      <c r="B54" s="509"/>
      <c r="C54" s="537"/>
      <c r="D54" s="511"/>
      <c r="E54" s="1279"/>
      <c r="F54" s="1280"/>
      <c r="G54" s="1279" t="s">
        <v>573</v>
      </c>
      <c r="H54" s="1279"/>
      <c r="I54" s="11" t="s">
        <v>573</v>
      </c>
      <c r="J54" s="11"/>
      <c r="K54" s="539"/>
      <c r="L54" s="539"/>
      <c r="M54" s="539"/>
      <c r="P54" s="784" t="s">
        <v>574</v>
      </c>
      <c r="Q54" s="784" t="s">
        <v>575</v>
      </c>
      <c r="S54" s="1281"/>
      <c r="T54" s="1281"/>
      <c r="U54" s="1281"/>
      <c r="V54" s="1281"/>
      <c r="W54" s="1281"/>
      <c r="X54" s="1281"/>
      <c r="Y54" s="1281"/>
      <c r="Z54" s="1281"/>
      <c r="AA54" s="1281"/>
    </row>
    <row r="55" spans="1:27" ht="10.5" customHeight="1">
      <c r="A55" s="509"/>
      <c r="B55" s="509"/>
      <c r="C55" s="540"/>
      <c r="D55" s="520"/>
      <c r="E55" s="541"/>
      <c r="F55" s="541"/>
      <c r="G55" s="541"/>
      <c r="H55" s="541" t="s">
        <v>576</v>
      </c>
      <c r="I55" s="541"/>
      <c r="J55" s="541"/>
      <c r="K55" s="541"/>
      <c r="L55" s="541"/>
      <c r="M55" s="541"/>
      <c r="P55" s="541"/>
      <c r="Q55" s="541"/>
    </row>
    <row r="56" spans="1:27" ht="10.5" customHeight="1">
      <c r="A56" s="509"/>
      <c r="B56" s="509"/>
      <c r="C56" s="537"/>
      <c r="D56" s="520"/>
      <c r="E56" s="539"/>
      <c r="F56" s="539" t="s">
        <v>576</v>
      </c>
      <c r="G56" s="539"/>
      <c r="H56" s="539" t="s">
        <v>566</v>
      </c>
      <c r="I56" s="539"/>
      <c r="J56" s="539"/>
      <c r="K56" s="539"/>
      <c r="L56" s="539"/>
      <c r="M56" s="539"/>
      <c r="P56" s="539"/>
      <c r="Q56" s="539"/>
    </row>
    <row r="57" spans="1:27" ht="10.5" customHeight="1">
      <c r="A57" s="509"/>
      <c r="B57" s="509"/>
      <c r="C57" s="542"/>
      <c r="D57" s="513"/>
      <c r="E57" s="543" t="s">
        <v>577</v>
      </c>
      <c r="F57" s="543" t="s">
        <v>352</v>
      </c>
      <c r="G57" s="543" t="s">
        <v>149</v>
      </c>
      <c r="H57" s="543" t="s">
        <v>573</v>
      </c>
      <c r="I57" s="543"/>
      <c r="J57" s="543"/>
      <c r="K57" s="543"/>
      <c r="L57" s="543"/>
      <c r="M57" s="543"/>
      <c r="P57" s="543"/>
      <c r="Q57" s="543"/>
    </row>
    <row r="58" spans="1:27" ht="10.5" customHeight="1">
      <c r="C58" s="544">
        <v>2024</v>
      </c>
      <c r="D58" s="529"/>
      <c r="E58" s="529"/>
      <c r="F58" s="529"/>
      <c r="G58" s="529"/>
      <c r="H58" s="529"/>
      <c r="I58" s="529"/>
      <c r="J58" s="529"/>
      <c r="K58" s="529"/>
      <c r="L58" s="529"/>
      <c r="M58" s="529"/>
      <c r="P58" s="529"/>
      <c r="Q58" s="529"/>
    </row>
    <row r="59" spans="1:27" ht="12.75" customHeight="1">
      <c r="C59" s="594" t="s">
        <v>578</v>
      </c>
      <c r="D59" s="595"/>
      <c r="E59" s="513"/>
      <c r="F59" s="513"/>
      <c r="G59" s="513"/>
      <c r="H59" s="513"/>
      <c r="I59" s="513"/>
      <c r="J59" s="513"/>
      <c r="K59" s="513"/>
      <c r="L59" s="513"/>
      <c r="M59" s="513"/>
      <c r="P59" s="549"/>
      <c r="Q59" s="549"/>
    </row>
    <row r="60" spans="1:27" ht="12.75" customHeight="1">
      <c r="C60" s="594" t="s">
        <v>579</v>
      </c>
      <c r="D60" s="596"/>
      <c r="E60" s="529"/>
      <c r="F60" s="529"/>
      <c r="G60" s="529"/>
      <c r="H60" s="529"/>
      <c r="I60" s="529"/>
      <c r="J60" s="529"/>
      <c r="K60" s="529"/>
      <c r="L60" s="529"/>
      <c r="M60" s="529"/>
      <c r="P60" s="529"/>
      <c r="Q60" s="529"/>
    </row>
    <row r="61" spans="1:27" ht="12.75" customHeight="1">
      <c r="C61" s="597" t="s">
        <v>580</v>
      </c>
      <c r="D61" s="596"/>
      <c r="E61" s="598"/>
      <c r="F61" s="598"/>
      <c r="G61" s="598"/>
      <c r="H61" s="598"/>
      <c r="I61" s="598"/>
      <c r="J61" s="598"/>
      <c r="K61" s="598"/>
      <c r="L61" s="598"/>
      <c r="M61" s="598"/>
      <c r="P61" s="598"/>
      <c r="Q61" s="598"/>
    </row>
    <row r="62" spans="1:27" ht="12.75" customHeight="1">
      <c r="C62" s="48" t="s">
        <v>581</v>
      </c>
      <c r="D62"/>
      <c r="E62" s="608">
        <v>29781</v>
      </c>
      <c r="F62" s="608">
        <v>0</v>
      </c>
      <c r="G62" s="608">
        <v>72248</v>
      </c>
      <c r="H62" s="608">
        <v>8</v>
      </c>
      <c r="I62" s="608">
        <v>14427</v>
      </c>
      <c r="J62" s="608">
        <v>18756</v>
      </c>
      <c r="K62" s="608">
        <v>42709</v>
      </c>
      <c r="L62" s="608">
        <v>6504</v>
      </c>
      <c r="M62" s="608">
        <v>184433</v>
      </c>
      <c r="P62" s="608">
        <v>59148</v>
      </c>
      <c r="Q62" s="608">
        <v>125285</v>
      </c>
    </row>
    <row r="63" spans="1:27" ht="12.75" customHeight="1">
      <c r="A63" s="399"/>
      <c r="B63" s="399"/>
      <c r="C63" s="867" t="s">
        <v>582</v>
      </c>
      <c r="D63" s="533"/>
      <c r="E63" s="862">
        <v>411</v>
      </c>
      <c r="F63" s="862">
        <v>0</v>
      </c>
      <c r="G63" s="862">
        <v>3012</v>
      </c>
      <c r="H63" s="862">
        <v>1936</v>
      </c>
      <c r="I63" s="862">
        <v>2760</v>
      </c>
      <c r="J63" s="862">
        <v>2471</v>
      </c>
      <c r="K63" s="862">
        <v>1701</v>
      </c>
      <c r="L63" s="862">
        <v>762</v>
      </c>
      <c r="M63" s="862">
        <v>13053</v>
      </c>
      <c r="P63" s="862">
        <v>4306</v>
      </c>
      <c r="Q63" s="862">
        <v>8747</v>
      </c>
    </row>
    <row r="64" spans="1:27" ht="12.75" customHeight="1">
      <c r="C64" s="48"/>
      <c r="D64" s="533"/>
      <c r="E64" s="608">
        <v>30192</v>
      </c>
      <c r="F64" s="608">
        <v>0</v>
      </c>
      <c r="G64" s="608">
        <v>75260</v>
      </c>
      <c r="H64" s="608">
        <v>1944</v>
      </c>
      <c r="I64" s="608">
        <v>17187</v>
      </c>
      <c r="J64" s="608">
        <v>21227</v>
      </c>
      <c r="K64" s="608">
        <v>44410</v>
      </c>
      <c r="L64" s="608">
        <v>7266</v>
      </c>
      <c r="M64" s="608">
        <v>197486</v>
      </c>
      <c r="P64" s="608">
        <v>63454</v>
      </c>
      <c r="Q64" s="608">
        <v>134032</v>
      </c>
    </row>
    <row r="65" spans="3:17" ht="12.75" customHeight="1">
      <c r="C65" s="48" t="s">
        <v>562</v>
      </c>
      <c r="D65" s="533"/>
      <c r="E65" s="608">
        <v>24269</v>
      </c>
      <c r="F65" s="608">
        <v>0</v>
      </c>
      <c r="G65" s="608">
        <v>44067</v>
      </c>
      <c r="H65" s="608">
        <v>1602</v>
      </c>
      <c r="I65" s="608">
        <v>13450</v>
      </c>
      <c r="J65" s="608">
        <v>20373</v>
      </c>
      <c r="K65" s="608">
        <v>27528</v>
      </c>
      <c r="L65" s="608">
        <v>5506</v>
      </c>
      <c r="M65" s="608">
        <v>136795</v>
      </c>
      <c r="P65" s="608">
        <v>49084</v>
      </c>
      <c r="Q65" s="608">
        <v>87711</v>
      </c>
    </row>
    <row r="66" spans="3:17" ht="12.75" customHeight="1">
      <c r="C66" s="863" t="s">
        <v>583</v>
      </c>
      <c r="D66" s="1157"/>
      <c r="E66" s="863">
        <v>5923</v>
      </c>
      <c r="F66" s="863">
        <v>0</v>
      </c>
      <c r="G66" s="863">
        <v>31193</v>
      </c>
      <c r="H66" s="863">
        <v>342</v>
      </c>
      <c r="I66" s="863">
        <v>3737</v>
      </c>
      <c r="J66" s="863">
        <v>854</v>
      </c>
      <c r="K66" s="863">
        <v>16882</v>
      </c>
      <c r="L66" s="863">
        <v>1760</v>
      </c>
      <c r="M66" s="863">
        <v>60691</v>
      </c>
      <c r="P66" s="787">
        <v>14370</v>
      </c>
      <c r="Q66" s="787">
        <v>46321</v>
      </c>
    </row>
    <row r="67" spans="3:17" ht="12.75" customHeight="1">
      <c r="C67" s="72"/>
      <c r="D67"/>
      <c r="E67" s="601"/>
      <c r="F67" s="601"/>
      <c r="G67" s="601"/>
      <c r="H67" s="601"/>
      <c r="I67" s="601"/>
      <c r="J67" s="601"/>
      <c r="K67" s="601"/>
      <c r="L67" s="601"/>
      <c r="M67" s="601"/>
    </row>
    <row r="68" spans="3:17" ht="12.75" customHeight="1">
      <c r="C68" s="603" t="s">
        <v>584</v>
      </c>
      <c r="D68"/>
      <c r="E68" s="604"/>
      <c r="F68" s="604"/>
      <c r="G68" s="604"/>
      <c r="H68" s="604"/>
      <c r="I68" s="604"/>
      <c r="J68" s="604"/>
      <c r="K68" s="604"/>
      <c r="L68" s="604"/>
      <c r="M68" s="604"/>
      <c r="P68" s="604"/>
      <c r="Q68" s="604"/>
    </row>
    <row r="69" spans="3:17" ht="12.75" customHeight="1">
      <c r="C69" s="18" t="s">
        <v>585</v>
      </c>
      <c r="D69"/>
      <c r="E69" s="605"/>
      <c r="F69" s="605"/>
      <c r="G69" s="605"/>
      <c r="H69" s="605"/>
      <c r="I69" s="605"/>
      <c r="J69" s="605"/>
      <c r="K69" s="605"/>
      <c r="L69" s="605"/>
      <c r="M69" s="605"/>
    </row>
    <row r="70" spans="3:17" ht="12.75" customHeight="1">
      <c r="C70" s="18" t="s">
        <v>586</v>
      </c>
      <c r="D70" s="533"/>
      <c r="E70" s="608">
        <v>0</v>
      </c>
      <c r="F70" s="608">
        <v>0</v>
      </c>
      <c r="G70" s="608">
        <v>52</v>
      </c>
      <c r="H70" s="608">
        <v>0</v>
      </c>
      <c r="I70" s="608">
        <v>0</v>
      </c>
      <c r="J70" s="608">
        <v>0</v>
      </c>
      <c r="K70" s="608">
        <v>0</v>
      </c>
      <c r="L70" s="608">
        <v>0</v>
      </c>
      <c r="M70" s="608">
        <v>52</v>
      </c>
      <c r="P70" s="608">
        <v>0</v>
      </c>
      <c r="Q70" s="608">
        <v>52</v>
      </c>
    </row>
    <row r="71" spans="3:17" ht="12.75" customHeight="1">
      <c r="C71" s="868" t="s">
        <v>587</v>
      </c>
      <c r="D71" s="533"/>
      <c r="E71" s="862">
        <v>0</v>
      </c>
      <c r="F71" s="862">
        <v>0</v>
      </c>
      <c r="G71" s="862">
        <v>21</v>
      </c>
      <c r="H71" s="862">
        <v>0</v>
      </c>
      <c r="I71" s="862">
        <v>2</v>
      </c>
      <c r="J71" s="862">
        <v>0</v>
      </c>
      <c r="K71" s="862">
        <v>0</v>
      </c>
      <c r="L71" s="862">
        <v>0</v>
      </c>
      <c r="M71" s="862">
        <v>23</v>
      </c>
      <c r="P71" s="862">
        <v>4</v>
      </c>
      <c r="Q71" s="862">
        <v>19</v>
      </c>
    </row>
    <row r="72" spans="3:17" ht="12.75" customHeight="1">
      <c r="C72" s="18"/>
      <c r="D72" s="533"/>
      <c r="E72" s="608">
        <v>0</v>
      </c>
      <c r="F72" s="608">
        <v>0</v>
      </c>
      <c r="G72" s="608">
        <v>73</v>
      </c>
      <c r="H72" s="608">
        <v>0</v>
      </c>
      <c r="I72" s="608">
        <v>2</v>
      </c>
      <c r="J72" s="608">
        <v>0</v>
      </c>
      <c r="K72" s="608">
        <v>0</v>
      </c>
      <c r="L72" s="608">
        <v>0</v>
      </c>
      <c r="M72" s="608">
        <v>75</v>
      </c>
      <c r="P72" s="608">
        <v>4</v>
      </c>
      <c r="Q72" s="608">
        <v>71</v>
      </c>
    </row>
    <row r="73" spans="3:17" ht="12.75" customHeight="1">
      <c r="C73" s="18" t="s">
        <v>588</v>
      </c>
      <c r="D73" s="533"/>
      <c r="E73" s="608">
        <v>57</v>
      </c>
      <c r="F73" s="608">
        <v>0</v>
      </c>
      <c r="G73" s="608">
        <v>655</v>
      </c>
      <c r="H73" s="608">
        <v>102</v>
      </c>
      <c r="I73" s="608">
        <v>294</v>
      </c>
      <c r="J73" s="608">
        <v>508</v>
      </c>
      <c r="K73" s="608">
        <v>82</v>
      </c>
      <c r="L73" s="608">
        <v>59</v>
      </c>
      <c r="M73" s="608">
        <v>1757</v>
      </c>
      <c r="P73" s="608">
        <v>846</v>
      </c>
      <c r="Q73" s="608">
        <v>911</v>
      </c>
    </row>
    <row r="74" spans="3:17" ht="12.75" customHeight="1">
      <c r="C74" s="18" t="s">
        <v>589</v>
      </c>
      <c r="D74" s="533"/>
      <c r="E74" s="608">
        <v>629</v>
      </c>
      <c r="F74" s="608">
        <v>0</v>
      </c>
      <c r="G74" s="608">
        <v>3829</v>
      </c>
      <c r="H74" s="608">
        <v>0</v>
      </c>
      <c r="I74" s="608">
        <v>661</v>
      </c>
      <c r="J74" s="608">
        <v>1334</v>
      </c>
      <c r="K74" s="608">
        <v>1363</v>
      </c>
      <c r="L74" s="608">
        <v>137</v>
      </c>
      <c r="M74" s="608">
        <v>7953</v>
      </c>
      <c r="P74" s="608">
        <v>2525</v>
      </c>
      <c r="Q74" s="608">
        <v>5428</v>
      </c>
    </row>
    <row r="75" spans="3:17" ht="12.75" customHeight="1">
      <c r="C75" s="863" t="s">
        <v>590</v>
      </c>
      <c r="D75" s="1157"/>
      <c r="E75" s="863">
        <v>686</v>
      </c>
      <c r="F75" s="863">
        <v>0</v>
      </c>
      <c r="G75" s="787">
        <v>4557</v>
      </c>
      <c r="H75" s="787">
        <v>102</v>
      </c>
      <c r="I75" s="787">
        <v>957</v>
      </c>
      <c r="J75" s="787">
        <v>1842</v>
      </c>
      <c r="K75" s="787">
        <v>1445</v>
      </c>
      <c r="L75" s="787">
        <v>196</v>
      </c>
      <c r="M75" s="787">
        <v>9785</v>
      </c>
      <c r="P75" s="787">
        <v>3375</v>
      </c>
      <c r="Q75" s="787">
        <v>6410</v>
      </c>
    </row>
    <row r="76" spans="3:17" ht="12.75" customHeight="1">
      <c r="C76"/>
      <c r="D76"/>
      <c r="E76" s="605"/>
      <c r="F76" s="605"/>
      <c r="G76" s="605"/>
      <c r="H76" s="605"/>
      <c r="I76" s="605"/>
      <c r="J76" s="605"/>
      <c r="K76" s="605"/>
      <c r="L76" s="605"/>
      <c r="M76" s="605"/>
    </row>
    <row r="77" spans="3:17" ht="12.75" customHeight="1">
      <c r="C77" s="603" t="s">
        <v>591</v>
      </c>
      <c r="D77"/>
      <c r="E77" s="604"/>
      <c r="F77" s="604"/>
      <c r="G77" s="606"/>
      <c r="H77" s="604"/>
      <c r="I77" s="604"/>
      <c r="J77" s="604"/>
      <c r="K77" s="604"/>
      <c r="L77" s="604"/>
      <c r="M77" s="604"/>
      <c r="P77" s="604"/>
      <c r="Q77" s="604"/>
    </row>
    <row r="78" spans="3:17" ht="12.75" customHeight="1">
      <c r="C78" s="18" t="s">
        <v>592</v>
      </c>
      <c r="D78"/>
      <c r="E78" s="605"/>
      <c r="F78" s="605"/>
      <c r="G78" s="605"/>
      <c r="H78" s="605"/>
      <c r="I78" s="605"/>
      <c r="J78" s="605"/>
      <c r="K78" s="605"/>
      <c r="L78" s="605"/>
      <c r="M78" s="605"/>
    </row>
    <row r="79" spans="3:17" ht="12.75" customHeight="1">
      <c r="C79" s="18" t="s">
        <v>593</v>
      </c>
      <c r="D79" s="533"/>
      <c r="E79" s="608">
        <v>182</v>
      </c>
      <c r="F79" s="608">
        <v>0</v>
      </c>
      <c r="G79" s="608">
        <v>1859</v>
      </c>
      <c r="H79" s="608">
        <v>0</v>
      </c>
      <c r="I79" s="608">
        <v>1090</v>
      </c>
      <c r="J79" s="608">
        <v>2094</v>
      </c>
      <c r="K79" s="608">
        <v>4515</v>
      </c>
      <c r="L79" s="608">
        <v>1888</v>
      </c>
      <c r="M79" s="608">
        <v>11628</v>
      </c>
      <c r="P79" s="608">
        <v>9049</v>
      </c>
      <c r="Q79" s="608">
        <v>2579</v>
      </c>
    </row>
    <row r="80" spans="3:17" ht="12.75" customHeight="1">
      <c r="C80" s="18" t="s">
        <v>594</v>
      </c>
      <c r="D80" s="533"/>
      <c r="E80" s="862">
        <v>2762</v>
      </c>
      <c r="F80" s="862">
        <v>0</v>
      </c>
      <c r="G80" s="862">
        <v>13035</v>
      </c>
      <c r="H80" s="862">
        <v>0</v>
      </c>
      <c r="I80" s="862">
        <v>163</v>
      </c>
      <c r="J80" s="862">
        <v>0</v>
      </c>
      <c r="K80" s="862">
        <v>7410</v>
      </c>
      <c r="L80" s="862">
        <v>362</v>
      </c>
      <c r="M80" s="862">
        <v>23732</v>
      </c>
      <c r="P80" s="862">
        <v>1284</v>
      </c>
      <c r="Q80" s="862">
        <v>22448</v>
      </c>
    </row>
    <row r="81" spans="1:18" ht="12.75" customHeight="1">
      <c r="C81" s="607"/>
      <c r="D81" s="533"/>
      <c r="E81" s="609">
        <v>2944</v>
      </c>
      <c r="F81" s="609">
        <v>0</v>
      </c>
      <c r="G81" s="609">
        <v>14894</v>
      </c>
      <c r="H81" s="609">
        <v>0</v>
      </c>
      <c r="I81" s="609">
        <v>1253</v>
      </c>
      <c r="J81" s="609">
        <v>2094</v>
      </c>
      <c r="K81" s="609">
        <v>11925</v>
      </c>
      <c r="L81" s="609">
        <v>2250</v>
      </c>
      <c r="M81" s="609">
        <v>35360</v>
      </c>
      <c r="P81" s="609">
        <v>10333</v>
      </c>
      <c r="Q81" s="609">
        <v>25027</v>
      </c>
    </row>
    <row r="82" spans="1:18" ht="12.75" customHeight="1">
      <c r="C82" s="18" t="s">
        <v>595</v>
      </c>
      <c r="D82" s="533"/>
      <c r="E82" s="608">
        <v>1</v>
      </c>
      <c r="F82" s="608">
        <v>0</v>
      </c>
      <c r="G82" s="608">
        <v>463</v>
      </c>
      <c r="H82" s="608">
        <v>97</v>
      </c>
      <c r="I82" s="608">
        <v>137</v>
      </c>
      <c r="J82" s="608">
        <v>188</v>
      </c>
      <c r="K82" s="608">
        <v>55</v>
      </c>
      <c r="L82" s="608">
        <v>33</v>
      </c>
      <c r="M82" s="608">
        <v>974</v>
      </c>
      <c r="P82" s="608">
        <v>292</v>
      </c>
      <c r="Q82" s="608">
        <v>682</v>
      </c>
    </row>
    <row r="83" spans="1:18" ht="12.75" customHeight="1">
      <c r="C83" s="18" t="s">
        <v>596</v>
      </c>
      <c r="D83" s="533"/>
      <c r="E83" s="608">
        <v>539</v>
      </c>
      <c r="F83" s="608">
        <v>0</v>
      </c>
      <c r="G83" s="608">
        <v>2645</v>
      </c>
      <c r="H83" s="608">
        <v>1</v>
      </c>
      <c r="I83" s="608">
        <v>399</v>
      </c>
      <c r="J83" s="608">
        <v>230</v>
      </c>
      <c r="K83" s="608">
        <v>617</v>
      </c>
      <c r="L83" s="608">
        <v>106</v>
      </c>
      <c r="M83" s="608">
        <v>4537</v>
      </c>
      <c r="P83" s="608">
        <v>959</v>
      </c>
      <c r="Q83" s="608">
        <v>3578</v>
      </c>
    </row>
    <row r="84" spans="1:18" ht="12.75" customHeight="1">
      <c r="C84" s="18" t="s">
        <v>597</v>
      </c>
      <c r="D84" s="533"/>
      <c r="E84" s="608">
        <v>-4</v>
      </c>
      <c r="F84" s="608">
        <v>0</v>
      </c>
      <c r="G84" s="608">
        <v>149</v>
      </c>
      <c r="H84" s="608">
        <v>0</v>
      </c>
      <c r="I84" s="608">
        <v>248</v>
      </c>
      <c r="J84" s="608">
        <v>0</v>
      </c>
      <c r="K84" s="608">
        <v>1366</v>
      </c>
      <c r="L84" s="608">
        <v>40</v>
      </c>
      <c r="M84" s="608">
        <v>1799</v>
      </c>
      <c r="P84" s="608">
        <v>371</v>
      </c>
      <c r="Q84" s="608">
        <v>1428</v>
      </c>
    </row>
    <row r="85" spans="1:18" ht="12.75" customHeight="1">
      <c r="C85" s="18" t="s">
        <v>598</v>
      </c>
      <c r="D85" s="533"/>
      <c r="E85" s="608">
        <v>-221</v>
      </c>
      <c r="F85" s="608">
        <v>-8</v>
      </c>
      <c r="G85" s="608">
        <v>2455</v>
      </c>
      <c r="H85" s="608">
        <v>23</v>
      </c>
      <c r="I85" s="608">
        <v>47</v>
      </c>
      <c r="J85" s="608">
        <v>49</v>
      </c>
      <c r="K85" s="608">
        <v>-59</v>
      </c>
      <c r="L85" s="608">
        <v>116</v>
      </c>
      <c r="M85" s="608">
        <v>2402</v>
      </c>
      <c r="P85" s="608">
        <v>81</v>
      </c>
      <c r="Q85" s="608">
        <v>2321</v>
      </c>
    </row>
    <row r="86" spans="1:18" ht="12.75" customHeight="1">
      <c r="C86" s="18" t="s">
        <v>18</v>
      </c>
      <c r="D86" s="533"/>
      <c r="E86" s="608">
        <v>1234</v>
      </c>
      <c r="F86" s="608">
        <v>0</v>
      </c>
      <c r="G86" s="608">
        <v>4394</v>
      </c>
      <c r="H86" s="608">
        <v>3</v>
      </c>
      <c r="I86" s="608">
        <v>1206</v>
      </c>
      <c r="J86" s="608">
        <v>543</v>
      </c>
      <c r="K86" s="608">
        <v>3116</v>
      </c>
      <c r="L86" s="608">
        <v>477</v>
      </c>
      <c r="M86" s="608">
        <v>10973</v>
      </c>
      <c r="P86" s="608">
        <v>4260</v>
      </c>
      <c r="Q86" s="608">
        <v>6713</v>
      </c>
    </row>
    <row r="87" spans="1:18" ht="12.75" customHeight="1">
      <c r="C87" s="18" t="s">
        <v>599</v>
      </c>
      <c r="D87" s="533"/>
      <c r="E87" s="608"/>
      <c r="F87" s="608"/>
      <c r="G87" s="608"/>
      <c r="H87" s="608"/>
      <c r="I87" s="608"/>
      <c r="J87" s="608"/>
      <c r="K87" s="608"/>
      <c r="L87" s="608"/>
      <c r="M87" s="608"/>
      <c r="P87" s="608"/>
      <c r="Q87" s="608"/>
    </row>
    <row r="88" spans="1:18" ht="12.75" customHeight="1">
      <c r="C88" s="18" t="s">
        <v>600</v>
      </c>
      <c r="D88" s="533"/>
      <c r="E88" s="608">
        <v>1058</v>
      </c>
      <c r="F88" s="608">
        <v>14</v>
      </c>
      <c r="G88" s="608">
        <v>-471</v>
      </c>
      <c r="H88" s="608">
        <v>-19</v>
      </c>
      <c r="I88" s="608">
        <v>-259</v>
      </c>
      <c r="J88" s="608">
        <v>2312</v>
      </c>
      <c r="K88" s="608">
        <v>-1</v>
      </c>
      <c r="L88" s="608">
        <v>-1</v>
      </c>
      <c r="M88" s="608">
        <v>2633</v>
      </c>
      <c r="P88" s="608">
        <v>1991</v>
      </c>
      <c r="Q88" s="608">
        <v>642</v>
      </c>
    </row>
    <row r="89" spans="1:18" ht="12.75" customHeight="1">
      <c r="C89" s="607"/>
      <c r="D89" s="533"/>
      <c r="E89" s="609">
        <v>2607</v>
      </c>
      <c r="F89" s="609">
        <v>6</v>
      </c>
      <c r="G89" s="609">
        <v>9635</v>
      </c>
      <c r="H89" s="609">
        <v>105</v>
      </c>
      <c r="I89" s="609">
        <v>1778</v>
      </c>
      <c r="J89" s="609">
        <v>3322</v>
      </c>
      <c r="K89" s="609">
        <v>5094</v>
      </c>
      <c r="L89" s="609">
        <v>771</v>
      </c>
      <c r="M89" s="609">
        <v>23318</v>
      </c>
      <c r="P89" s="609">
        <v>7954</v>
      </c>
      <c r="Q89" s="609">
        <v>15364</v>
      </c>
    </row>
    <row r="90" spans="1:18" ht="12.75" customHeight="1">
      <c r="C90" s="18" t="s">
        <v>601</v>
      </c>
      <c r="D90" s="533"/>
      <c r="E90" s="608">
        <v>337</v>
      </c>
      <c r="F90" s="608">
        <v>-6</v>
      </c>
      <c r="G90" s="608">
        <v>5259</v>
      </c>
      <c r="H90" s="608">
        <v>-105</v>
      </c>
      <c r="I90" s="608">
        <v>-525</v>
      </c>
      <c r="J90" s="608">
        <v>-1228</v>
      </c>
      <c r="K90" s="608">
        <v>6831</v>
      </c>
      <c r="L90" s="608">
        <v>1479</v>
      </c>
      <c r="M90" s="608">
        <v>12042</v>
      </c>
      <c r="P90" s="608">
        <v>2379</v>
      </c>
      <c r="Q90" s="608">
        <v>9663</v>
      </c>
    </row>
    <row r="91" spans="1:18" ht="12.75" customHeight="1">
      <c r="C91" s="18" t="s">
        <v>602</v>
      </c>
      <c r="D91" s="533"/>
      <c r="E91" s="608">
        <v>195</v>
      </c>
      <c r="F91" s="608">
        <v>-1</v>
      </c>
      <c r="G91" s="608">
        <v>1194</v>
      </c>
      <c r="H91" s="608">
        <v>-14</v>
      </c>
      <c r="I91" s="608">
        <v>-203</v>
      </c>
      <c r="J91" s="608">
        <v>291</v>
      </c>
      <c r="K91" s="608">
        <v>5003</v>
      </c>
      <c r="L91" s="608">
        <v>557</v>
      </c>
      <c r="M91" s="608">
        <v>7022</v>
      </c>
      <c r="P91" s="608">
        <v>1947</v>
      </c>
      <c r="Q91" s="608">
        <v>5075</v>
      </c>
    </row>
    <row r="92" spans="1:18" ht="12.75" customHeight="1">
      <c r="C92" s="863" t="s">
        <v>603</v>
      </c>
      <c r="D92" s="1157"/>
      <c r="E92" s="787">
        <v>142</v>
      </c>
      <c r="F92" s="787">
        <v>-5</v>
      </c>
      <c r="G92" s="787">
        <v>4065</v>
      </c>
      <c r="H92" s="787">
        <v>-91</v>
      </c>
      <c r="I92" s="787">
        <v>-322</v>
      </c>
      <c r="J92" s="787">
        <v>-1519</v>
      </c>
      <c r="K92" s="787">
        <v>1828</v>
      </c>
      <c r="L92" s="787">
        <v>922</v>
      </c>
      <c r="M92" s="787">
        <v>5020</v>
      </c>
      <c r="P92" s="787">
        <v>432</v>
      </c>
      <c r="Q92" s="787">
        <v>4588</v>
      </c>
    </row>
    <row r="93" spans="1:18" ht="12.75" customHeight="1">
      <c r="C93" s="506"/>
      <c r="D93" s="506"/>
      <c r="E93" s="690"/>
      <c r="F93" s="690"/>
      <c r="G93" s="690"/>
      <c r="H93" s="690"/>
      <c r="I93" s="690"/>
      <c r="J93" s="690"/>
      <c r="K93" s="690"/>
      <c r="L93" s="690"/>
      <c r="M93" s="690"/>
      <c r="N93" s="690"/>
      <c r="O93" s="506"/>
      <c r="P93" s="506"/>
      <c r="Q93" s="506"/>
      <c r="R93" s="506"/>
    </row>
    <row r="94" spans="1:18" ht="45" customHeight="1">
      <c r="A94" s="367"/>
      <c r="B94" s="706" t="s">
        <v>308</v>
      </c>
      <c r="C94" s="1281" t="s">
        <v>604</v>
      </c>
      <c r="D94" s="1281"/>
      <c r="E94" s="1281"/>
      <c r="F94" s="1281"/>
      <c r="G94" s="1281"/>
      <c r="H94" s="1281"/>
      <c r="I94" s="1281"/>
      <c r="J94" s="1281"/>
      <c r="K94" s="1281"/>
      <c r="L94" s="1281"/>
      <c r="M94" s="1281"/>
      <c r="N94" s="1281"/>
      <c r="O94" s="1281"/>
      <c r="P94" s="1281"/>
      <c r="Q94" s="1281"/>
      <c r="R94" s="1281"/>
    </row>
    <row r="95" spans="1:18">
      <c r="A95" s="367"/>
      <c r="B95" s="706" t="s">
        <v>492</v>
      </c>
      <c r="C95" s="1286" t="s">
        <v>605</v>
      </c>
      <c r="D95" s="1286"/>
      <c r="E95" s="1286"/>
      <c r="F95" s="1286"/>
      <c r="G95" s="1286"/>
      <c r="H95" s="1286"/>
      <c r="I95" s="1286"/>
      <c r="J95" s="1286"/>
      <c r="K95" s="1286"/>
      <c r="L95" s="1286"/>
      <c r="M95" s="1286"/>
      <c r="N95" s="1286"/>
      <c r="O95" s="1286"/>
      <c r="P95" s="1286"/>
      <c r="Q95" s="1286"/>
      <c r="R95" s="1286"/>
    </row>
    <row r="96" spans="1:18" ht="12.75" customHeight="1">
      <c r="A96" s="367"/>
      <c r="B96" s="706" t="s">
        <v>302</v>
      </c>
      <c r="C96" s="1286" t="s">
        <v>606</v>
      </c>
      <c r="D96" s="1286"/>
      <c r="E96" s="1286"/>
      <c r="F96" s="1286"/>
      <c r="G96" s="1286"/>
      <c r="H96" s="1286"/>
      <c r="I96" s="1286"/>
      <c r="J96" s="1286"/>
      <c r="K96" s="1286"/>
      <c r="L96" s="1286"/>
      <c r="M96" s="1286"/>
      <c r="N96" s="1286"/>
      <c r="O96" s="1286"/>
      <c r="P96" s="1286"/>
      <c r="Q96" s="1286"/>
      <c r="R96" s="1286"/>
    </row>
    <row r="97" spans="1:27" ht="12.75" customHeight="1">
      <c r="A97" s="367"/>
      <c r="B97" s="706" t="s">
        <v>297</v>
      </c>
      <c r="C97" s="1286" t="s">
        <v>607</v>
      </c>
      <c r="D97" s="1286"/>
      <c r="E97" s="1286"/>
      <c r="F97" s="1286"/>
      <c r="G97" s="1286"/>
      <c r="H97" s="1286"/>
      <c r="I97" s="1286"/>
      <c r="J97" s="1286"/>
      <c r="K97" s="1286"/>
      <c r="L97" s="1286"/>
      <c r="M97" s="1286"/>
      <c r="N97" s="1286"/>
      <c r="O97" s="1286"/>
      <c r="P97" s="1286"/>
      <c r="Q97" s="1286"/>
      <c r="R97" s="1286"/>
    </row>
    <row r="98" spans="1:27" ht="12.75" customHeight="1">
      <c r="A98" s="367"/>
      <c r="B98" s="706" t="s">
        <v>498</v>
      </c>
      <c r="C98" s="1286" t="s">
        <v>610</v>
      </c>
      <c r="D98" s="1286"/>
      <c r="E98" s="1286"/>
      <c r="F98" s="1286"/>
      <c r="G98" s="1286"/>
      <c r="H98" s="1286"/>
      <c r="I98" s="1286"/>
      <c r="J98" s="1286"/>
      <c r="K98" s="1286"/>
      <c r="L98" s="1286"/>
      <c r="M98" s="1286"/>
      <c r="N98" s="1286"/>
      <c r="O98" s="1286"/>
      <c r="P98" s="1286"/>
      <c r="Q98" s="1286"/>
      <c r="R98" s="1286"/>
    </row>
    <row r="99" spans="1:27" ht="12.75" customHeight="1">
      <c r="A99" s="367"/>
      <c r="B99" s="706" t="s">
        <v>500</v>
      </c>
      <c r="C99" s="1273" t="s">
        <v>611</v>
      </c>
      <c r="D99" s="1273"/>
      <c r="E99" s="1273"/>
      <c r="F99" s="1273"/>
      <c r="G99" s="1273"/>
      <c r="H99" s="1273"/>
      <c r="I99" s="1273"/>
      <c r="J99" s="1273"/>
      <c r="K99" s="1273"/>
      <c r="L99" s="1273"/>
      <c r="M99" s="1273"/>
      <c r="N99" s="1273"/>
      <c r="O99" s="1273"/>
      <c r="P99" s="1273"/>
      <c r="Q99" s="1273"/>
      <c r="R99" s="1273"/>
    </row>
    <row r="100" spans="1:27" ht="12.75" customHeight="1">
      <c r="A100" s="505"/>
      <c r="B100" s="505"/>
      <c r="C100" s="420"/>
      <c r="D100" s="77"/>
      <c r="E100" s="77"/>
      <c r="F100" s="77"/>
      <c r="G100" s="77"/>
      <c r="H100" s="77"/>
      <c r="I100" s="77"/>
      <c r="J100" s="77"/>
      <c r="K100" s="77"/>
      <c r="L100" s="77"/>
      <c r="M100" s="77"/>
      <c r="N100" s="77"/>
      <c r="O100" s="77"/>
      <c r="P100" s="77"/>
      <c r="Q100" s="77"/>
      <c r="R100" s="77"/>
    </row>
    <row r="101" spans="1:27" ht="12.75" customHeight="1">
      <c r="A101" s="509"/>
      <c r="B101" s="509"/>
      <c r="C101" s="1153"/>
      <c r="D101" s="511"/>
      <c r="E101" s="1283" t="s">
        <v>352</v>
      </c>
      <c r="F101" s="1284"/>
      <c r="G101" s="1283" t="s">
        <v>566</v>
      </c>
      <c r="H101" s="1283"/>
      <c r="I101" s="1154" t="s">
        <v>567</v>
      </c>
      <c r="J101" s="1154" t="s">
        <v>568</v>
      </c>
      <c r="K101" s="1154" t="s">
        <v>569</v>
      </c>
      <c r="L101" s="1154" t="s">
        <v>570</v>
      </c>
      <c r="M101" s="1155" t="s">
        <v>571</v>
      </c>
      <c r="P101" s="1156" t="s">
        <v>571</v>
      </c>
      <c r="Q101" s="1156" t="s">
        <v>572</v>
      </c>
      <c r="S101" s="1281"/>
      <c r="T101" s="1281"/>
      <c r="U101" s="1281"/>
      <c r="V101" s="1281"/>
      <c r="W101" s="1281"/>
      <c r="X101" s="1281"/>
      <c r="Y101" s="1281"/>
      <c r="Z101" s="1281"/>
      <c r="AA101" s="1281"/>
    </row>
    <row r="102" spans="1:27" ht="12.75" customHeight="1">
      <c r="A102" s="509"/>
      <c r="B102" s="509"/>
      <c r="C102" s="537"/>
      <c r="D102" s="511"/>
      <c r="E102" s="1279"/>
      <c r="F102" s="1280"/>
      <c r="G102" s="1279" t="s">
        <v>573</v>
      </c>
      <c r="H102" s="1279"/>
      <c r="I102" s="11" t="s">
        <v>573</v>
      </c>
      <c r="J102" s="11"/>
      <c r="K102" s="539"/>
      <c r="L102" s="539"/>
      <c r="M102" s="539"/>
      <c r="P102" s="784" t="s">
        <v>574</v>
      </c>
      <c r="Q102" s="784" t="s">
        <v>575</v>
      </c>
      <c r="S102" s="1281"/>
      <c r="T102" s="1281"/>
      <c r="U102" s="1281"/>
      <c r="V102" s="1281"/>
      <c r="W102" s="1281"/>
      <c r="X102" s="1281"/>
      <c r="Y102" s="1281"/>
      <c r="Z102" s="1281"/>
      <c r="AA102" s="1281"/>
    </row>
    <row r="103" spans="1:27" ht="12.75" customHeight="1">
      <c r="A103" s="509"/>
      <c r="B103" s="509"/>
      <c r="C103" s="540"/>
      <c r="D103" s="520"/>
      <c r="E103" s="541"/>
      <c r="F103" s="541"/>
      <c r="G103" s="541"/>
      <c r="H103" s="541" t="s">
        <v>576</v>
      </c>
      <c r="I103" s="541"/>
      <c r="J103" s="541"/>
      <c r="K103" s="541"/>
      <c r="L103" s="541"/>
      <c r="M103" s="541"/>
      <c r="P103" s="541"/>
      <c r="Q103" s="541"/>
    </row>
    <row r="104" spans="1:27" ht="12.75" customHeight="1">
      <c r="A104" s="509"/>
      <c r="B104" s="509"/>
      <c r="C104" s="537"/>
      <c r="D104" s="520"/>
      <c r="E104" s="539"/>
      <c r="F104" s="539" t="s">
        <v>576</v>
      </c>
      <c r="G104" s="539"/>
      <c r="H104" s="539" t="s">
        <v>566</v>
      </c>
      <c r="I104" s="539"/>
      <c r="J104" s="539"/>
      <c r="K104" s="539"/>
      <c r="L104" s="539"/>
      <c r="M104" s="539"/>
      <c r="P104" s="539"/>
      <c r="Q104" s="539"/>
    </row>
    <row r="105" spans="1:27" ht="12.75" customHeight="1">
      <c r="A105" s="509"/>
      <c r="B105" s="509"/>
      <c r="C105" s="542"/>
      <c r="D105" s="513"/>
      <c r="E105" s="543" t="s">
        <v>577</v>
      </c>
      <c r="F105" s="543" t="s">
        <v>352</v>
      </c>
      <c r="G105" s="543" t="s">
        <v>149</v>
      </c>
      <c r="H105" s="543" t="s">
        <v>573</v>
      </c>
      <c r="I105" s="543"/>
      <c r="J105" s="543"/>
      <c r="K105" s="543"/>
      <c r="L105" s="543"/>
      <c r="M105" s="543"/>
      <c r="P105" s="543"/>
      <c r="Q105" s="543"/>
    </row>
    <row r="106" spans="1:27" ht="12.75" customHeight="1">
      <c r="C106" s="544">
        <v>2023</v>
      </c>
      <c r="D106" s="529"/>
      <c r="E106" s="529"/>
      <c r="F106" s="529"/>
      <c r="G106" s="529"/>
      <c r="H106" s="529"/>
      <c r="I106" s="529"/>
      <c r="J106" s="529"/>
      <c r="K106" s="529"/>
      <c r="L106" s="529"/>
      <c r="M106" s="529"/>
      <c r="P106" s="529"/>
      <c r="Q106" s="529"/>
    </row>
    <row r="107" spans="1:27" ht="12.75" customHeight="1">
      <c r="C107" s="594" t="s">
        <v>578</v>
      </c>
      <c r="D107" s="595"/>
      <c r="E107" s="513"/>
      <c r="F107" s="513"/>
      <c r="G107" s="513"/>
      <c r="H107" s="513"/>
      <c r="I107" s="513"/>
      <c r="J107" s="513"/>
      <c r="K107" s="513"/>
      <c r="L107" s="513"/>
      <c r="M107" s="513"/>
      <c r="P107" s="549"/>
      <c r="Q107" s="549"/>
    </row>
    <row r="108" spans="1:27" ht="12.75" customHeight="1">
      <c r="C108" s="594" t="s">
        <v>579</v>
      </c>
      <c r="D108" s="596"/>
      <c r="E108" s="529"/>
      <c r="F108" s="529"/>
      <c r="G108" s="529"/>
      <c r="H108" s="529"/>
      <c r="I108" s="529"/>
      <c r="J108" s="529"/>
      <c r="K108" s="529"/>
      <c r="L108" s="529"/>
      <c r="M108" s="529"/>
      <c r="P108" s="529"/>
      <c r="Q108" s="529"/>
    </row>
    <row r="109" spans="1:27" ht="12.75" customHeight="1">
      <c r="C109" s="597" t="s">
        <v>580</v>
      </c>
      <c r="D109" s="596"/>
      <c r="E109" s="598"/>
      <c r="F109" s="598"/>
      <c r="G109" s="598"/>
      <c r="H109" s="598"/>
      <c r="I109" s="598"/>
      <c r="J109" s="598"/>
      <c r="K109" s="598"/>
      <c r="L109" s="598"/>
      <c r="M109" s="598"/>
      <c r="P109" s="598"/>
      <c r="Q109" s="598"/>
    </row>
    <row r="110" spans="1:27" ht="12.75" customHeight="1">
      <c r="C110" s="48" t="s">
        <v>581</v>
      </c>
      <c r="D110" s="599"/>
      <c r="E110" s="608">
        <v>29127</v>
      </c>
      <c r="F110" s="608">
        <v>0</v>
      </c>
      <c r="G110" s="608">
        <v>70404</v>
      </c>
      <c r="H110" s="608">
        <v>6</v>
      </c>
      <c r="I110" s="608">
        <v>17475</v>
      </c>
      <c r="J110" s="608">
        <v>20763</v>
      </c>
      <c r="K110" s="608">
        <v>41351</v>
      </c>
      <c r="L110" s="608">
        <v>6331</v>
      </c>
      <c r="M110" s="608">
        <v>185457</v>
      </c>
      <c r="P110" s="608">
        <v>63661</v>
      </c>
      <c r="Q110" s="608">
        <v>121796</v>
      </c>
    </row>
    <row r="111" spans="1:27" ht="12.75" customHeight="1">
      <c r="A111" s="399"/>
      <c r="B111" s="399"/>
      <c r="C111" s="867" t="s">
        <v>582</v>
      </c>
      <c r="D111" s="600"/>
      <c r="E111" s="862">
        <v>369</v>
      </c>
      <c r="F111" s="862">
        <v>0</v>
      </c>
      <c r="G111" s="862">
        <v>3057</v>
      </c>
      <c r="H111" s="862">
        <v>1917</v>
      </c>
      <c r="I111" s="862">
        <v>2565</v>
      </c>
      <c r="J111" s="862">
        <v>2739</v>
      </c>
      <c r="K111" s="862">
        <v>1691</v>
      </c>
      <c r="L111" s="862">
        <v>737</v>
      </c>
      <c r="M111" s="862">
        <v>13075</v>
      </c>
      <c r="P111" s="862">
        <v>4363</v>
      </c>
      <c r="Q111" s="862">
        <v>8712</v>
      </c>
    </row>
    <row r="112" spans="1:27" ht="12.75" customHeight="1">
      <c r="C112" s="48"/>
      <c r="D112" s="600"/>
      <c r="E112" s="608">
        <v>29496</v>
      </c>
      <c r="F112" s="608">
        <v>0</v>
      </c>
      <c r="G112" s="608">
        <v>73461</v>
      </c>
      <c r="H112" s="608">
        <v>1923</v>
      </c>
      <c r="I112" s="608">
        <v>20040</v>
      </c>
      <c r="J112" s="608">
        <v>23502</v>
      </c>
      <c r="K112" s="608">
        <v>43042</v>
      </c>
      <c r="L112" s="608">
        <v>7068</v>
      </c>
      <c r="M112" s="608">
        <v>198532</v>
      </c>
      <c r="P112" s="608">
        <v>68024</v>
      </c>
      <c r="Q112" s="608">
        <v>130508</v>
      </c>
    </row>
    <row r="113" spans="3:17" ht="12.75" customHeight="1">
      <c r="C113" s="48" t="s">
        <v>562</v>
      </c>
      <c r="D113" s="533"/>
      <c r="E113" s="608">
        <v>22018</v>
      </c>
      <c r="F113" s="608">
        <v>0</v>
      </c>
      <c r="G113" s="608">
        <v>42364</v>
      </c>
      <c r="H113" s="608">
        <v>1592</v>
      </c>
      <c r="I113" s="608">
        <v>15712</v>
      </c>
      <c r="J113" s="608">
        <v>21132</v>
      </c>
      <c r="K113" s="608">
        <v>24431</v>
      </c>
      <c r="L113" s="608">
        <v>4998</v>
      </c>
      <c r="M113" s="608">
        <v>132247</v>
      </c>
      <c r="P113" s="608">
        <v>49642</v>
      </c>
      <c r="Q113" s="608">
        <v>82605</v>
      </c>
    </row>
    <row r="114" spans="3:17" ht="12.75" customHeight="1">
      <c r="C114" s="863" t="s">
        <v>583</v>
      </c>
      <c r="D114" s="1157"/>
      <c r="E114" s="863">
        <v>7478</v>
      </c>
      <c r="F114" s="863">
        <v>0</v>
      </c>
      <c r="G114" s="863">
        <v>31097</v>
      </c>
      <c r="H114" s="863">
        <v>331</v>
      </c>
      <c r="I114" s="863">
        <v>4328</v>
      </c>
      <c r="J114" s="863">
        <v>2370</v>
      </c>
      <c r="K114" s="863">
        <v>18611</v>
      </c>
      <c r="L114" s="863">
        <v>2070</v>
      </c>
      <c r="M114" s="863">
        <v>66285</v>
      </c>
      <c r="P114" s="787">
        <v>18382</v>
      </c>
      <c r="Q114" s="787">
        <v>47903</v>
      </c>
    </row>
    <row r="115" spans="3:17" ht="12.75" customHeight="1">
      <c r="C115" s="72"/>
      <c r="D115"/>
      <c r="E115" s="601"/>
      <c r="F115" s="601"/>
      <c r="G115" s="601"/>
      <c r="H115" s="601"/>
      <c r="I115" s="601"/>
      <c r="J115" s="601"/>
      <c r="K115" s="601"/>
      <c r="L115" s="601"/>
      <c r="M115" s="601"/>
    </row>
    <row r="116" spans="3:17" ht="12.75" customHeight="1">
      <c r="C116" s="603" t="s">
        <v>584</v>
      </c>
      <c r="D116"/>
      <c r="E116" s="604"/>
      <c r="F116" s="604"/>
      <c r="G116" s="604"/>
      <c r="H116" s="604"/>
      <c r="I116" s="604"/>
      <c r="J116" s="604"/>
      <c r="K116" s="604"/>
      <c r="L116" s="604"/>
      <c r="M116" s="604"/>
      <c r="P116" s="604"/>
      <c r="Q116" s="604"/>
    </row>
    <row r="117" spans="3:17" ht="12.75" customHeight="1">
      <c r="C117" s="18" t="s">
        <v>585</v>
      </c>
      <c r="D117"/>
      <c r="E117" s="605"/>
      <c r="F117" s="605"/>
      <c r="G117" s="605"/>
      <c r="H117" s="605"/>
      <c r="I117" s="605"/>
      <c r="J117" s="605"/>
      <c r="K117" s="605"/>
      <c r="L117" s="605"/>
      <c r="M117" s="605"/>
    </row>
    <row r="118" spans="3:17" ht="12.75" customHeight="1">
      <c r="C118" s="18" t="s">
        <v>586</v>
      </c>
      <c r="D118" s="533"/>
      <c r="E118" s="608">
        <v>0</v>
      </c>
      <c r="F118" s="608">
        <v>0</v>
      </c>
      <c r="G118" s="608">
        <v>13</v>
      </c>
      <c r="H118" s="608">
        <v>0</v>
      </c>
      <c r="I118" s="608">
        <v>0</v>
      </c>
      <c r="J118" s="608">
        <v>0</v>
      </c>
      <c r="K118" s="608">
        <v>0</v>
      </c>
      <c r="L118" s="608">
        <v>0</v>
      </c>
      <c r="M118" s="608">
        <v>13</v>
      </c>
      <c r="P118" s="608">
        <v>0</v>
      </c>
      <c r="Q118" s="608">
        <v>13</v>
      </c>
    </row>
    <row r="119" spans="3:17" ht="12.75" customHeight="1">
      <c r="C119" s="868" t="s">
        <v>587</v>
      </c>
      <c r="D119" s="533"/>
      <c r="E119" s="862">
        <v>0</v>
      </c>
      <c r="F119" s="862">
        <v>0</v>
      </c>
      <c r="G119" s="862">
        <v>51</v>
      </c>
      <c r="H119" s="862">
        <v>0</v>
      </c>
      <c r="I119" s="862">
        <v>2</v>
      </c>
      <c r="J119" s="862">
        <v>6</v>
      </c>
      <c r="K119" s="862">
        <v>0</v>
      </c>
      <c r="L119" s="862">
        <v>0</v>
      </c>
      <c r="M119" s="862">
        <v>59</v>
      </c>
      <c r="P119" s="862">
        <v>6</v>
      </c>
      <c r="Q119" s="862">
        <v>53</v>
      </c>
    </row>
    <row r="120" spans="3:17" ht="12.75" customHeight="1">
      <c r="C120" s="18"/>
      <c r="D120" s="533"/>
      <c r="E120" s="608">
        <v>0</v>
      </c>
      <c r="F120" s="608">
        <v>0</v>
      </c>
      <c r="G120" s="608">
        <v>64</v>
      </c>
      <c r="H120" s="608">
        <v>0</v>
      </c>
      <c r="I120" s="608">
        <v>2</v>
      </c>
      <c r="J120" s="608">
        <v>6</v>
      </c>
      <c r="K120" s="608">
        <v>0</v>
      </c>
      <c r="L120" s="608">
        <v>0</v>
      </c>
      <c r="M120" s="608">
        <v>72</v>
      </c>
      <c r="P120" s="608">
        <v>6</v>
      </c>
      <c r="Q120" s="608">
        <v>66</v>
      </c>
    </row>
    <row r="121" spans="3:17" ht="12.75" customHeight="1">
      <c r="C121" s="18" t="s">
        <v>588</v>
      </c>
      <c r="D121" s="533"/>
      <c r="E121" s="608">
        <v>123</v>
      </c>
      <c r="F121" s="608">
        <v>0</v>
      </c>
      <c r="G121" s="608">
        <v>356</v>
      </c>
      <c r="H121" s="608">
        <v>123</v>
      </c>
      <c r="I121" s="608">
        <v>114</v>
      </c>
      <c r="J121" s="608">
        <v>270</v>
      </c>
      <c r="K121" s="608">
        <v>145</v>
      </c>
      <c r="L121" s="608">
        <v>100</v>
      </c>
      <c r="M121" s="608">
        <v>1231</v>
      </c>
      <c r="P121" s="608">
        <v>557</v>
      </c>
      <c r="Q121" s="608">
        <v>674</v>
      </c>
    </row>
    <row r="122" spans="3:17" ht="12.75" customHeight="1">
      <c r="C122" s="18" t="s">
        <v>589</v>
      </c>
      <c r="D122" s="533"/>
      <c r="E122" s="608">
        <v>484</v>
      </c>
      <c r="F122" s="608">
        <v>0</v>
      </c>
      <c r="G122" s="608">
        <v>4690</v>
      </c>
      <c r="H122" s="608">
        <v>0</v>
      </c>
      <c r="I122" s="608">
        <v>713</v>
      </c>
      <c r="J122" s="608">
        <v>863</v>
      </c>
      <c r="K122" s="608">
        <v>1424</v>
      </c>
      <c r="L122" s="608">
        <v>32</v>
      </c>
      <c r="M122" s="608">
        <v>8206</v>
      </c>
      <c r="P122" s="608">
        <v>2118</v>
      </c>
      <c r="Q122" s="608">
        <v>6088</v>
      </c>
    </row>
    <row r="123" spans="3:17" ht="12.75" customHeight="1">
      <c r="C123" s="863" t="s">
        <v>590</v>
      </c>
      <c r="D123" s="1157"/>
      <c r="E123" s="863">
        <v>607</v>
      </c>
      <c r="F123" s="863">
        <v>0</v>
      </c>
      <c r="G123" s="787">
        <v>5110</v>
      </c>
      <c r="H123" s="787">
        <v>123</v>
      </c>
      <c r="I123" s="787">
        <v>829</v>
      </c>
      <c r="J123" s="787">
        <v>1139</v>
      </c>
      <c r="K123" s="787">
        <v>1569</v>
      </c>
      <c r="L123" s="787">
        <v>132</v>
      </c>
      <c r="M123" s="787">
        <v>9509</v>
      </c>
      <c r="P123" s="787">
        <v>2681</v>
      </c>
      <c r="Q123" s="787">
        <v>6828</v>
      </c>
    </row>
    <row r="124" spans="3:17" ht="12.75" customHeight="1">
      <c r="C124"/>
      <c r="D124"/>
      <c r="E124" s="605"/>
      <c r="F124" s="605"/>
      <c r="G124" s="605"/>
      <c r="H124" s="605"/>
      <c r="I124" s="605"/>
      <c r="J124" s="605"/>
      <c r="K124" s="605"/>
      <c r="L124" s="605"/>
      <c r="M124" s="605"/>
    </row>
    <row r="125" spans="3:17" ht="12.75" customHeight="1">
      <c r="C125" s="603" t="s">
        <v>591</v>
      </c>
      <c r="D125"/>
      <c r="E125" s="604"/>
      <c r="F125" s="604"/>
      <c r="G125" s="606"/>
      <c r="H125" s="604"/>
      <c r="I125" s="604"/>
      <c r="J125" s="604"/>
      <c r="K125" s="604"/>
      <c r="L125" s="604"/>
      <c r="M125" s="604"/>
      <c r="P125" s="604"/>
      <c r="Q125" s="604"/>
    </row>
    <row r="126" spans="3:17" ht="12.75" customHeight="1">
      <c r="C126" s="18" t="s">
        <v>592</v>
      </c>
      <c r="D126"/>
      <c r="E126" s="605"/>
      <c r="F126" s="605"/>
      <c r="G126" s="605"/>
      <c r="H126" s="605"/>
      <c r="I126" s="605"/>
      <c r="J126" s="605"/>
      <c r="K126" s="605"/>
      <c r="L126" s="605"/>
      <c r="M126" s="605"/>
    </row>
    <row r="127" spans="3:17" ht="12.75" customHeight="1">
      <c r="C127" s="18" t="s">
        <v>593</v>
      </c>
      <c r="D127" s="533"/>
      <c r="E127" s="608">
        <v>206</v>
      </c>
      <c r="F127" s="608">
        <v>0</v>
      </c>
      <c r="G127" s="608">
        <v>665</v>
      </c>
      <c r="H127" s="608">
        <v>0</v>
      </c>
      <c r="I127" s="608">
        <v>1348</v>
      </c>
      <c r="J127" s="608">
        <v>3227</v>
      </c>
      <c r="K127" s="608">
        <v>4801</v>
      </c>
      <c r="L127" s="608">
        <v>1765</v>
      </c>
      <c r="M127" s="608">
        <v>12012</v>
      </c>
      <c r="P127" s="608">
        <v>10668</v>
      </c>
      <c r="Q127" s="608">
        <v>1344</v>
      </c>
    </row>
    <row r="128" spans="3:17" ht="12.75" customHeight="1">
      <c r="C128" s="18" t="s">
        <v>594</v>
      </c>
      <c r="D128" s="533"/>
      <c r="E128" s="862">
        <v>3483</v>
      </c>
      <c r="F128" s="862">
        <v>0</v>
      </c>
      <c r="G128" s="862">
        <v>12705</v>
      </c>
      <c r="H128" s="862">
        <v>0</v>
      </c>
      <c r="I128" s="862">
        <v>20</v>
      </c>
      <c r="J128" s="862">
        <v>22</v>
      </c>
      <c r="K128" s="862">
        <v>7731</v>
      </c>
      <c r="L128" s="862">
        <v>412</v>
      </c>
      <c r="M128" s="862">
        <v>24373</v>
      </c>
      <c r="P128" s="862">
        <v>1332</v>
      </c>
      <c r="Q128" s="862">
        <v>23041</v>
      </c>
    </row>
    <row r="129" spans="1:18" ht="12.75" customHeight="1">
      <c r="C129" s="607"/>
      <c r="D129" s="533"/>
      <c r="E129" s="609">
        <v>3689</v>
      </c>
      <c r="F129" s="609">
        <v>0</v>
      </c>
      <c r="G129" s="609">
        <v>13370</v>
      </c>
      <c r="H129" s="609">
        <v>0</v>
      </c>
      <c r="I129" s="609">
        <v>1368</v>
      </c>
      <c r="J129" s="609">
        <v>3249</v>
      </c>
      <c r="K129" s="609">
        <v>12532</v>
      </c>
      <c r="L129" s="609">
        <v>2177</v>
      </c>
      <c r="M129" s="609">
        <v>36385</v>
      </c>
      <c r="P129" s="609">
        <v>12000</v>
      </c>
      <c r="Q129" s="609">
        <v>24385</v>
      </c>
    </row>
    <row r="130" spans="1:18" ht="12.75" customHeight="1">
      <c r="C130" s="18" t="s">
        <v>595</v>
      </c>
      <c r="D130" s="533"/>
      <c r="E130" s="608">
        <v>46</v>
      </c>
      <c r="F130" s="608">
        <v>0</v>
      </c>
      <c r="G130" s="608">
        <v>348</v>
      </c>
      <c r="H130" s="608">
        <v>93</v>
      </c>
      <c r="I130" s="608">
        <v>54</v>
      </c>
      <c r="J130" s="608">
        <v>413</v>
      </c>
      <c r="K130" s="608">
        <v>25</v>
      </c>
      <c r="L130" s="608">
        <v>18</v>
      </c>
      <c r="M130" s="608">
        <v>997</v>
      </c>
      <c r="P130" s="608">
        <v>467</v>
      </c>
      <c r="Q130" s="608">
        <v>530</v>
      </c>
    </row>
    <row r="131" spans="1:18" ht="12.75" customHeight="1">
      <c r="C131" s="18" t="s">
        <v>596</v>
      </c>
      <c r="D131" s="533"/>
      <c r="E131" s="608">
        <v>477</v>
      </c>
      <c r="F131" s="608">
        <v>0</v>
      </c>
      <c r="G131" s="608">
        <v>2382</v>
      </c>
      <c r="H131" s="608">
        <v>2</v>
      </c>
      <c r="I131" s="608">
        <v>360</v>
      </c>
      <c r="J131" s="608">
        <v>232</v>
      </c>
      <c r="K131" s="608">
        <v>588</v>
      </c>
      <c r="L131" s="608">
        <v>111</v>
      </c>
      <c r="M131" s="608">
        <v>4152</v>
      </c>
      <c r="P131" s="608">
        <v>919</v>
      </c>
      <c r="Q131" s="608">
        <v>3233</v>
      </c>
    </row>
    <row r="132" spans="1:18" ht="12.75" customHeight="1">
      <c r="C132" s="18" t="s">
        <v>597</v>
      </c>
      <c r="D132" s="533"/>
      <c r="E132" s="608">
        <v>13</v>
      </c>
      <c r="F132" s="608">
        <v>0</v>
      </c>
      <c r="G132" s="608">
        <v>136</v>
      </c>
      <c r="H132" s="608">
        <v>0</v>
      </c>
      <c r="I132" s="608">
        <v>229</v>
      </c>
      <c r="J132" s="608">
        <v>0</v>
      </c>
      <c r="K132" s="608">
        <v>1357</v>
      </c>
      <c r="L132" s="608">
        <v>44</v>
      </c>
      <c r="M132" s="608">
        <v>1779</v>
      </c>
      <c r="P132" s="608">
        <v>347</v>
      </c>
      <c r="Q132" s="608">
        <v>1432</v>
      </c>
    </row>
    <row r="133" spans="1:18" ht="12.75" customHeight="1">
      <c r="C133" s="18" t="s">
        <v>598</v>
      </c>
      <c r="D133" s="533"/>
      <c r="E133" s="608">
        <v>-171</v>
      </c>
      <c r="F133" s="608">
        <v>0</v>
      </c>
      <c r="G133" s="608">
        <v>2144</v>
      </c>
      <c r="H133" s="608">
        <v>13</v>
      </c>
      <c r="I133" s="608">
        <v>115</v>
      </c>
      <c r="J133" s="608">
        <v>304</v>
      </c>
      <c r="K133" s="608">
        <v>-35</v>
      </c>
      <c r="L133" s="608">
        <v>145</v>
      </c>
      <c r="M133" s="608">
        <v>2515</v>
      </c>
      <c r="P133" s="608">
        <v>486</v>
      </c>
      <c r="Q133" s="608">
        <v>2029</v>
      </c>
    </row>
    <row r="134" spans="1:18" ht="12.75" customHeight="1">
      <c r="C134" s="18" t="s">
        <v>18</v>
      </c>
      <c r="D134" s="533"/>
      <c r="E134" s="608">
        <v>1063</v>
      </c>
      <c r="F134" s="608">
        <v>0</v>
      </c>
      <c r="G134" s="608">
        <v>3532</v>
      </c>
      <c r="H134" s="608">
        <v>0</v>
      </c>
      <c r="I134" s="608">
        <v>1351</v>
      </c>
      <c r="J134" s="608">
        <v>1546</v>
      </c>
      <c r="K134" s="608">
        <v>2844</v>
      </c>
      <c r="L134" s="608">
        <v>412</v>
      </c>
      <c r="M134" s="608">
        <v>10748</v>
      </c>
      <c r="P134" s="608">
        <v>5145</v>
      </c>
      <c r="Q134" s="608">
        <v>5603</v>
      </c>
    </row>
    <row r="135" spans="1:18" ht="12.75" customHeight="1">
      <c r="C135" s="18" t="s">
        <v>599</v>
      </c>
      <c r="D135" s="533"/>
      <c r="E135" s="608"/>
      <c r="F135" s="608"/>
      <c r="G135" s="608"/>
      <c r="H135" s="608"/>
      <c r="I135" s="608"/>
      <c r="J135" s="608"/>
      <c r="K135" s="608"/>
      <c r="L135" s="608"/>
      <c r="M135" s="608"/>
      <c r="P135" s="608"/>
      <c r="Q135" s="608"/>
    </row>
    <row r="136" spans="1:18" ht="12.75" customHeight="1">
      <c r="C136" s="18" t="s">
        <v>600</v>
      </c>
      <c r="D136" s="533"/>
      <c r="E136" s="608">
        <v>819</v>
      </c>
      <c r="F136" s="608">
        <v>-18</v>
      </c>
      <c r="G136" s="608">
        <v>701</v>
      </c>
      <c r="H136" s="608">
        <v>-100</v>
      </c>
      <c r="I136" s="608">
        <v>671</v>
      </c>
      <c r="J136" s="608">
        <v>1430</v>
      </c>
      <c r="K136" s="608">
        <v>-1</v>
      </c>
      <c r="L136" s="608">
        <v>-4</v>
      </c>
      <c r="M136" s="608">
        <v>3498</v>
      </c>
      <c r="P136" s="608">
        <v>1989</v>
      </c>
      <c r="Q136" s="608">
        <v>1509</v>
      </c>
    </row>
    <row r="137" spans="1:18" ht="12.75" customHeight="1">
      <c r="C137" s="607"/>
      <c r="D137" s="533"/>
      <c r="E137" s="609">
        <v>2247</v>
      </c>
      <c r="F137" s="609">
        <v>-18</v>
      </c>
      <c r="G137" s="609">
        <v>9243</v>
      </c>
      <c r="H137" s="609">
        <v>8</v>
      </c>
      <c r="I137" s="609">
        <v>2780</v>
      </c>
      <c r="J137" s="609">
        <v>3925</v>
      </c>
      <c r="K137" s="609">
        <v>4778</v>
      </c>
      <c r="L137" s="609">
        <v>726</v>
      </c>
      <c r="M137" s="609">
        <v>23689</v>
      </c>
      <c r="P137" s="609">
        <v>9353</v>
      </c>
      <c r="Q137" s="609">
        <v>14336</v>
      </c>
    </row>
    <row r="138" spans="1:18" ht="12.75" customHeight="1">
      <c r="C138" s="18" t="s">
        <v>601</v>
      </c>
      <c r="D138" s="533"/>
      <c r="E138" s="608">
        <v>1442</v>
      </c>
      <c r="F138" s="608">
        <v>18</v>
      </c>
      <c r="G138" s="608">
        <v>4127</v>
      </c>
      <c r="H138" s="608">
        <v>-8</v>
      </c>
      <c r="I138" s="608">
        <v>-1412</v>
      </c>
      <c r="J138" s="608">
        <v>-676</v>
      </c>
      <c r="K138" s="608">
        <v>7754</v>
      </c>
      <c r="L138" s="608">
        <v>1451</v>
      </c>
      <c r="M138" s="608">
        <v>12696</v>
      </c>
      <c r="P138" s="608">
        <v>2647</v>
      </c>
      <c r="Q138" s="608">
        <v>10049</v>
      </c>
    </row>
    <row r="139" spans="1:18" ht="12.75" customHeight="1">
      <c r="C139" s="18" t="s">
        <v>602</v>
      </c>
      <c r="D139" s="533"/>
      <c r="E139" s="608">
        <v>365</v>
      </c>
      <c r="F139" s="608">
        <v>19</v>
      </c>
      <c r="G139" s="608">
        <v>889</v>
      </c>
      <c r="H139" s="608">
        <v>-3</v>
      </c>
      <c r="I139" s="608">
        <v>-565</v>
      </c>
      <c r="J139" s="608">
        <v>439</v>
      </c>
      <c r="K139" s="608">
        <v>5317</v>
      </c>
      <c r="L139" s="608">
        <v>451</v>
      </c>
      <c r="M139" s="608">
        <v>6912</v>
      </c>
      <c r="P139" s="608">
        <v>1720</v>
      </c>
      <c r="Q139" s="608">
        <v>5192</v>
      </c>
    </row>
    <row r="140" spans="1:18" ht="12.75" customHeight="1">
      <c r="C140" s="863" t="s">
        <v>603</v>
      </c>
      <c r="D140" s="1157"/>
      <c r="E140" s="787">
        <v>1077</v>
      </c>
      <c r="F140" s="787">
        <v>-1</v>
      </c>
      <c r="G140" s="787">
        <v>3238</v>
      </c>
      <c r="H140" s="787">
        <v>-5</v>
      </c>
      <c r="I140" s="787">
        <v>-847</v>
      </c>
      <c r="J140" s="787">
        <v>-1115</v>
      </c>
      <c r="K140" s="787">
        <v>2437</v>
      </c>
      <c r="L140" s="787">
        <v>1000</v>
      </c>
      <c r="M140" s="787">
        <v>5784</v>
      </c>
      <c r="P140" s="787">
        <v>927</v>
      </c>
      <c r="Q140" s="787">
        <v>4857</v>
      </c>
    </row>
    <row r="141" spans="1:18" ht="12.75" customHeight="1">
      <c r="C141" s="506"/>
      <c r="D141" s="506"/>
      <c r="E141" s="690"/>
      <c r="F141" s="690"/>
      <c r="G141" s="690"/>
      <c r="H141" s="690"/>
      <c r="I141" s="690"/>
      <c r="J141" s="690"/>
      <c r="K141" s="690"/>
      <c r="L141" s="690"/>
      <c r="M141" s="690"/>
      <c r="N141" s="690"/>
      <c r="O141" s="506"/>
      <c r="P141" s="506"/>
      <c r="Q141" s="506"/>
      <c r="R141" s="506"/>
    </row>
    <row r="142" spans="1:18" ht="45" customHeight="1">
      <c r="A142" s="367"/>
      <c r="B142" s="706" t="s">
        <v>308</v>
      </c>
      <c r="C142" s="1281" t="s">
        <v>604</v>
      </c>
      <c r="D142" s="1281"/>
      <c r="E142" s="1281"/>
      <c r="F142" s="1281"/>
      <c r="G142" s="1281"/>
      <c r="H142" s="1281"/>
      <c r="I142" s="1281"/>
      <c r="J142" s="1281"/>
      <c r="K142" s="1281"/>
      <c r="L142" s="1281"/>
      <c r="M142" s="1281"/>
      <c r="N142" s="1281"/>
      <c r="O142" s="1281"/>
      <c r="P142" s="1281"/>
      <c r="Q142" s="1281"/>
      <c r="R142" s="1281"/>
    </row>
    <row r="143" spans="1:18">
      <c r="A143" s="367"/>
      <c r="B143" s="706" t="s">
        <v>492</v>
      </c>
      <c r="C143" s="1286" t="s">
        <v>605</v>
      </c>
      <c r="D143" s="1286"/>
      <c r="E143" s="1286"/>
      <c r="F143" s="1286"/>
      <c r="G143" s="1286"/>
      <c r="H143" s="1286"/>
      <c r="I143" s="1286"/>
      <c r="J143" s="1286"/>
      <c r="K143" s="1286"/>
      <c r="L143" s="1286"/>
      <c r="M143" s="1286"/>
      <c r="N143" s="1286"/>
      <c r="O143" s="1286"/>
      <c r="P143" s="1286"/>
      <c r="Q143" s="1286"/>
      <c r="R143" s="1286"/>
    </row>
    <row r="144" spans="1:18" ht="12.75" customHeight="1">
      <c r="A144" s="367"/>
      <c r="B144" s="706" t="s">
        <v>302</v>
      </c>
      <c r="C144" s="1286" t="s">
        <v>606</v>
      </c>
      <c r="D144" s="1286"/>
      <c r="E144" s="1286"/>
      <c r="F144" s="1286"/>
      <c r="G144" s="1286"/>
      <c r="H144" s="1286"/>
      <c r="I144" s="1286"/>
      <c r="J144" s="1286"/>
      <c r="K144" s="1286"/>
      <c r="L144" s="1286"/>
      <c r="M144" s="1286"/>
      <c r="N144" s="1286"/>
      <c r="O144" s="1286"/>
      <c r="P144" s="1286"/>
      <c r="Q144" s="1286"/>
      <c r="R144" s="1286"/>
    </row>
    <row r="145" spans="1:28">
      <c r="A145" s="367"/>
      <c r="B145" s="706" t="s">
        <v>297</v>
      </c>
      <c r="C145" s="1286" t="s">
        <v>607</v>
      </c>
      <c r="D145" s="1286"/>
      <c r="E145" s="1286"/>
      <c r="F145" s="1286"/>
      <c r="G145" s="1286"/>
      <c r="H145" s="1286"/>
      <c r="I145" s="1286"/>
      <c r="J145" s="1286"/>
      <c r="K145" s="1286"/>
      <c r="L145" s="1286"/>
      <c r="M145" s="1286"/>
      <c r="N145" s="1286"/>
      <c r="O145" s="1286"/>
      <c r="P145" s="1286"/>
      <c r="Q145" s="1286"/>
      <c r="R145" s="1286"/>
    </row>
    <row r="146" spans="1:28">
      <c r="A146" s="367"/>
      <c r="B146" s="706" t="s">
        <v>498</v>
      </c>
      <c r="C146" s="1286" t="s">
        <v>612</v>
      </c>
      <c r="D146" s="1286"/>
      <c r="E146" s="1286"/>
      <c r="F146" s="1286"/>
      <c r="G146" s="1286"/>
      <c r="H146" s="1286"/>
      <c r="I146" s="1286"/>
      <c r="J146" s="1286"/>
      <c r="K146" s="1286"/>
      <c r="L146" s="1286"/>
      <c r="M146" s="1286"/>
      <c r="N146" s="1286"/>
      <c r="O146" s="1286"/>
      <c r="P146" s="1286"/>
      <c r="Q146" s="1286"/>
      <c r="R146" s="1286"/>
    </row>
    <row r="147" spans="1:28" ht="24.75" customHeight="1">
      <c r="A147" s="367"/>
      <c r="B147" s="706" t="s">
        <v>500</v>
      </c>
      <c r="C147" s="1273" t="s">
        <v>613</v>
      </c>
      <c r="D147" s="1273"/>
      <c r="E147" s="1273"/>
      <c r="F147" s="1273"/>
      <c r="G147" s="1273"/>
      <c r="H147" s="1273"/>
      <c r="I147" s="1273"/>
      <c r="J147" s="1273"/>
      <c r="K147" s="1273"/>
      <c r="L147" s="1273"/>
      <c r="M147" s="1273"/>
      <c r="N147" s="1273"/>
      <c r="O147" s="1273"/>
      <c r="P147" s="1273"/>
      <c r="Q147" s="1273"/>
      <c r="R147" s="1273"/>
    </row>
    <row r="148" spans="1:28" ht="12.75" customHeight="1">
      <c r="A148" s="505"/>
      <c r="B148" s="505"/>
      <c r="C148" s="420"/>
      <c r="D148" s="77"/>
      <c r="E148" s="77"/>
      <c r="F148" s="77"/>
      <c r="G148" s="77"/>
      <c r="H148" s="77"/>
      <c r="I148" s="77"/>
      <c r="J148" s="77"/>
      <c r="K148" s="77"/>
      <c r="L148" s="77"/>
      <c r="M148" s="77"/>
      <c r="N148" s="77"/>
      <c r="O148" s="77"/>
      <c r="P148" s="77"/>
      <c r="Q148" s="77"/>
      <c r="R148" s="77"/>
    </row>
    <row r="149" spans="1:28" ht="12.75" customHeight="1">
      <c r="A149" s="509"/>
      <c r="B149" s="509"/>
      <c r="C149" s="1153"/>
      <c r="D149" s="511"/>
      <c r="E149" s="1283" t="s">
        <v>352</v>
      </c>
      <c r="F149" s="1284"/>
      <c r="G149" s="1283" t="s">
        <v>566</v>
      </c>
      <c r="H149" s="1283"/>
      <c r="I149" s="1154" t="s">
        <v>567</v>
      </c>
      <c r="J149" s="1154" t="s">
        <v>568</v>
      </c>
      <c r="K149" s="1283" t="s">
        <v>569</v>
      </c>
      <c r="L149" s="1283"/>
      <c r="M149" s="1154" t="s">
        <v>570</v>
      </c>
      <c r="N149" s="1155" t="s">
        <v>571</v>
      </c>
      <c r="P149" s="1156" t="s">
        <v>571</v>
      </c>
      <c r="Q149" s="1156" t="s">
        <v>572</v>
      </c>
      <c r="R149" s="1156" t="s">
        <v>572</v>
      </c>
      <c r="T149" s="1281" t="s">
        <v>614</v>
      </c>
      <c r="U149" s="1281"/>
      <c r="V149" s="1281"/>
      <c r="W149" s="1281"/>
      <c r="X149" s="1281"/>
      <c r="Y149" s="1281"/>
      <c r="Z149" s="1281"/>
      <c r="AA149" s="1281"/>
      <c r="AB149" s="1281"/>
    </row>
    <row r="150" spans="1:28">
      <c r="A150" s="509"/>
      <c r="B150" s="509"/>
      <c r="C150" s="537"/>
      <c r="D150" s="511"/>
      <c r="E150" s="1279"/>
      <c r="F150" s="1280"/>
      <c r="G150" s="1279" t="s">
        <v>573</v>
      </c>
      <c r="H150" s="1279"/>
      <c r="I150" s="11" t="s">
        <v>573</v>
      </c>
      <c r="J150" s="11"/>
      <c r="K150" s="539"/>
      <c r="L150" s="539"/>
      <c r="M150" s="539"/>
      <c r="N150" s="539"/>
      <c r="P150" s="784" t="s">
        <v>574</v>
      </c>
      <c r="Q150" s="784" t="s">
        <v>575</v>
      </c>
      <c r="R150" s="784" t="s">
        <v>37</v>
      </c>
      <c r="T150" s="1281"/>
      <c r="U150" s="1281"/>
      <c r="V150" s="1281"/>
      <c r="W150" s="1281"/>
      <c r="X150" s="1281"/>
      <c r="Y150" s="1281"/>
      <c r="Z150" s="1281"/>
      <c r="AA150" s="1281"/>
      <c r="AB150" s="1281"/>
    </row>
    <row r="151" spans="1:28">
      <c r="A151" s="509"/>
      <c r="B151" s="509"/>
      <c r="C151" s="540"/>
      <c r="D151" s="520"/>
      <c r="E151" s="541"/>
      <c r="F151" s="541"/>
      <c r="G151" s="541"/>
      <c r="H151" s="541" t="s">
        <v>576</v>
      </c>
      <c r="I151" s="541"/>
      <c r="J151" s="541"/>
      <c r="K151" s="541"/>
      <c r="L151" s="541"/>
      <c r="M151" s="541"/>
      <c r="N151" s="541"/>
      <c r="P151" s="541"/>
      <c r="Q151" s="541"/>
      <c r="R151" s="541"/>
    </row>
    <row r="152" spans="1:28">
      <c r="A152" s="509"/>
      <c r="B152" s="509"/>
      <c r="C152" s="537"/>
      <c r="D152" s="520"/>
      <c r="E152" s="539"/>
      <c r="F152" s="539" t="s">
        <v>576</v>
      </c>
      <c r="G152" s="539"/>
      <c r="H152" s="539" t="s">
        <v>566</v>
      </c>
      <c r="I152" s="539"/>
      <c r="J152" s="539"/>
      <c r="K152" s="539"/>
      <c r="L152" s="539" t="s">
        <v>576</v>
      </c>
      <c r="M152" s="539"/>
      <c r="N152" s="539"/>
      <c r="P152" s="539"/>
      <c r="Q152" s="539"/>
      <c r="R152" s="539"/>
    </row>
    <row r="153" spans="1:28">
      <c r="A153" s="509"/>
      <c r="B153" s="509"/>
      <c r="C153" s="542"/>
      <c r="D153" s="513"/>
      <c r="E153" s="543" t="s">
        <v>577</v>
      </c>
      <c r="F153" s="543" t="s">
        <v>352</v>
      </c>
      <c r="G153" s="543" t="s">
        <v>149</v>
      </c>
      <c r="H153" s="543" t="s">
        <v>573</v>
      </c>
      <c r="I153" s="543"/>
      <c r="J153" s="543"/>
      <c r="K153" s="543" t="s">
        <v>615</v>
      </c>
      <c r="L153" s="543" t="s">
        <v>569</v>
      </c>
      <c r="M153" s="543"/>
      <c r="N153" s="543"/>
      <c r="P153" s="543"/>
      <c r="Q153" s="543"/>
      <c r="R153" s="543"/>
    </row>
    <row r="154" spans="1:28">
      <c r="C154" s="544">
        <v>2022</v>
      </c>
      <c r="D154" s="529"/>
      <c r="E154" s="529"/>
      <c r="F154" s="529"/>
      <c r="G154" s="529"/>
      <c r="H154" s="529"/>
      <c r="I154" s="529"/>
      <c r="J154" s="529"/>
      <c r="K154" s="529"/>
      <c r="L154" s="529"/>
      <c r="M154" s="529"/>
      <c r="N154" s="529"/>
      <c r="P154" s="529"/>
      <c r="Q154" s="529"/>
      <c r="R154" s="529"/>
    </row>
    <row r="155" spans="1:28" ht="12.75" customHeight="1">
      <c r="C155" s="594" t="s">
        <v>578</v>
      </c>
      <c r="D155" s="595"/>
      <c r="E155" s="513"/>
      <c r="F155" s="513"/>
      <c r="G155" s="513"/>
      <c r="H155" s="513"/>
      <c r="I155" s="513"/>
      <c r="J155" s="513"/>
      <c r="K155" s="513"/>
      <c r="L155" s="513"/>
      <c r="M155" s="513"/>
      <c r="N155" s="513"/>
      <c r="P155" s="549"/>
      <c r="Q155" s="549"/>
      <c r="R155" s="549"/>
    </row>
    <row r="156" spans="1:28" ht="12.75" customHeight="1">
      <c r="C156" s="594" t="s">
        <v>579</v>
      </c>
      <c r="D156" s="596"/>
      <c r="E156" s="529"/>
      <c r="F156" s="529"/>
      <c r="G156" s="529"/>
      <c r="H156" s="529"/>
      <c r="I156" s="529"/>
      <c r="J156" s="529"/>
      <c r="K156" s="529"/>
      <c r="L156" s="529"/>
      <c r="M156" s="529"/>
      <c r="N156" s="529"/>
      <c r="P156" s="529"/>
      <c r="Q156" s="529"/>
      <c r="R156" s="529"/>
    </row>
    <row r="157" spans="1:28" ht="12.75" customHeight="1">
      <c r="C157" s="597" t="s">
        <v>580</v>
      </c>
      <c r="D157" s="596"/>
      <c r="E157" s="598"/>
      <c r="F157" s="598"/>
      <c r="G157" s="598"/>
      <c r="H157" s="598"/>
      <c r="I157" s="598"/>
      <c r="J157" s="598"/>
      <c r="K157" s="598"/>
      <c r="L157" s="598"/>
      <c r="M157" s="598"/>
      <c r="N157" s="598"/>
      <c r="P157" s="598"/>
      <c r="Q157" s="598"/>
      <c r="R157" s="598"/>
    </row>
    <row r="158" spans="1:28" ht="12.75" customHeight="1">
      <c r="C158" s="48" t="s">
        <v>581</v>
      </c>
      <c r="D158" s="599"/>
      <c r="E158" s="608">
        <v>30010</v>
      </c>
      <c r="F158" s="608">
        <v>0</v>
      </c>
      <c r="G158" s="608">
        <v>65126</v>
      </c>
      <c r="H158" s="608">
        <v>6</v>
      </c>
      <c r="I158" s="608">
        <v>16720</v>
      </c>
      <c r="J158" s="608">
        <v>20257</v>
      </c>
      <c r="K158" s="608">
        <v>0</v>
      </c>
      <c r="L158" s="608">
        <v>39899</v>
      </c>
      <c r="M158" s="608">
        <v>6324</v>
      </c>
      <c r="N158" s="608">
        <v>178342</v>
      </c>
      <c r="P158" s="608">
        <v>61492</v>
      </c>
      <c r="Q158" s="608">
        <v>116850</v>
      </c>
      <c r="R158" s="608">
        <v>0</v>
      </c>
    </row>
    <row r="159" spans="1:28" ht="12.75" customHeight="1">
      <c r="A159" s="399"/>
      <c r="B159" s="399"/>
      <c r="C159" s="867" t="s">
        <v>582</v>
      </c>
      <c r="D159" s="600"/>
      <c r="E159" s="862">
        <v>397</v>
      </c>
      <c r="F159" s="862">
        <v>0</v>
      </c>
      <c r="G159" s="862">
        <v>2976</v>
      </c>
      <c r="H159" s="862">
        <v>1875</v>
      </c>
      <c r="I159" s="862">
        <v>2507</v>
      </c>
      <c r="J159" s="862">
        <v>2535</v>
      </c>
      <c r="K159" s="862">
        <v>0</v>
      </c>
      <c r="L159" s="862">
        <v>1622</v>
      </c>
      <c r="M159" s="862">
        <v>659</v>
      </c>
      <c r="N159" s="862">
        <v>12571</v>
      </c>
      <c r="P159" s="862">
        <v>3936</v>
      </c>
      <c r="Q159" s="862">
        <v>8635</v>
      </c>
      <c r="R159" s="862">
        <v>0</v>
      </c>
    </row>
    <row r="160" spans="1:28" ht="12.75" customHeight="1">
      <c r="C160" s="48"/>
      <c r="D160" s="600"/>
      <c r="E160" s="608">
        <v>30407</v>
      </c>
      <c r="F160" s="608">
        <v>0</v>
      </c>
      <c r="G160" s="608">
        <v>68102</v>
      </c>
      <c r="H160" s="608">
        <v>1881</v>
      </c>
      <c r="I160" s="608">
        <v>19227</v>
      </c>
      <c r="J160" s="608">
        <v>22792</v>
      </c>
      <c r="K160" s="608">
        <v>0</v>
      </c>
      <c r="L160" s="608">
        <v>41521</v>
      </c>
      <c r="M160" s="608">
        <v>6983</v>
      </c>
      <c r="N160" s="608">
        <v>190913</v>
      </c>
      <c r="P160" s="608">
        <v>65428</v>
      </c>
      <c r="Q160" s="608">
        <v>125485</v>
      </c>
      <c r="R160" s="608">
        <v>0</v>
      </c>
    </row>
    <row r="161" spans="3:18" ht="12.75" customHeight="1">
      <c r="C161" s="48" t="s">
        <v>562</v>
      </c>
      <c r="D161" s="533"/>
      <c r="E161" s="608">
        <v>21757</v>
      </c>
      <c r="F161" s="608">
        <v>0</v>
      </c>
      <c r="G161" s="608">
        <v>37461</v>
      </c>
      <c r="H161" s="608">
        <v>1586</v>
      </c>
      <c r="I161" s="608">
        <v>13849</v>
      </c>
      <c r="J161" s="608">
        <v>18207</v>
      </c>
      <c r="K161" s="608">
        <v>0</v>
      </c>
      <c r="L161" s="608">
        <v>21642</v>
      </c>
      <c r="M161" s="608">
        <v>4588</v>
      </c>
      <c r="N161" s="608">
        <v>119090</v>
      </c>
      <c r="P161" s="608">
        <v>42251</v>
      </c>
      <c r="Q161" s="608">
        <v>76839</v>
      </c>
      <c r="R161" s="608">
        <v>0</v>
      </c>
    </row>
    <row r="162" spans="3:18" ht="12.75" customHeight="1">
      <c r="C162" s="863" t="s">
        <v>583</v>
      </c>
      <c r="D162" s="1157"/>
      <c r="E162" s="863">
        <v>8650</v>
      </c>
      <c r="F162" s="863">
        <v>0</v>
      </c>
      <c r="G162" s="863">
        <v>30641</v>
      </c>
      <c r="H162" s="863">
        <v>295</v>
      </c>
      <c r="I162" s="863">
        <v>5378</v>
      </c>
      <c r="J162" s="863">
        <v>4585</v>
      </c>
      <c r="K162" s="863">
        <v>0</v>
      </c>
      <c r="L162" s="863">
        <v>19879</v>
      </c>
      <c r="M162" s="863">
        <v>2395</v>
      </c>
      <c r="N162" s="863">
        <v>71823</v>
      </c>
      <c r="P162" s="787">
        <v>23177</v>
      </c>
      <c r="Q162" s="787">
        <v>48646</v>
      </c>
      <c r="R162" s="787">
        <v>0</v>
      </c>
    </row>
    <row r="163" spans="3:18" ht="12.75" customHeight="1">
      <c r="C163" s="72"/>
      <c r="D163"/>
      <c r="E163" s="601"/>
      <c r="F163" s="601"/>
      <c r="G163" s="601"/>
      <c r="H163" s="601"/>
      <c r="I163" s="601"/>
      <c r="J163" s="601"/>
      <c r="K163" s="601"/>
      <c r="L163" s="601"/>
      <c r="M163" s="601"/>
      <c r="N163" s="601"/>
    </row>
    <row r="164" spans="3:18" ht="12.75" customHeight="1">
      <c r="C164" s="603" t="s">
        <v>584</v>
      </c>
      <c r="D164"/>
      <c r="E164" s="604"/>
      <c r="F164" s="604"/>
      <c r="G164" s="604"/>
      <c r="H164" s="604"/>
      <c r="I164" s="604"/>
      <c r="J164" s="604"/>
      <c r="K164" s="604"/>
      <c r="L164" s="604"/>
      <c r="M164" s="604"/>
      <c r="N164" s="604"/>
      <c r="P164" s="604"/>
      <c r="Q164" s="604"/>
      <c r="R164" s="604"/>
    </row>
    <row r="165" spans="3:18" ht="12.75" customHeight="1">
      <c r="C165" s="18" t="s">
        <v>585</v>
      </c>
      <c r="D165"/>
      <c r="E165" s="605"/>
      <c r="F165" s="605"/>
      <c r="G165" s="605"/>
      <c r="H165" s="605"/>
      <c r="I165" s="605"/>
      <c r="J165" s="605"/>
      <c r="K165" s="605"/>
      <c r="L165" s="605"/>
      <c r="M165" s="605"/>
      <c r="N165" s="605"/>
    </row>
    <row r="166" spans="3:18" ht="12.75" customHeight="1">
      <c r="C166" s="18" t="s">
        <v>586</v>
      </c>
      <c r="D166" s="533"/>
      <c r="E166" s="608">
        <v>12</v>
      </c>
      <c r="F166" s="608">
        <v>0</v>
      </c>
      <c r="G166" s="608">
        <v>183</v>
      </c>
      <c r="H166" s="608">
        <v>0</v>
      </c>
      <c r="I166" s="608">
        <v>0</v>
      </c>
      <c r="J166" s="608">
        <v>0</v>
      </c>
      <c r="K166" s="608">
        <v>0</v>
      </c>
      <c r="L166" s="608">
        <v>245</v>
      </c>
      <c r="M166" s="608">
        <v>0</v>
      </c>
      <c r="N166" s="608">
        <v>440</v>
      </c>
      <c r="P166" s="608">
        <v>245</v>
      </c>
      <c r="Q166" s="608">
        <v>195</v>
      </c>
      <c r="R166" s="608">
        <v>0</v>
      </c>
    </row>
    <row r="167" spans="3:18" ht="12.75" customHeight="1">
      <c r="C167" s="868" t="s">
        <v>587</v>
      </c>
      <c r="D167" s="533"/>
      <c r="E167" s="862">
        <v>0</v>
      </c>
      <c r="F167" s="862">
        <v>0</v>
      </c>
      <c r="G167" s="862">
        <v>37</v>
      </c>
      <c r="H167" s="862">
        <v>164</v>
      </c>
      <c r="I167" s="862">
        <v>2</v>
      </c>
      <c r="J167" s="862">
        <v>14</v>
      </c>
      <c r="K167" s="862">
        <v>0</v>
      </c>
      <c r="L167" s="862">
        <v>0</v>
      </c>
      <c r="M167" s="862">
        <v>0</v>
      </c>
      <c r="N167" s="862">
        <v>217</v>
      </c>
      <c r="P167" s="862">
        <v>14</v>
      </c>
      <c r="Q167" s="862">
        <v>203</v>
      </c>
      <c r="R167" s="862">
        <v>0</v>
      </c>
    </row>
    <row r="168" spans="3:18" ht="12.75" customHeight="1">
      <c r="C168" s="18"/>
      <c r="D168" s="533"/>
      <c r="E168" s="608">
        <v>12</v>
      </c>
      <c r="F168" s="608">
        <v>0</v>
      </c>
      <c r="G168" s="608">
        <v>220</v>
      </c>
      <c r="H168" s="608">
        <v>164</v>
      </c>
      <c r="I168" s="608">
        <v>2</v>
      </c>
      <c r="J168" s="608">
        <v>14</v>
      </c>
      <c r="K168" s="608">
        <v>0</v>
      </c>
      <c r="L168" s="608">
        <v>245</v>
      </c>
      <c r="M168" s="608">
        <v>0</v>
      </c>
      <c r="N168" s="608">
        <v>657</v>
      </c>
      <c r="P168" s="608">
        <v>259</v>
      </c>
      <c r="Q168" s="608">
        <v>398</v>
      </c>
      <c r="R168" s="608">
        <v>0</v>
      </c>
    </row>
    <row r="169" spans="3:18" ht="12.75" customHeight="1">
      <c r="C169" s="18" t="s">
        <v>588</v>
      </c>
      <c r="D169" s="533"/>
      <c r="E169" s="608">
        <v>39</v>
      </c>
      <c r="F169" s="608">
        <v>0</v>
      </c>
      <c r="G169" s="608">
        <v>288</v>
      </c>
      <c r="H169" s="608">
        <v>137</v>
      </c>
      <c r="I169" s="608">
        <v>235</v>
      </c>
      <c r="J169" s="608">
        <v>103</v>
      </c>
      <c r="K169" s="608">
        <v>0</v>
      </c>
      <c r="L169" s="608">
        <v>73</v>
      </c>
      <c r="M169" s="608">
        <v>17</v>
      </c>
      <c r="N169" s="608">
        <v>892</v>
      </c>
      <c r="P169" s="608">
        <v>302</v>
      </c>
      <c r="Q169" s="608">
        <v>590</v>
      </c>
      <c r="R169" s="608">
        <v>0</v>
      </c>
    </row>
    <row r="170" spans="3:18" ht="12.75" customHeight="1">
      <c r="C170" s="18" t="s">
        <v>616</v>
      </c>
      <c r="D170" s="533"/>
      <c r="E170" s="608">
        <v>318</v>
      </c>
      <c r="F170" s="608">
        <v>0</v>
      </c>
      <c r="G170" s="608">
        <v>3825</v>
      </c>
      <c r="H170" s="608">
        <v>15</v>
      </c>
      <c r="I170" s="608">
        <v>483</v>
      </c>
      <c r="J170" s="608">
        <v>1378</v>
      </c>
      <c r="K170" s="608">
        <v>0</v>
      </c>
      <c r="L170" s="608">
        <v>1555</v>
      </c>
      <c r="M170" s="608">
        <v>176</v>
      </c>
      <c r="N170" s="608">
        <v>7750</v>
      </c>
      <c r="P170" s="608">
        <v>2534</v>
      </c>
      <c r="Q170" s="608">
        <v>5216</v>
      </c>
      <c r="R170" s="608">
        <v>0</v>
      </c>
    </row>
    <row r="171" spans="3:18" ht="12.75" customHeight="1">
      <c r="C171" s="863" t="s">
        <v>590</v>
      </c>
      <c r="D171" s="1157"/>
      <c r="E171" s="863">
        <v>369</v>
      </c>
      <c r="F171" s="863">
        <v>0</v>
      </c>
      <c r="G171" s="787">
        <v>4333</v>
      </c>
      <c r="H171" s="787">
        <v>316</v>
      </c>
      <c r="I171" s="787">
        <v>720</v>
      </c>
      <c r="J171" s="787">
        <v>1495</v>
      </c>
      <c r="K171" s="787">
        <v>0</v>
      </c>
      <c r="L171" s="787">
        <v>1873</v>
      </c>
      <c r="M171" s="787">
        <v>193</v>
      </c>
      <c r="N171" s="787">
        <v>9299</v>
      </c>
      <c r="P171" s="787">
        <v>3095</v>
      </c>
      <c r="Q171" s="787">
        <v>6204</v>
      </c>
      <c r="R171" s="787">
        <v>0</v>
      </c>
    </row>
    <row r="172" spans="3:18" ht="12.75" customHeight="1">
      <c r="C172"/>
      <c r="D172"/>
      <c r="E172" s="605"/>
      <c r="F172" s="605"/>
      <c r="G172" s="605"/>
      <c r="H172" s="605"/>
      <c r="I172" s="605"/>
      <c r="J172" s="605"/>
      <c r="K172" s="605"/>
      <c r="L172" s="605"/>
      <c r="M172" s="605"/>
      <c r="N172" s="605"/>
    </row>
    <row r="173" spans="3:18" ht="12.75" customHeight="1">
      <c r="C173" s="603" t="s">
        <v>591</v>
      </c>
      <c r="D173"/>
      <c r="E173" s="604"/>
      <c r="F173" s="604"/>
      <c r="G173" s="606"/>
      <c r="H173" s="604"/>
      <c r="I173" s="604"/>
      <c r="J173" s="604"/>
      <c r="K173" s="604"/>
      <c r="L173" s="604"/>
      <c r="M173" s="604"/>
      <c r="N173" s="604"/>
      <c r="P173" s="604"/>
      <c r="Q173" s="604"/>
      <c r="R173" s="604"/>
    </row>
    <row r="174" spans="3:18" ht="12.75" customHeight="1">
      <c r="C174" s="18" t="s">
        <v>592</v>
      </c>
      <c r="D174"/>
      <c r="E174" s="605"/>
      <c r="F174" s="605"/>
      <c r="G174" s="605"/>
      <c r="H174" s="605"/>
      <c r="I174" s="605"/>
      <c r="J174" s="605"/>
      <c r="K174" s="605"/>
      <c r="L174" s="605"/>
      <c r="M174" s="605"/>
      <c r="N174" s="605"/>
    </row>
    <row r="175" spans="3:18" ht="12.75" customHeight="1">
      <c r="C175" s="18" t="s">
        <v>593</v>
      </c>
      <c r="D175" s="533"/>
      <c r="E175" s="608">
        <v>549</v>
      </c>
      <c r="F175" s="608">
        <v>0</v>
      </c>
      <c r="G175" s="608">
        <v>2101</v>
      </c>
      <c r="H175" s="608">
        <v>420</v>
      </c>
      <c r="I175" s="608">
        <v>2977</v>
      </c>
      <c r="J175" s="608">
        <v>3836</v>
      </c>
      <c r="K175" s="608">
        <v>0</v>
      </c>
      <c r="L175" s="608">
        <v>6551</v>
      </c>
      <c r="M175" s="608">
        <v>1588</v>
      </c>
      <c r="N175" s="608">
        <v>18022</v>
      </c>
      <c r="P175" s="608">
        <v>14902</v>
      </c>
      <c r="Q175" s="608">
        <v>3120</v>
      </c>
      <c r="R175" s="608">
        <v>0</v>
      </c>
    </row>
    <row r="176" spans="3:18" ht="12.75" customHeight="1">
      <c r="C176" s="18" t="s">
        <v>594</v>
      </c>
      <c r="D176" s="533"/>
      <c r="E176" s="862">
        <v>5747</v>
      </c>
      <c r="F176" s="862">
        <v>0</v>
      </c>
      <c r="G176" s="862">
        <v>12746</v>
      </c>
      <c r="H176" s="862">
        <v>0</v>
      </c>
      <c r="I176" s="862">
        <v>538</v>
      </c>
      <c r="J176" s="862">
        <v>2146</v>
      </c>
      <c r="K176" s="862">
        <v>0</v>
      </c>
      <c r="L176" s="862">
        <v>9932</v>
      </c>
      <c r="M176" s="862">
        <v>1472</v>
      </c>
      <c r="N176" s="862">
        <v>32581</v>
      </c>
      <c r="P176" s="862">
        <v>2891</v>
      </c>
      <c r="Q176" s="862">
        <v>29690</v>
      </c>
      <c r="R176" s="862">
        <v>0</v>
      </c>
    </row>
    <row r="177" spans="1:18" ht="12.75" customHeight="1">
      <c r="C177" s="607"/>
      <c r="D177" s="533"/>
      <c r="E177" s="609">
        <v>6296</v>
      </c>
      <c r="F177" s="609">
        <v>0</v>
      </c>
      <c r="G177" s="609">
        <v>14847</v>
      </c>
      <c r="H177" s="609">
        <v>420</v>
      </c>
      <c r="I177" s="609">
        <v>3515</v>
      </c>
      <c r="J177" s="609">
        <v>5982</v>
      </c>
      <c r="K177" s="609">
        <v>0</v>
      </c>
      <c r="L177" s="609">
        <v>16483</v>
      </c>
      <c r="M177" s="609">
        <v>3060</v>
      </c>
      <c r="N177" s="609">
        <v>50603</v>
      </c>
      <c r="P177" s="609">
        <v>17793</v>
      </c>
      <c r="Q177" s="609">
        <v>32810</v>
      </c>
      <c r="R177" s="609">
        <v>0</v>
      </c>
    </row>
    <row r="178" spans="1:18" ht="12.75" customHeight="1">
      <c r="C178" s="18" t="s">
        <v>595</v>
      </c>
      <c r="D178" s="533"/>
      <c r="E178" s="608">
        <v>11</v>
      </c>
      <c r="F178" s="608">
        <v>0</v>
      </c>
      <c r="G178" s="608">
        <v>144</v>
      </c>
      <c r="H178" s="608">
        <v>109</v>
      </c>
      <c r="I178" s="608">
        <v>172</v>
      </c>
      <c r="J178" s="608">
        <v>57</v>
      </c>
      <c r="K178" s="608">
        <v>0</v>
      </c>
      <c r="L178" s="608">
        <v>94</v>
      </c>
      <c r="M178" s="608">
        <v>-2</v>
      </c>
      <c r="N178" s="608">
        <v>585</v>
      </c>
      <c r="P178" s="608">
        <v>87</v>
      </c>
      <c r="Q178" s="608">
        <v>498</v>
      </c>
      <c r="R178" s="608">
        <v>0</v>
      </c>
    </row>
    <row r="179" spans="1:18" ht="12.75" customHeight="1">
      <c r="C179" s="18" t="s">
        <v>596</v>
      </c>
      <c r="D179" s="533"/>
      <c r="E179" s="608">
        <v>498</v>
      </c>
      <c r="F179" s="608">
        <v>0</v>
      </c>
      <c r="G179" s="608">
        <v>2102</v>
      </c>
      <c r="H179" s="608">
        <v>83</v>
      </c>
      <c r="I179" s="608">
        <v>327</v>
      </c>
      <c r="J179" s="608">
        <v>592</v>
      </c>
      <c r="K179" s="608">
        <v>0</v>
      </c>
      <c r="L179" s="608">
        <v>723</v>
      </c>
      <c r="M179" s="608">
        <v>107</v>
      </c>
      <c r="N179" s="608">
        <v>4432</v>
      </c>
      <c r="P179" s="608">
        <v>934</v>
      </c>
      <c r="Q179" s="608">
        <v>3498</v>
      </c>
      <c r="R179" s="608">
        <v>0</v>
      </c>
    </row>
    <row r="180" spans="1:18" ht="12.75" customHeight="1">
      <c r="C180" s="18" t="s">
        <v>597</v>
      </c>
      <c r="D180" s="533"/>
      <c r="E180" s="608">
        <v>1</v>
      </c>
      <c r="F180" s="608">
        <v>0</v>
      </c>
      <c r="G180" s="608">
        <v>194</v>
      </c>
      <c r="H180" s="608">
        <v>0</v>
      </c>
      <c r="I180" s="608">
        <v>513</v>
      </c>
      <c r="J180" s="608">
        <v>0</v>
      </c>
      <c r="K180" s="608">
        <v>0</v>
      </c>
      <c r="L180" s="608">
        <v>1544</v>
      </c>
      <c r="M180" s="608">
        <v>73</v>
      </c>
      <c r="N180" s="608">
        <v>2325</v>
      </c>
      <c r="P180" s="608">
        <v>631</v>
      </c>
      <c r="Q180" s="608">
        <v>1694</v>
      </c>
      <c r="R180" s="608">
        <v>0</v>
      </c>
    </row>
    <row r="181" spans="1:18" ht="12.75" customHeight="1">
      <c r="C181" s="18" t="s">
        <v>598</v>
      </c>
      <c r="D181" s="533"/>
      <c r="E181" s="608">
        <v>-210</v>
      </c>
      <c r="F181" s="608">
        <v>-47</v>
      </c>
      <c r="G181" s="608">
        <v>2926</v>
      </c>
      <c r="H181" s="608">
        <v>63</v>
      </c>
      <c r="I181" s="608">
        <v>96</v>
      </c>
      <c r="J181" s="608">
        <v>206</v>
      </c>
      <c r="K181" s="608">
        <v>32</v>
      </c>
      <c r="L181" s="608">
        <v>-44</v>
      </c>
      <c r="M181" s="608">
        <v>300</v>
      </c>
      <c r="N181" s="608">
        <v>3322</v>
      </c>
      <c r="P181" s="608">
        <v>335</v>
      </c>
      <c r="Q181" s="608">
        <v>2987</v>
      </c>
      <c r="R181" s="608">
        <v>0</v>
      </c>
    </row>
    <row r="182" spans="1:18" ht="12.75" customHeight="1">
      <c r="C182" s="18" t="s">
        <v>18</v>
      </c>
      <c r="D182" s="533"/>
      <c r="E182" s="608">
        <v>1242</v>
      </c>
      <c r="F182" s="608">
        <v>0</v>
      </c>
      <c r="G182" s="608">
        <v>3122</v>
      </c>
      <c r="H182" s="608">
        <v>18</v>
      </c>
      <c r="I182" s="608">
        <v>680</v>
      </c>
      <c r="J182" s="608">
        <v>2075</v>
      </c>
      <c r="K182" s="608">
        <v>1</v>
      </c>
      <c r="L182" s="608">
        <v>2495</v>
      </c>
      <c r="M182" s="608">
        <v>384</v>
      </c>
      <c r="N182" s="608">
        <v>10017</v>
      </c>
      <c r="P182" s="608">
        <v>4537</v>
      </c>
      <c r="Q182" s="608">
        <v>5480</v>
      </c>
      <c r="R182" s="608">
        <v>0</v>
      </c>
    </row>
    <row r="183" spans="1:18" ht="12.75" customHeight="1">
      <c r="C183" s="18" t="s">
        <v>599</v>
      </c>
      <c r="D183" s="533"/>
      <c r="E183" s="608"/>
      <c r="F183" s="608"/>
      <c r="G183" s="608"/>
      <c r="H183" s="608"/>
      <c r="I183" s="608"/>
      <c r="J183" s="608"/>
      <c r="K183" s="608"/>
      <c r="L183" s="608"/>
      <c r="M183" s="608"/>
      <c r="N183" s="608"/>
      <c r="P183" s="608"/>
      <c r="Q183" s="608"/>
      <c r="R183" s="608"/>
    </row>
    <row r="184" spans="1:18" ht="12.75" customHeight="1">
      <c r="C184" s="18" t="s">
        <v>617</v>
      </c>
      <c r="D184" s="533"/>
      <c r="E184" s="608">
        <v>-433</v>
      </c>
      <c r="F184" s="608">
        <v>-901</v>
      </c>
      <c r="G184" s="608">
        <v>217</v>
      </c>
      <c r="H184" s="608">
        <v>-3</v>
      </c>
      <c r="I184" s="608">
        <v>1570</v>
      </c>
      <c r="J184" s="608">
        <v>-1189</v>
      </c>
      <c r="K184" s="608">
        <v>1523</v>
      </c>
      <c r="L184" s="608">
        <v>-341</v>
      </c>
      <c r="M184" s="608">
        <v>-43</v>
      </c>
      <c r="N184" s="608">
        <v>400</v>
      </c>
      <c r="P184" s="608">
        <v>-635</v>
      </c>
      <c r="Q184" s="608">
        <v>1035</v>
      </c>
      <c r="R184" s="608">
        <v>0</v>
      </c>
    </row>
    <row r="185" spans="1:18" ht="12.75" customHeight="1">
      <c r="C185" s="607"/>
      <c r="D185" s="533"/>
      <c r="E185" s="609">
        <v>1109</v>
      </c>
      <c r="F185" s="609">
        <v>-948</v>
      </c>
      <c r="G185" s="609">
        <v>8705</v>
      </c>
      <c r="H185" s="609">
        <v>270</v>
      </c>
      <c r="I185" s="609">
        <v>3358</v>
      </c>
      <c r="J185" s="609">
        <v>1741</v>
      </c>
      <c r="K185" s="609">
        <v>1556</v>
      </c>
      <c r="L185" s="609">
        <v>4471</v>
      </c>
      <c r="M185" s="609">
        <v>819</v>
      </c>
      <c r="N185" s="609">
        <v>21081</v>
      </c>
      <c r="P185" s="609">
        <v>5889</v>
      </c>
      <c r="Q185" s="609">
        <v>15192</v>
      </c>
      <c r="R185" s="609">
        <v>0</v>
      </c>
    </row>
    <row r="186" spans="1:18" ht="12.75" customHeight="1">
      <c r="C186" s="18" t="s">
        <v>618</v>
      </c>
      <c r="D186" s="533"/>
      <c r="E186" s="608">
        <v>5187</v>
      </c>
      <c r="F186" s="608">
        <v>948</v>
      </c>
      <c r="G186" s="608">
        <v>6142</v>
      </c>
      <c r="H186" s="608">
        <v>150</v>
      </c>
      <c r="I186" s="608">
        <v>157</v>
      </c>
      <c r="J186" s="608">
        <v>4241</v>
      </c>
      <c r="K186" s="608">
        <v>-1556</v>
      </c>
      <c r="L186" s="608">
        <v>12012</v>
      </c>
      <c r="M186" s="608">
        <v>2241</v>
      </c>
      <c r="N186" s="608">
        <v>29522</v>
      </c>
      <c r="P186" s="608">
        <v>11904</v>
      </c>
      <c r="Q186" s="608">
        <v>17618</v>
      </c>
      <c r="R186" s="608">
        <v>0</v>
      </c>
    </row>
    <row r="187" spans="1:18" ht="12.75" customHeight="1">
      <c r="C187" s="18" t="s">
        <v>602</v>
      </c>
      <c r="D187" s="533"/>
      <c r="E187" s="608">
        <v>4443</v>
      </c>
      <c r="F187" s="608">
        <v>0</v>
      </c>
      <c r="G187" s="608">
        <v>1409</v>
      </c>
      <c r="H187" s="608">
        <v>50</v>
      </c>
      <c r="I187" s="608">
        <v>1814</v>
      </c>
      <c r="J187" s="608">
        <v>886</v>
      </c>
      <c r="K187" s="608">
        <v>-5</v>
      </c>
      <c r="L187" s="608">
        <v>6651</v>
      </c>
      <c r="M187" s="608">
        <v>842</v>
      </c>
      <c r="N187" s="608">
        <v>16090</v>
      </c>
      <c r="P187" s="608">
        <v>4868</v>
      </c>
      <c r="Q187" s="608">
        <v>11222</v>
      </c>
      <c r="R187" s="608">
        <v>0</v>
      </c>
    </row>
    <row r="188" spans="1:18" ht="12.75" customHeight="1">
      <c r="C188" s="863" t="s">
        <v>603</v>
      </c>
      <c r="D188" s="1157"/>
      <c r="E188" s="787">
        <v>744</v>
      </c>
      <c r="F188" s="787">
        <v>948</v>
      </c>
      <c r="G188" s="787">
        <v>4733</v>
      </c>
      <c r="H188" s="787">
        <v>100</v>
      </c>
      <c r="I188" s="787">
        <v>-1657</v>
      </c>
      <c r="J188" s="787">
        <v>3355</v>
      </c>
      <c r="K188" s="787">
        <v>-1551</v>
      </c>
      <c r="L188" s="787">
        <v>5361</v>
      </c>
      <c r="M188" s="787">
        <v>1399</v>
      </c>
      <c r="N188" s="787">
        <v>13432</v>
      </c>
      <c r="P188" s="787">
        <v>7036</v>
      </c>
      <c r="Q188" s="787">
        <v>6396</v>
      </c>
      <c r="R188" s="787">
        <v>0</v>
      </c>
    </row>
    <row r="189" spans="1:18" ht="12.75" customHeight="1">
      <c r="C189" s="506"/>
      <c r="D189" s="506"/>
      <c r="E189" s="690"/>
      <c r="F189" s="690"/>
      <c r="G189" s="690"/>
      <c r="H189" s="690"/>
      <c r="I189" s="690"/>
      <c r="J189" s="690"/>
      <c r="K189" s="690"/>
      <c r="L189" s="690"/>
      <c r="M189" s="690"/>
      <c r="N189" s="690"/>
      <c r="O189" s="506"/>
      <c r="P189" s="506"/>
      <c r="Q189" s="506"/>
      <c r="R189" s="506"/>
    </row>
    <row r="190" spans="1:18" ht="12.75" customHeight="1">
      <c r="A190" s="367"/>
      <c r="B190" s="706" t="s">
        <v>308</v>
      </c>
      <c r="C190" s="1281" t="s">
        <v>619</v>
      </c>
      <c r="D190" s="1281"/>
      <c r="E190" s="1281"/>
      <c r="F190" s="1281"/>
      <c r="G190" s="1281"/>
      <c r="H190" s="1281"/>
      <c r="I190" s="1281"/>
      <c r="J190" s="1281"/>
      <c r="K190" s="1281"/>
      <c r="L190" s="1281"/>
      <c r="M190" s="1281"/>
      <c r="N190" s="1281"/>
      <c r="O190" s="1281"/>
      <c r="P190" s="1281"/>
      <c r="Q190" s="1281"/>
      <c r="R190" s="1281"/>
    </row>
    <row r="191" spans="1:18" ht="47.25" customHeight="1">
      <c r="A191" s="367"/>
      <c r="B191" s="706" t="s">
        <v>492</v>
      </c>
      <c r="C191" s="1286" t="s">
        <v>605</v>
      </c>
      <c r="D191" s="1286"/>
      <c r="E191" s="1286"/>
      <c r="F191" s="1286"/>
      <c r="G191" s="1286"/>
      <c r="H191" s="1286"/>
      <c r="I191" s="1286"/>
      <c r="J191" s="1286"/>
      <c r="K191" s="1286"/>
      <c r="L191" s="1286"/>
      <c r="M191" s="1286"/>
      <c r="N191" s="1286"/>
      <c r="O191" s="1286"/>
      <c r="P191" s="1286"/>
      <c r="Q191" s="1286"/>
      <c r="R191" s="1286"/>
    </row>
    <row r="192" spans="1:18">
      <c r="A192" s="367"/>
      <c r="B192" s="706" t="s">
        <v>302</v>
      </c>
      <c r="C192" s="1286" t="s">
        <v>620</v>
      </c>
      <c r="D192" s="1286"/>
      <c r="E192" s="1286"/>
      <c r="F192" s="1286"/>
      <c r="G192" s="1286"/>
      <c r="H192" s="1286"/>
      <c r="I192" s="1286"/>
      <c r="J192" s="1286"/>
      <c r="K192" s="1286"/>
      <c r="L192" s="1286"/>
      <c r="M192" s="1286"/>
      <c r="N192" s="1286"/>
      <c r="O192" s="1286"/>
      <c r="P192" s="1286"/>
      <c r="Q192" s="1286"/>
      <c r="R192" s="1286"/>
    </row>
    <row r="193" spans="1:28">
      <c r="A193" s="367"/>
      <c r="B193" s="706" t="s">
        <v>297</v>
      </c>
      <c r="C193" s="1286" t="s">
        <v>607</v>
      </c>
      <c r="D193" s="1286"/>
      <c r="E193" s="1286"/>
      <c r="F193" s="1286"/>
      <c r="G193" s="1286"/>
      <c r="H193" s="1286"/>
      <c r="I193" s="1286"/>
      <c r="J193" s="1286"/>
      <c r="K193" s="1286"/>
      <c r="L193" s="1286"/>
      <c r="M193" s="1286"/>
      <c r="N193" s="1286"/>
      <c r="O193" s="1286"/>
      <c r="P193" s="1286"/>
      <c r="Q193" s="1286"/>
      <c r="R193" s="1286"/>
    </row>
    <row r="194" spans="1:28">
      <c r="A194" s="367"/>
      <c r="B194" s="706" t="s">
        <v>498</v>
      </c>
      <c r="C194" s="1286" t="s">
        <v>621</v>
      </c>
      <c r="D194" s="1286"/>
      <c r="E194" s="1286"/>
      <c r="F194" s="1286"/>
      <c r="G194" s="1286"/>
      <c r="H194" s="1286"/>
      <c r="I194" s="1286"/>
      <c r="J194" s="1286"/>
      <c r="K194" s="1286"/>
      <c r="L194" s="1286"/>
      <c r="M194" s="1286"/>
      <c r="N194" s="1286"/>
      <c r="O194" s="1286"/>
      <c r="P194" s="1286"/>
      <c r="Q194" s="1286"/>
      <c r="R194" s="1286"/>
    </row>
    <row r="195" spans="1:28">
      <c r="A195" s="367"/>
      <c r="B195" s="706" t="s">
        <v>500</v>
      </c>
      <c r="C195" s="1273" t="s">
        <v>622</v>
      </c>
      <c r="D195" s="1273"/>
      <c r="E195" s="1273"/>
      <c r="F195" s="1273"/>
      <c r="G195" s="1273"/>
      <c r="H195" s="1273"/>
      <c r="I195" s="1273"/>
      <c r="J195" s="1273"/>
      <c r="K195" s="1273"/>
      <c r="L195" s="1273"/>
      <c r="M195" s="1273"/>
      <c r="N195" s="1273"/>
      <c r="O195" s="1273"/>
      <c r="P195" s="1273"/>
      <c r="Q195" s="1273"/>
      <c r="R195" s="1273"/>
    </row>
    <row r="196" spans="1:28" ht="12.75" customHeight="1">
      <c r="B196" s="706" t="s">
        <v>502</v>
      </c>
      <c r="C196" s="1273" t="s">
        <v>623</v>
      </c>
      <c r="D196" s="1273"/>
      <c r="E196" s="1273"/>
      <c r="F196" s="1273"/>
      <c r="G196" s="1273"/>
      <c r="H196" s="1273"/>
      <c r="I196" s="1273"/>
      <c r="J196" s="1273"/>
      <c r="K196" s="1273"/>
      <c r="L196" s="1273"/>
      <c r="M196" s="1273"/>
      <c r="N196" s="1273"/>
      <c r="O196" s="1273"/>
      <c r="P196" s="1273"/>
      <c r="Q196" s="1273"/>
      <c r="R196" s="1273"/>
    </row>
    <row r="197" spans="1:28" ht="12.75" customHeight="1">
      <c r="A197" s="505"/>
      <c r="B197" s="505"/>
      <c r="C197" s="420"/>
      <c r="D197" s="77"/>
      <c r="E197" s="77"/>
      <c r="F197" s="77"/>
      <c r="G197" s="77"/>
      <c r="H197" s="77"/>
      <c r="I197" s="77"/>
      <c r="J197" s="77"/>
      <c r="K197" s="77"/>
      <c r="L197" s="77"/>
      <c r="M197" s="77"/>
      <c r="N197" s="77"/>
      <c r="O197" s="77"/>
      <c r="P197" s="77"/>
      <c r="Q197" s="77"/>
      <c r="R197" s="77"/>
    </row>
    <row r="198" spans="1:28">
      <c r="A198" s="509"/>
      <c r="B198" s="509"/>
      <c r="C198" s="1153"/>
      <c r="D198" s="511"/>
      <c r="E198" s="1283" t="s">
        <v>352</v>
      </c>
      <c r="F198" s="1284"/>
      <c r="G198" s="1283" t="s">
        <v>566</v>
      </c>
      <c r="H198" s="1283"/>
      <c r="I198" s="1154" t="s">
        <v>567</v>
      </c>
      <c r="J198" s="1154" t="s">
        <v>568</v>
      </c>
      <c r="K198" s="1283" t="s">
        <v>569</v>
      </c>
      <c r="L198" s="1285"/>
      <c r="M198" s="1154" t="s">
        <v>570</v>
      </c>
      <c r="N198" s="1155" t="s">
        <v>571</v>
      </c>
      <c r="P198" s="1156" t="s">
        <v>571</v>
      </c>
      <c r="Q198" s="1156" t="s">
        <v>572</v>
      </c>
      <c r="R198" s="1156" t="s">
        <v>572</v>
      </c>
      <c r="T198" s="1281"/>
      <c r="U198" s="1281"/>
      <c r="V198" s="1281"/>
      <c r="W198" s="1281"/>
      <c r="X198" s="1281"/>
      <c r="Y198" s="1281"/>
      <c r="Z198" s="1281"/>
      <c r="AA198" s="1281"/>
      <c r="AB198" s="1281"/>
    </row>
    <row r="199" spans="1:28">
      <c r="A199" s="509"/>
      <c r="B199" s="509"/>
      <c r="C199" s="537"/>
      <c r="D199" s="511"/>
      <c r="E199" s="1279"/>
      <c r="F199" s="1280"/>
      <c r="G199" s="1279" t="s">
        <v>573</v>
      </c>
      <c r="H199" s="1279"/>
      <c r="I199" s="11" t="s">
        <v>573</v>
      </c>
      <c r="J199" s="11"/>
      <c r="K199" s="539"/>
      <c r="L199" s="539"/>
      <c r="M199" s="539"/>
      <c r="N199" s="539"/>
      <c r="P199" s="784" t="s">
        <v>574</v>
      </c>
      <c r="Q199" s="784" t="s">
        <v>575</v>
      </c>
      <c r="R199" s="784" t="s">
        <v>37</v>
      </c>
      <c r="T199" s="1281"/>
      <c r="U199" s="1281"/>
      <c r="V199" s="1281"/>
      <c r="W199" s="1281"/>
      <c r="X199" s="1281"/>
      <c r="Y199" s="1281"/>
      <c r="Z199" s="1281"/>
      <c r="AA199" s="1281"/>
      <c r="AB199" s="1281"/>
    </row>
    <row r="200" spans="1:28">
      <c r="A200" s="509"/>
      <c r="B200" s="509"/>
      <c r="C200" s="540"/>
      <c r="D200" s="520"/>
      <c r="E200" s="541"/>
      <c r="F200" s="541"/>
      <c r="G200" s="541"/>
      <c r="H200" s="541" t="s">
        <v>576</v>
      </c>
      <c r="I200" s="541"/>
      <c r="J200" s="541"/>
      <c r="K200" s="541"/>
      <c r="L200" s="541"/>
      <c r="M200" s="541"/>
      <c r="N200" s="541"/>
      <c r="P200" s="541"/>
      <c r="Q200" s="541"/>
      <c r="R200" s="541"/>
    </row>
    <row r="201" spans="1:28">
      <c r="A201" s="509"/>
      <c r="B201" s="509"/>
      <c r="C201" s="537"/>
      <c r="D201" s="520"/>
      <c r="E201" s="539"/>
      <c r="F201" s="539" t="s">
        <v>576</v>
      </c>
      <c r="G201" s="539"/>
      <c r="H201" s="539" t="s">
        <v>566</v>
      </c>
      <c r="I201" s="539"/>
      <c r="J201" s="539"/>
      <c r="K201" s="539"/>
      <c r="L201" s="539" t="s">
        <v>576</v>
      </c>
      <c r="M201" s="539"/>
      <c r="N201" s="539"/>
      <c r="P201" s="539"/>
      <c r="Q201" s="539"/>
      <c r="R201" s="539"/>
    </row>
    <row r="202" spans="1:28">
      <c r="A202" s="509"/>
      <c r="B202" s="509"/>
      <c r="C202" s="542"/>
      <c r="D202" s="513"/>
      <c r="E202" s="543" t="s">
        <v>577</v>
      </c>
      <c r="F202" s="543" t="s">
        <v>352</v>
      </c>
      <c r="G202" s="543" t="s">
        <v>149</v>
      </c>
      <c r="H202" s="543" t="s">
        <v>573</v>
      </c>
      <c r="I202" s="543"/>
      <c r="J202" s="543"/>
      <c r="K202" s="543" t="s">
        <v>615</v>
      </c>
      <c r="L202" s="543" t="s">
        <v>569</v>
      </c>
      <c r="M202" s="543"/>
      <c r="N202" s="543"/>
      <c r="P202" s="543"/>
      <c r="Q202" s="543"/>
      <c r="R202" s="543"/>
    </row>
    <row r="203" spans="1:28">
      <c r="C203" s="544">
        <v>2021</v>
      </c>
      <c r="D203" s="529"/>
      <c r="E203" s="529"/>
      <c r="F203" s="529"/>
      <c r="G203" s="529"/>
      <c r="H203" s="529"/>
      <c r="I203" s="529"/>
      <c r="J203" s="529"/>
      <c r="K203" s="529"/>
      <c r="L203" s="529"/>
      <c r="M203" s="529"/>
      <c r="N203" s="529"/>
      <c r="P203" s="529"/>
      <c r="Q203" s="529"/>
      <c r="R203" s="529"/>
    </row>
    <row r="204" spans="1:28">
      <c r="C204" s="594" t="s">
        <v>578</v>
      </c>
      <c r="D204" s="595"/>
      <c r="E204" s="513"/>
      <c r="F204" s="513"/>
      <c r="G204" s="513"/>
      <c r="H204" s="513"/>
      <c r="I204" s="513"/>
      <c r="J204" s="513"/>
      <c r="K204" s="513"/>
      <c r="L204" s="513"/>
      <c r="M204" s="513"/>
      <c r="N204" s="513"/>
      <c r="P204" s="549"/>
      <c r="Q204" s="549"/>
      <c r="R204" s="549"/>
    </row>
    <row r="205" spans="1:28">
      <c r="C205" s="594" t="s">
        <v>579</v>
      </c>
      <c r="D205" s="596"/>
      <c r="E205" s="529"/>
      <c r="F205" s="529"/>
      <c r="G205" s="529"/>
      <c r="H205" s="529"/>
      <c r="I205" s="529"/>
      <c r="J205" s="529"/>
      <c r="K205" s="529"/>
      <c r="L205" s="529"/>
      <c r="M205" s="529"/>
      <c r="N205" s="529"/>
      <c r="P205" s="529"/>
      <c r="Q205" s="529"/>
      <c r="R205" s="529"/>
    </row>
    <row r="206" spans="1:28">
      <c r="C206" s="597" t="s">
        <v>580</v>
      </c>
      <c r="D206" s="596"/>
      <c r="E206" s="598"/>
      <c r="F206" s="598"/>
      <c r="G206" s="598"/>
      <c r="H206" s="598"/>
      <c r="I206" s="598"/>
      <c r="J206" s="598"/>
      <c r="K206" s="598"/>
      <c r="L206" s="598"/>
      <c r="M206" s="598"/>
      <c r="N206" s="598"/>
      <c r="P206" s="598"/>
      <c r="Q206" s="598"/>
      <c r="R206" s="598"/>
    </row>
    <row r="207" spans="1:28">
      <c r="C207" s="48" t="s">
        <v>581</v>
      </c>
      <c r="D207" s="599"/>
      <c r="E207" s="608">
        <v>30285</v>
      </c>
      <c r="F207" s="608">
        <v>0</v>
      </c>
      <c r="G207" s="608">
        <v>62157</v>
      </c>
      <c r="H207" s="608">
        <v>3385</v>
      </c>
      <c r="I207" s="608">
        <v>16351</v>
      </c>
      <c r="J207" s="608">
        <v>51157</v>
      </c>
      <c r="K207" s="608">
        <v>0</v>
      </c>
      <c r="L207" s="608">
        <v>45767</v>
      </c>
      <c r="M207" s="608">
        <v>6641</v>
      </c>
      <c r="N207" s="608">
        <v>215743</v>
      </c>
      <c r="P207" s="608">
        <v>63506</v>
      </c>
      <c r="Q207" s="608">
        <v>152237</v>
      </c>
      <c r="R207" s="608">
        <v>0</v>
      </c>
    </row>
    <row r="208" spans="1:28">
      <c r="A208" s="399"/>
      <c r="B208" s="399"/>
      <c r="C208" s="867" t="s">
        <v>582</v>
      </c>
      <c r="D208" s="600"/>
      <c r="E208" s="862">
        <v>363</v>
      </c>
      <c r="F208" s="862">
        <v>0</v>
      </c>
      <c r="G208" s="862">
        <v>2888</v>
      </c>
      <c r="H208" s="862">
        <v>2650</v>
      </c>
      <c r="I208" s="862">
        <v>2517</v>
      </c>
      <c r="J208" s="862">
        <v>3553</v>
      </c>
      <c r="K208" s="862">
        <v>0</v>
      </c>
      <c r="L208" s="862">
        <v>1690</v>
      </c>
      <c r="M208" s="862">
        <v>650</v>
      </c>
      <c r="N208" s="862">
        <v>14311</v>
      </c>
      <c r="P208" s="862">
        <v>3963</v>
      </c>
      <c r="Q208" s="862">
        <v>10348</v>
      </c>
      <c r="R208" s="862">
        <v>0</v>
      </c>
    </row>
    <row r="209" spans="3:18">
      <c r="C209" s="48"/>
      <c r="D209" s="600"/>
      <c r="E209" s="608">
        <v>30648</v>
      </c>
      <c r="F209" s="608">
        <v>0</v>
      </c>
      <c r="G209" s="608">
        <v>65045</v>
      </c>
      <c r="H209" s="608">
        <v>6035</v>
      </c>
      <c r="I209" s="608">
        <v>18868</v>
      </c>
      <c r="J209" s="608">
        <v>54710</v>
      </c>
      <c r="K209" s="608">
        <v>0</v>
      </c>
      <c r="L209" s="608">
        <v>47457</v>
      </c>
      <c r="M209" s="608">
        <v>7291</v>
      </c>
      <c r="N209" s="608">
        <v>230054</v>
      </c>
      <c r="P209" s="608">
        <v>67469</v>
      </c>
      <c r="Q209" s="608">
        <v>162585</v>
      </c>
      <c r="R209" s="608">
        <v>0</v>
      </c>
    </row>
    <row r="210" spans="3:18">
      <c r="C210" s="48" t="s">
        <v>562</v>
      </c>
      <c r="D210" s="533"/>
      <c r="E210" s="608">
        <v>21293</v>
      </c>
      <c r="F210" s="608">
        <v>0</v>
      </c>
      <c r="G210" s="608">
        <v>34151</v>
      </c>
      <c r="H210" s="608">
        <v>5008</v>
      </c>
      <c r="I210" s="608">
        <v>14393</v>
      </c>
      <c r="J210" s="608">
        <v>46187</v>
      </c>
      <c r="K210" s="608">
        <v>0</v>
      </c>
      <c r="L210" s="608">
        <v>26607</v>
      </c>
      <c r="M210" s="608">
        <v>4617</v>
      </c>
      <c r="N210" s="608">
        <v>152256</v>
      </c>
      <c r="P210" s="608">
        <v>42734</v>
      </c>
      <c r="Q210" s="608">
        <v>109522</v>
      </c>
      <c r="R210" s="608">
        <v>0</v>
      </c>
    </row>
    <row r="211" spans="3:18">
      <c r="C211" s="863" t="s">
        <v>583</v>
      </c>
      <c r="D211" s="1157"/>
      <c r="E211" s="863">
        <v>9355</v>
      </c>
      <c r="F211" s="863">
        <v>0</v>
      </c>
      <c r="G211" s="863">
        <v>30894</v>
      </c>
      <c r="H211" s="863">
        <v>1027</v>
      </c>
      <c r="I211" s="863">
        <v>4475</v>
      </c>
      <c r="J211" s="863">
        <v>8523</v>
      </c>
      <c r="K211" s="863">
        <v>0</v>
      </c>
      <c r="L211" s="863">
        <v>20850</v>
      </c>
      <c r="M211" s="863">
        <v>2674</v>
      </c>
      <c r="N211" s="863">
        <v>77798</v>
      </c>
      <c r="P211" s="787">
        <v>24735</v>
      </c>
      <c r="Q211" s="787">
        <v>53063</v>
      </c>
      <c r="R211" s="787">
        <v>0</v>
      </c>
    </row>
    <row r="212" spans="3:18">
      <c r="C212" s="72"/>
      <c r="D212"/>
      <c r="E212" s="601"/>
      <c r="F212" s="601"/>
      <c r="G212" s="601"/>
      <c r="H212" s="601"/>
      <c r="I212" s="601"/>
      <c r="J212" s="601"/>
      <c r="K212" s="601"/>
      <c r="L212" s="601"/>
      <c r="M212" s="601"/>
      <c r="N212" s="601"/>
    </row>
    <row r="213" spans="3:18">
      <c r="C213" s="603" t="s">
        <v>584</v>
      </c>
      <c r="D213"/>
      <c r="E213" s="604"/>
      <c r="F213" s="604"/>
      <c r="G213" s="604"/>
      <c r="H213" s="604"/>
      <c r="I213" s="604"/>
      <c r="J213" s="604"/>
      <c r="K213" s="604"/>
      <c r="L213" s="604"/>
      <c r="M213" s="604"/>
      <c r="N213" s="604"/>
      <c r="P213" s="604"/>
      <c r="Q213" s="604"/>
      <c r="R213" s="604"/>
    </row>
    <row r="214" spans="3:18">
      <c r="C214" s="18" t="s">
        <v>585</v>
      </c>
      <c r="D214"/>
      <c r="E214" s="605"/>
      <c r="F214" s="605"/>
      <c r="G214" s="605"/>
      <c r="H214" s="605"/>
      <c r="I214" s="605"/>
      <c r="J214" s="605"/>
      <c r="K214" s="605"/>
      <c r="L214" s="605"/>
      <c r="M214" s="605"/>
      <c r="N214" s="605"/>
    </row>
    <row r="215" spans="3:18">
      <c r="C215" s="18" t="s">
        <v>586</v>
      </c>
      <c r="D215" s="533"/>
      <c r="E215" s="608">
        <v>0</v>
      </c>
      <c r="F215" s="608">
        <v>0</v>
      </c>
      <c r="G215" s="608">
        <v>81</v>
      </c>
      <c r="H215" s="608">
        <v>0</v>
      </c>
      <c r="I215" s="608">
        <v>0</v>
      </c>
      <c r="J215" s="608">
        <v>0</v>
      </c>
      <c r="K215" s="608">
        <v>0</v>
      </c>
      <c r="L215" s="608">
        <v>0</v>
      </c>
      <c r="M215" s="608">
        <v>0</v>
      </c>
      <c r="N215" s="608">
        <v>81</v>
      </c>
      <c r="P215" s="608">
        <v>0</v>
      </c>
      <c r="Q215" s="608">
        <v>81</v>
      </c>
      <c r="R215" s="608">
        <v>0</v>
      </c>
    </row>
    <row r="216" spans="3:18">
      <c r="C216" s="868" t="s">
        <v>587</v>
      </c>
      <c r="D216" s="533"/>
      <c r="E216" s="862">
        <v>0</v>
      </c>
      <c r="F216" s="862">
        <v>0</v>
      </c>
      <c r="G216" s="862">
        <v>18</v>
      </c>
      <c r="H216" s="862">
        <v>0</v>
      </c>
      <c r="I216" s="862">
        <v>0</v>
      </c>
      <c r="J216" s="862">
        <v>0</v>
      </c>
      <c r="K216" s="862">
        <v>0</v>
      </c>
      <c r="L216" s="862">
        <v>0</v>
      </c>
      <c r="M216" s="862">
        <v>0</v>
      </c>
      <c r="N216" s="862">
        <v>18</v>
      </c>
      <c r="P216" s="862">
        <v>0</v>
      </c>
      <c r="Q216" s="862">
        <v>18</v>
      </c>
      <c r="R216" s="862">
        <v>0</v>
      </c>
    </row>
    <row r="217" spans="3:18">
      <c r="C217" s="18"/>
      <c r="D217" s="533"/>
      <c r="E217" s="608">
        <v>0</v>
      </c>
      <c r="F217" s="608">
        <v>0</v>
      </c>
      <c r="G217" s="608">
        <v>99</v>
      </c>
      <c r="H217" s="608">
        <v>0</v>
      </c>
      <c r="I217" s="608">
        <v>0</v>
      </c>
      <c r="J217" s="608">
        <v>0</v>
      </c>
      <c r="K217" s="608"/>
      <c r="L217" s="608">
        <v>0</v>
      </c>
      <c r="M217" s="608">
        <v>0</v>
      </c>
      <c r="N217" s="608">
        <v>99</v>
      </c>
      <c r="P217" s="608">
        <v>0</v>
      </c>
      <c r="Q217" s="608">
        <v>99</v>
      </c>
      <c r="R217" s="608">
        <v>0</v>
      </c>
    </row>
    <row r="218" spans="3:18">
      <c r="C218" s="18" t="s">
        <v>588</v>
      </c>
      <c r="D218" s="533"/>
      <c r="E218" s="608">
        <v>28</v>
      </c>
      <c r="F218" s="608">
        <v>0</v>
      </c>
      <c r="G218" s="608">
        <v>138</v>
      </c>
      <c r="H218" s="608">
        <v>88</v>
      </c>
      <c r="I218" s="608">
        <v>90</v>
      </c>
      <c r="J218" s="608">
        <v>85</v>
      </c>
      <c r="K218" s="608">
        <v>0</v>
      </c>
      <c r="L218" s="608">
        <v>159</v>
      </c>
      <c r="M218" s="608">
        <v>18</v>
      </c>
      <c r="N218" s="608">
        <v>606</v>
      </c>
      <c r="P218" s="608">
        <v>176</v>
      </c>
      <c r="Q218" s="608">
        <v>430</v>
      </c>
      <c r="R218" s="608">
        <v>0</v>
      </c>
    </row>
    <row r="219" spans="3:18">
      <c r="C219" s="18" t="s">
        <v>616</v>
      </c>
      <c r="D219" s="533"/>
      <c r="E219" s="608">
        <v>262</v>
      </c>
      <c r="F219" s="608">
        <v>0</v>
      </c>
      <c r="G219" s="608">
        <v>2541</v>
      </c>
      <c r="H219" s="608">
        <v>-50</v>
      </c>
      <c r="I219" s="608">
        <v>586</v>
      </c>
      <c r="J219" s="608">
        <v>1246</v>
      </c>
      <c r="K219" s="608">
        <v>0</v>
      </c>
      <c r="L219" s="608">
        <v>1849</v>
      </c>
      <c r="M219" s="608">
        <v>162</v>
      </c>
      <c r="N219" s="608">
        <v>6596</v>
      </c>
      <c r="P219" s="608">
        <v>2364</v>
      </c>
      <c r="Q219" s="608">
        <v>4232</v>
      </c>
      <c r="R219" s="608">
        <v>0</v>
      </c>
    </row>
    <row r="220" spans="3:18">
      <c r="C220" s="863" t="s">
        <v>590</v>
      </c>
      <c r="D220" s="1157"/>
      <c r="E220" s="863">
        <v>290</v>
      </c>
      <c r="F220" s="863">
        <v>0</v>
      </c>
      <c r="G220" s="787">
        <v>2778</v>
      </c>
      <c r="H220" s="787">
        <v>38</v>
      </c>
      <c r="I220" s="787">
        <v>676</v>
      </c>
      <c r="J220" s="787">
        <v>1331</v>
      </c>
      <c r="K220" s="787">
        <v>0</v>
      </c>
      <c r="L220" s="787">
        <v>2008</v>
      </c>
      <c r="M220" s="787">
        <v>180</v>
      </c>
      <c r="N220" s="787">
        <v>7301</v>
      </c>
      <c r="P220" s="787">
        <v>2540</v>
      </c>
      <c r="Q220" s="787">
        <v>4761</v>
      </c>
      <c r="R220" s="787">
        <v>0</v>
      </c>
    </row>
    <row r="221" spans="3:18">
      <c r="C221"/>
      <c r="D221"/>
      <c r="E221" s="605"/>
      <c r="F221" s="605"/>
      <c r="G221" s="605"/>
      <c r="H221" s="605"/>
      <c r="I221" s="605"/>
      <c r="J221" s="605"/>
      <c r="K221" s="605"/>
      <c r="L221" s="605"/>
      <c r="M221" s="605"/>
      <c r="N221" s="605"/>
    </row>
    <row r="222" spans="3:18">
      <c r="C222" s="603" t="s">
        <v>591</v>
      </c>
      <c r="D222"/>
      <c r="E222" s="604"/>
      <c r="F222" s="604"/>
      <c r="G222" s="606"/>
      <c r="H222" s="604"/>
      <c r="I222" s="604"/>
      <c r="J222" s="604"/>
      <c r="K222" s="604"/>
      <c r="L222" s="604"/>
      <c r="M222" s="604"/>
      <c r="N222" s="604"/>
      <c r="P222" s="604"/>
      <c r="Q222" s="604"/>
      <c r="R222" s="604"/>
    </row>
    <row r="223" spans="3:18">
      <c r="C223" s="18" t="s">
        <v>624</v>
      </c>
      <c r="D223"/>
      <c r="E223" s="605"/>
      <c r="F223" s="605"/>
      <c r="G223" s="605"/>
      <c r="H223" s="605"/>
      <c r="I223" s="605"/>
      <c r="J223" s="605"/>
      <c r="K223" s="605"/>
      <c r="L223" s="605"/>
      <c r="M223" s="605"/>
      <c r="N223" s="605"/>
    </row>
    <row r="224" spans="3:18">
      <c r="C224" s="18" t="s">
        <v>593</v>
      </c>
      <c r="D224" s="533"/>
      <c r="E224" s="608">
        <v>182</v>
      </c>
      <c r="F224" s="608">
        <v>0</v>
      </c>
      <c r="G224" s="608">
        <v>1700</v>
      </c>
      <c r="H224" s="608">
        <v>384</v>
      </c>
      <c r="I224" s="608">
        <v>1330</v>
      </c>
      <c r="J224" s="608">
        <v>2934</v>
      </c>
      <c r="K224" s="608">
        <v>2</v>
      </c>
      <c r="L224" s="608">
        <v>2469</v>
      </c>
      <c r="M224" s="608">
        <v>994</v>
      </c>
      <c r="N224" s="608">
        <v>9995</v>
      </c>
      <c r="P224" s="608">
        <v>7729</v>
      </c>
      <c r="Q224" s="608">
        <v>2266</v>
      </c>
      <c r="R224" s="608">
        <v>0</v>
      </c>
    </row>
    <row r="225" spans="1:18">
      <c r="C225" s="18" t="s">
        <v>594</v>
      </c>
      <c r="D225" s="533"/>
      <c r="E225" s="862">
        <v>3204</v>
      </c>
      <c r="F225" s="862">
        <v>0</v>
      </c>
      <c r="G225" s="862">
        <v>9034</v>
      </c>
      <c r="H225" s="862">
        <v>1</v>
      </c>
      <c r="I225" s="862">
        <v>321</v>
      </c>
      <c r="J225" s="862">
        <v>2172</v>
      </c>
      <c r="K225" s="862">
        <v>0</v>
      </c>
      <c r="L225" s="862">
        <v>7064</v>
      </c>
      <c r="M225" s="862">
        <v>743</v>
      </c>
      <c r="N225" s="862">
        <v>22539</v>
      </c>
      <c r="P225" s="862">
        <v>1622</v>
      </c>
      <c r="Q225" s="862">
        <v>20917</v>
      </c>
      <c r="R225" s="862">
        <v>0</v>
      </c>
    </row>
    <row r="226" spans="1:18">
      <c r="C226" s="607"/>
      <c r="D226" s="533"/>
      <c r="E226" s="609">
        <v>3386</v>
      </c>
      <c r="F226" s="609">
        <v>0</v>
      </c>
      <c r="G226" s="609">
        <v>10734</v>
      </c>
      <c r="H226" s="609">
        <v>385</v>
      </c>
      <c r="I226" s="609">
        <v>1651</v>
      </c>
      <c r="J226" s="609">
        <v>5106</v>
      </c>
      <c r="K226" s="609">
        <v>2</v>
      </c>
      <c r="L226" s="609">
        <v>9533</v>
      </c>
      <c r="M226" s="609">
        <v>1737</v>
      </c>
      <c r="N226" s="609">
        <v>32534</v>
      </c>
      <c r="P226" s="609">
        <v>9351</v>
      </c>
      <c r="Q226" s="609">
        <v>23183</v>
      </c>
      <c r="R226" s="609">
        <v>0</v>
      </c>
    </row>
    <row r="227" spans="1:18">
      <c r="C227" s="18" t="s">
        <v>595</v>
      </c>
      <c r="D227" s="533"/>
      <c r="E227" s="608">
        <v>76</v>
      </c>
      <c r="F227" s="608">
        <v>0</v>
      </c>
      <c r="G227" s="608">
        <v>78</v>
      </c>
      <c r="H227" s="608">
        <v>90</v>
      </c>
      <c r="I227" s="608">
        <v>29</v>
      </c>
      <c r="J227" s="608">
        <v>84</v>
      </c>
      <c r="K227" s="608">
        <v>0</v>
      </c>
      <c r="L227" s="608">
        <v>52</v>
      </c>
      <c r="M227" s="608">
        <v>15</v>
      </c>
      <c r="N227" s="608">
        <v>424</v>
      </c>
      <c r="P227" s="608">
        <v>109</v>
      </c>
      <c r="Q227" s="608">
        <v>315</v>
      </c>
      <c r="R227" s="608">
        <v>0</v>
      </c>
    </row>
    <row r="228" spans="1:18">
      <c r="C228" s="18" t="s">
        <v>596</v>
      </c>
      <c r="D228" s="533"/>
      <c r="E228" s="608">
        <v>653</v>
      </c>
      <c r="F228" s="608">
        <v>0</v>
      </c>
      <c r="G228" s="608">
        <v>1953</v>
      </c>
      <c r="H228" s="608">
        <v>121</v>
      </c>
      <c r="I228" s="608">
        <v>371</v>
      </c>
      <c r="J228" s="608">
        <v>781</v>
      </c>
      <c r="K228" s="608">
        <v>0</v>
      </c>
      <c r="L228" s="608">
        <v>967</v>
      </c>
      <c r="M228" s="608">
        <v>121</v>
      </c>
      <c r="N228" s="608">
        <v>4967</v>
      </c>
      <c r="P228" s="608">
        <v>988</v>
      </c>
      <c r="Q228" s="608">
        <v>3979</v>
      </c>
      <c r="R228" s="608">
        <v>0</v>
      </c>
    </row>
    <row r="229" spans="1:18">
      <c r="C229" s="18" t="s">
        <v>597</v>
      </c>
      <c r="D229" s="533"/>
      <c r="E229" s="608">
        <v>-35</v>
      </c>
      <c r="F229" s="608">
        <v>0</v>
      </c>
      <c r="G229" s="608">
        <v>108</v>
      </c>
      <c r="H229" s="608">
        <v>0</v>
      </c>
      <c r="I229" s="608">
        <v>266</v>
      </c>
      <c r="J229" s="608">
        <v>0</v>
      </c>
      <c r="K229" s="608">
        <v>0</v>
      </c>
      <c r="L229" s="608">
        <v>918</v>
      </c>
      <c r="M229" s="608">
        <v>51</v>
      </c>
      <c r="N229" s="608">
        <v>1308</v>
      </c>
      <c r="P229" s="608">
        <v>331</v>
      </c>
      <c r="Q229" s="608">
        <v>977</v>
      </c>
      <c r="R229" s="608">
        <v>0</v>
      </c>
    </row>
    <row r="230" spans="1:18">
      <c r="C230" s="18" t="s">
        <v>625</v>
      </c>
      <c r="D230" s="533"/>
      <c r="E230" s="608">
        <v>170</v>
      </c>
      <c r="F230" s="608">
        <v>-2</v>
      </c>
      <c r="G230" s="608">
        <v>2506</v>
      </c>
      <c r="H230" s="608">
        <v>35</v>
      </c>
      <c r="I230" s="608">
        <v>50</v>
      </c>
      <c r="J230" s="608">
        <v>121</v>
      </c>
      <c r="K230" s="608">
        <v>37</v>
      </c>
      <c r="L230" s="608">
        <v>-12</v>
      </c>
      <c r="M230" s="608">
        <v>139</v>
      </c>
      <c r="N230" s="608">
        <v>3044</v>
      </c>
      <c r="P230" s="608">
        <v>441</v>
      </c>
      <c r="Q230" s="608">
        <v>2603</v>
      </c>
      <c r="R230" s="608">
        <v>0</v>
      </c>
    </row>
    <row r="231" spans="1:18">
      <c r="C231" s="18" t="s">
        <v>18</v>
      </c>
      <c r="D231" s="533"/>
      <c r="E231" s="608">
        <v>1260</v>
      </c>
      <c r="F231" s="608">
        <v>0</v>
      </c>
      <c r="G231" s="608">
        <v>3153</v>
      </c>
      <c r="H231" s="608">
        <v>83</v>
      </c>
      <c r="I231" s="608">
        <v>524</v>
      </c>
      <c r="J231" s="608">
        <v>2897</v>
      </c>
      <c r="K231" s="608">
        <v>2</v>
      </c>
      <c r="L231" s="608">
        <v>2190</v>
      </c>
      <c r="M231" s="608">
        <v>332</v>
      </c>
      <c r="N231" s="608">
        <v>10441</v>
      </c>
      <c r="P231" s="608">
        <v>4006</v>
      </c>
      <c r="Q231" s="608">
        <v>6435</v>
      </c>
      <c r="R231" s="608">
        <v>0</v>
      </c>
    </row>
    <row r="232" spans="1:18">
      <c r="C232" s="18" t="s">
        <v>599</v>
      </c>
      <c r="D232" s="533"/>
      <c r="E232" s="608"/>
      <c r="F232" s="608"/>
      <c r="G232" s="608"/>
      <c r="H232" s="608"/>
      <c r="I232" s="608"/>
      <c r="J232" s="608"/>
      <c r="K232" s="608"/>
      <c r="L232" s="608"/>
      <c r="M232" s="608"/>
      <c r="N232" s="608"/>
      <c r="P232" s="608"/>
      <c r="Q232" s="608"/>
      <c r="R232" s="608"/>
    </row>
    <row r="233" spans="1:18">
      <c r="C233" s="18" t="s">
        <v>600</v>
      </c>
      <c r="D233" s="533"/>
      <c r="E233" s="608">
        <v>-755</v>
      </c>
      <c r="F233" s="608">
        <v>-124</v>
      </c>
      <c r="G233" s="608">
        <v>-1599</v>
      </c>
      <c r="H233" s="608">
        <v>1075</v>
      </c>
      <c r="I233" s="608">
        <v>-693</v>
      </c>
      <c r="J233" s="608">
        <v>750</v>
      </c>
      <c r="K233" s="608">
        <v>0</v>
      </c>
      <c r="L233" s="608">
        <v>-2762</v>
      </c>
      <c r="M233" s="608">
        <v>-1</v>
      </c>
      <c r="N233" s="608">
        <v>-4109</v>
      </c>
      <c r="P233" s="608">
        <v>-2540</v>
      </c>
      <c r="Q233" s="608">
        <v>-1569</v>
      </c>
      <c r="R233" s="608">
        <v>0</v>
      </c>
    </row>
    <row r="234" spans="1:18">
      <c r="C234" s="607"/>
      <c r="D234" s="533"/>
      <c r="E234" s="609">
        <v>1369</v>
      </c>
      <c r="F234" s="609">
        <v>-126</v>
      </c>
      <c r="G234" s="609">
        <v>6199</v>
      </c>
      <c r="H234" s="609">
        <v>1404</v>
      </c>
      <c r="I234" s="609">
        <v>547</v>
      </c>
      <c r="J234" s="609">
        <v>4633</v>
      </c>
      <c r="K234" s="609">
        <v>39</v>
      </c>
      <c r="L234" s="609">
        <v>1353</v>
      </c>
      <c r="M234" s="609">
        <v>657</v>
      </c>
      <c r="N234" s="609">
        <v>16075</v>
      </c>
      <c r="P234" s="609">
        <v>3335</v>
      </c>
      <c r="Q234" s="609">
        <v>12740</v>
      </c>
      <c r="R234" s="609">
        <v>0</v>
      </c>
    </row>
    <row r="235" spans="1:18">
      <c r="C235" s="18" t="s">
        <v>618</v>
      </c>
      <c r="D235" s="533"/>
      <c r="E235" s="608">
        <v>2017</v>
      </c>
      <c r="F235" s="608">
        <v>126</v>
      </c>
      <c r="G235" s="608">
        <v>4535</v>
      </c>
      <c r="H235" s="608">
        <v>-1019</v>
      </c>
      <c r="I235" s="608">
        <v>1104</v>
      </c>
      <c r="J235" s="608">
        <v>473</v>
      </c>
      <c r="K235" s="608">
        <v>-37</v>
      </c>
      <c r="L235" s="608">
        <v>8180</v>
      </c>
      <c r="M235" s="608">
        <v>1080</v>
      </c>
      <c r="N235" s="608">
        <v>16459</v>
      </c>
      <c r="P235" s="608">
        <v>6016</v>
      </c>
      <c r="Q235" s="608">
        <v>10443</v>
      </c>
      <c r="R235" s="608">
        <v>0</v>
      </c>
    </row>
    <row r="236" spans="1:18">
      <c r="C236" s="18" t="s">
        <v>602</v>
      </c>
      <c r="D236" s="533"/>
      <c r="E236" s="608">
        <v>302</v>
      </c>
      <c r="F236" s="608">
        <v>1</v>
      </c>
      <c r="G236" s="608">
        <v>1127</v>
      </c>
      <c r="H236" s="608">
        <v>171</v>
      </c>
      <c r="I236" s="608">
        <v>696</v>
      </c>
      <c r="J236" s="608">
        <v>363</v>
      </c>
      <c r="K236" s="608">
        <v>0</v>
      </c>
      <c r="L236" s="608">
        <v>3055</v>
      </c>
      <c r="M236" s="608">
        <v>404</v>
      </c>
      <c r="N236" s="608">
        <v>6119</v>
      </c>
      <c r="P236" s="608">
        <v>1282</v>
      </c>
      <c r="Q236" s="608">
        <v>4837</v>
      </c>
      <c r="R236" s="608">
        <v>0</v>
      </c>
    </row>
    <row r="237" spans="1:18">
      <c r="C237" s="863" t="s">
        <v>603</v>
      </c>
      <c r="D237" s="1157"/>
      <c r="E237" s="787">
        <v>1715</v>
      </c>
      <c r="F237" s="787">
        <v>125</v>
      </c>
      <c r="G237" s="787">
        <v>3408</v>
      </c>
      <c r="H237" s="787">
        <v>-1190</v>
      </c>
      <c r="I237" s="787">
        <v>408</v>
      </c>
      <c r="J237" s="787">
        <v>110</v>
      </c>
      <c r="K237" s="787">
        <v>-37</v>
      </c>
      <c r="L237" s="787">
        <v>5125</v>
      </c>
      <c r="M237" s="787">
        <v>676</v>
      </c>
      <c r="N237" s="787">
        <v>10340</v>
      </c>
      <c r="P237" s="787">
        <v>4734</v>
      </c>
      <c r="Q237" s="787">
        <v>5606</v>
      </c>
      <c r="R237" s="787">
        <v>0</v>
      </c>
    </row>
    <row r="238" spans="1:18">
      <c r="C238" s="506"/>
      <c r="D238" s="506"/>
      <c r="E238" s="690"/>
      <c r="F238" s="690"/>
      <c r="G238" s="690"/>
      <c r="H238" s="690"/>
      <c r="I238" s="690"/>
      <c r="J238" s="690"/>
      <c r="K238" s="690"/>
      <c r="L238" s="690"/>
      <c r="M238" s="690"/>
      <c r="N238" s="690"/>
      <c r="O238" s="506"/>
      <c r="P238" s="506"/>
      <c r="Q238" s="506"/>
      <c r="R238" s="506"/>
    </row>
    <row r="239" spans="1:18" ht="12.75" customHeight="1">
      <c r="A239" s="367"/>
      <c r="B239" s="706" t="s">
        <v>308</v>
      </c>
      <c r="C239" s="1281" t="s">
        <v>619</v>
      </c>
      <c r="D239" s="1281"/>
      <c r="E239" s="1281"/>
      <c r="F239" s="1281"/>
      <c r="G239" s="1281"/>
      <c r="H239" s="1281"/>
      <c r="I239" s="1281"/>
      <c r="J239" s="1281"/>
      <c r="K239" s="1281"/>
      <c r="L239" s="1281"/>
      <c r="M239" s="1281"/>
      <c r="N239" s="1281"/>
      <c r="O239" s="1281"/>
      <c r="P239" s="1281"/>
      <c r="Q239" s="1281"/>
      <c r="R239" s="1281"/>
    </row>
    <row r="240" spans="1:18" ht="47.5" customHeight="1">
      <c r="A240" s="367"/>
      <c r="B240" s="706" t="s">
        <v>492</v>
      </c>
      <c r="C240" s="1286" t="s">
        <v>605</v>
      </c>
      <c r="D240" s="1286"/>
      <c r="E240" s="1286"/>
      <c r="F240" s="1286"/>
      <c r="G240" s="1286"/>
      <c r="H240" s="1286"/>
      <c r="I240" s="1286"/>
      <c r="J240" s="1286"/>
      <c r="K240" s="1286"/>
      <c r="L240" s="1286"/>
      <c r="M240" s="1286"/>
      <c r="N240" s="1286"/>
      <c r="O240" s="1286"/>
      <c r="P240" s="1286"/>
      <c r="Q240" s="1286"/>
      <c r="R240" s="1286"/>
    </row>
    <row r="241" spans="1:20" ht="12.75" customHeight="1">
      <c r="A241" s="367"/>
      <c r="B241" s="706" t="s">
        <v>302</v>
      </c>
      <c r="C241" s="1286" t="s">
        <v>626</v>
      </c>
      <c r="D241" s="1286"/>
      <c r="E241" s="1286"/>
      <c r="F241" s="1286"/>
      <c r="G241" s="1286"/>
      <c r="H241" s="1286"/>
      <c r="I241" s="1286"/>
      <c r="J241" s="1286"/>
      <c r="K241" s="1286"/>
      <c r="L241" s="1286"/>
      <c r="M241" s="1286"/>
      <c r="N241" s="1286"/>
      <c r="O241" s="1286"/>
      <c r="P241" s="1286"/>
      <c r="Q241" s="1286"/>
      <c r="R241" s="1286"/>
    </row>
    <row r="242" spans="1:20">
      <c r="A242" s="367"/>
      <c r="B242" s="706" t="s">
        <v>297</v>
      </c>
      <c r="C242" s="1286" t="s">
        <v>627</v>
      </c>
      <c r="D242" s="1286"/>
      <c r="E242" s="1286"/>
      <c r="F242" s="1286"/>
      <c r="G242" s="1286"/>
      <c r="H242" s="1286"/>
      <c r="I242" s="1286"/>
      <c r="J242" s="1286"/>
      <c r="K242" s="1286"/>
      <c r="L242" s="1286"/>
      <c r="M242" s="1286"/>
      <c r="N242" s="1286"/>
      <c r="O242" s="1286"/>
      <c r="P242" s="1286"/>
      <c r="Q242" s="1286"/>
      <c r="R242" s="1286"/>
    </row>
    <row r="243" spans="1:20">
      <c r="A243" s="367"/>
      <c r="B243" s="706" t="s">
        <v>498</v>
      </c>
      <c r="C243" s="1286" t="s">
        <v>607</v>
      </c>
      <c r="D243" s="1286"/>
      <c r="E243" s="1286"/>
      <c r="F243" s="1286"/>
      <c r="G243" s="1286"/>
      <c r="H243" s="1286"/>
      <c r="I243" s="1286"/>
      <c r="J243" s="1286"/>
      <c r="K243" s="1286"/>
      <c r="L243" s="1286"/>
      <c r="M243" s="1286"/>
      <c r="N243" s="1286"/>
      <c r="O243" s="1286"/>
      <c r="P243" s="1286"/>
      <c r="Q243" s="1286"/>
      <c r="R243" s="1286"/>
    </row>
    <row r="244" spans="1:20">
      <c r="A244" s="367"/>
      <c r="B244" s="706" t="s">
        <v>500</v>
      </c>
      <c r="C244" s="1273" t="s">
        <v>628</v>
      </c>
      <c r="D244" s="1273"/>
      <c r="E244" s="1273"/>
      <c r="F244" s="1273"/>
      <c r="G244" s="1273"/>
      <c r="H244" s="1273"/>
      <c r="I244" s="1273"/>
      <c r="J244" s="1273"/>
      <c r="K244" s="1273"/>
      <c r="L244" s="1273"/>
      <c r="M244" s="1273"/>
      <c r="N244" s="1273"/>
      <c r="O244" s="1273"/>
      <c r="P244" s="1273"/>
      <c r="Q244" s="1273"/>
      <c r="R244" s="1273"/>
    </row>
    <row r="245" spans="1:20">
      <c r="A245" s="505"/>
      <c r="B245" s="706" t="s">
        <v>502</v>
      </c>
      <c r="C245" s="1273" t="s">
        <v>629</v>
      </c>
      <c r="D245" s="1273"/>
      <c r="E245" s="1273"/>
      <c r="F245" s="1273"/>
      <c r="G245" s="1273"/>
      <c r="H245" s="1273"/>
      <c r="I245" s="1273"/>
      <c r="J245" s="1273"/>
      <c r="K245" s="1273"/>
      <c r="L245" s="1273"/>
      <c r="M245" s="1273"/>
      <c r="N245" s="1273"/>
      <c r="O245" s="1273"/>
      <c r="P245" s="1273"/>
      <c r="Q245" s="1273"/>
      <c r="R245" s="1273"/>
    </row>
    <row r="246" spans="1:20">
      <c r="A246" s="509"/>
      <c r="B246" s="505"/>
      <c r="C246" s="420"/>
      <c r="D246" s="77"/>
      <c r="E246" s="77"/>
      <c r="F246" s="77"/>
      <c r="G246" s="77"/>
      <c r="H246" s="77"/>
      <c r="I246" s="77"/>
      <c r="J246" s="77"/>
      <c r="K246" s="77"/>
      <c r="L246" s="77"/>
      <c r="M246" s="77"/>
      <c r="N246" s="77"/>
      <c r="O246" s="77"/>
      <c r="P246" s="77"/>
      <c r="Q246" s="77"/>
      <c r="R246" s="77"/>
    </row>
    <row r="247" spans="1:20">
      <c r="A247" s="509"/>
      <c r="B247" s="505"/>
      <c r="C247" s="1153"/>
      <c r="D247" s="511"/>
      <c r="E247" s="1283" t="s">
        <v>352</v>
      </c>
      <c r="F247" s="1284"/>
      <c r="G247" s="1283" t="s">
        <v>566</v>
      </c>
      <c r="H247" s="1283"/>
      <c r="I247" s="1154" t="s">
        <v>567</v>
      </c>
      <c r="J247" s="1154" t="s">
        <v>568</v>
      </c>
      <c r="K247" s="1154" t="s">
        <v>569</v>
      </c>
      <c r="L247" s="1154" t="s">
        <v>570</v>
      </c>
      <c r="M247" s="1155" t="s">
        <v>571</v>
      </c>
      <c r="P247" s="1156" t="s">
        <v>571</v>
      </c>
      <c r="Q247" s="1156" t="s">
        <v>572</v>
      </c>
    </row>
    <row r="248" spans="1:20">
      <c r="A248" s="509"/>
      <c r="B248" s="505"/>
      <c r="C248" s="537"/>
      <c r="D248" s="511"/>
      <c r="E248" s="1279"/>
      <c r="F248" s="1280"/>
      <c r="G248" s="1279" t="s">
        <v>573</v>
      </c>
      <c r="H248" s="1279"/>
      <c r="I248" s="11" t="s">
        <v>573</v>
      </c>
      <c r="J248" s="11"/>
      <c r="K248" s="539"/>
      <c r="L248" s="539"/>
      <c r="M248" s="539"/>
      <c r="P248" s="6" t="s">
        <v>574</v>
      </c>
      <c r="Q248" s="6" t="s">
        <v>575</v>
      </c>
    </row>
    <row r="249" spans="1:20">
      <c r="A249" s="509"/>
      <c r="B249" s="505"/>
      <c r="C249" s="540"/>
      <c r="D249" s="520"/>
      <c r="E249" s="541"/>
      <c r="F249" s="541"/>
      <c r="G249" s="541"/>
      <c r="H249" s="541" t="s">
        <v>576</v>
      </c>
      <c r="I249" s="541"/>
      <c r="J249" s="541"/>
      <c r="K249" s="541"/>
      <c r="L249" s="541"/>
      <c r="M249" s="541"/>
      <c r="P249" s="541"/>
      <c r="Q249" s="541"/>
    </row>
    <row r="250" spans="1:20">
      <c r="A250" s="509"/>
      <c r="B250" s="505"/>
      <c r="C250" s="537"/>
      <c r="D250" s="520"/>
      <c r="E250" s="539"/>
      <c r="F250" s="539" t="s">
        <v>576</v>
      </c>
      <c r="G250" s="539"/>
      <c r="H250" s="539" t="s">
        <v>566</v>
      </c>
      <c r="I250" s="539"/>
      <c r="J250" s="539"/>
      <c r="K250" s="539"/>
      <c r="L250" s="539"/>
      <c r="M250" s="539"/>
      <c r="P250" s="539"/>
      <c r="Q250" s="539"/>
    </row>
    <row r="251" spans="1:20">
      <c r="A251" s="509"/>
      <c r="B251" s="505"/>
      <c r="C251" s="542"/>
      <c r="D251" s="513"/>
      <c r="E251" s="543" t="s">
        <v>577</v>
      </c>
      <c r="F251" s="543" t="s">
        <v>352</v>
      </c>
      <c r="G251" s="543" t="s">
        <v>149</v>
      </c>
      <c r="H251" s="543" t="s">
        <v>573</v>
      </c>
      <c r="I251" s="543"/>
      <c r="J251" s="543"/>
      <c r="K251" s="543"/>
      <c r="L251" s="543"/>
      <c r="M251" s="543"/>
      <c r="P251" s="543"/>
      <c r="Q251" s="543"/>
    </row>
    <row r="252" spans="1:20">
      <c r="A252" s="509"/>
      <c r="B252" s="505"/>
      <c r="C252" s="544">
        <v>2025</v>
      </c>
      <c r="D252" s="529"/>
      <c r="E252" s="529"/>
      <c r="F252" s="529"/>
      <c r="G252" s="529"/>
      <c r="H252" s="529"/>
      <c r="I252" s="529"/>
      <c r="J252" s="529"/>
      <c r="K252" s="529"/>
      <c r="L252" s="529"/>
      <c r="M252" s="529"/>
      <c r="P252" s="529"/>
      <c r="Q252" s="529"/>
    </row>
    <row r="253" spans="1:20">
      <c r="A253" s="509"/>
      <c r="B253" s="505"/>
      <c r="C253" s="594" t="s">
        <v>630</v>
      </c>
      <c r="D253" s="595"/>
      <c r="E253" s="513"/>
      <c r="F253" s="513"/>
      <c r="G253" s="513"/>
      <c r="H253" s="513"/>
      <c r="I253" s="513"/>
      <c r="J253" s="513"/>
      <c r="K253" s="513"/>
      <c r="L253" s="513"/>
      <c r="M253" s="513"/>
      <c r="P253" s="549"/>
      <c r="Q253" s="549"/>
    </row>
    <row r="254" spans="1:20">
      <c r="A254" s="509"/>
      <c r="B254" s="505"/>
      <c r="C254" s="594" t="s">
        <v>631</v>
      </c>
      <c r="D254" s="596"/>
      <c r="E254" s="529"/>
      <c r="F254" s="529"/>
      <c r="G254" s="529"/>
      <c r="H254" s="529"/>
      <c r="I254" s="529"/>
      <c r="J254" s="529"/>
      <c r="K254" s="529"/>
      <c r="L254" s="529"/>
      <c r="M254" s="529"/>
      <c r="P254" s="529"/>
      <c r="Q254" s="529"/>
    </row>
    <row r="255" spans="1:20">
      <c r="A255" s="509"/>
      <c r="B255" s="505"/>
      <c r="C255" s="597" t="s">
        <v>580</v>
      </c>
      <c r="D255" s="596"/>
      <c r="E255" s="598"/>
      <c r="F255" s="598"/>
      <c r="G255" s="598"/>
      <c r="H255" s="598"/>
      <c r="I255" s="598"/>
      <c r="J255" s="598"/>
      <c r="K255" s="598"/>
      <c r="L255" s="598"/>
      <c r="M255" s="598"/>
      <c r="P255" s="598"/>
      <c r="Q255" s="598"/>
    </row>
    <row r="256" spans="1:20">
      <c r="A256" s="509"/>
      <c r="B256" s="505"/>
      <c r="C256" s="48" t="s">
        <v>581</v>
      </c>
      <c r="D256" s="599"/>
      <c r="E256" s="608">
        <v>0</v>
      </c>
      <c r="F256" s="608">
        <v>6480</v>
      </c>
      <c r="G256" s="608">
        <v>0</v>
      </c>
      <c r="H256" s="608">
        <v>0</v>
      </c>
      <c r="I256" s="608">
        <v>13188</v>
      </c>
      <c r="J256" s="608">
        <v>11832</v>
      </c>
      <c r="K256" s="608">
        <v>11654</v>
      </c>
      <c r="L256" s="608">
        <v>0</v>
      </c>
      <c r="M256" s="608">
        <v>43154</v>
      </c>
      <c r="P256" s="608">
        <v>309</v>
      </c>
      <c r="Q256" s="608">
        <v>42845</v>
      </c>
      <c r="R256" s="608"/>
      <c r="T256" s="605"/>
    </row>
    <row r="257" spans="1:20">
      <c r="A257" s="509"/>
      <c r="B257" s="505"/>
      <c r="C257" s="867" t="s">
        <v>582</v>
      </c>
      <c r="D257" s="600"/>
      <c r="E257" s="862">
        <v>0</v>
      </c>
      <c r="F257" s="862">
        <v>767</v>
      </c>
      <c r="G257" s="862">
        <v>0</v>
      </c>
      <c r="H257" s="862">
        <v>0</v>
      </c>
      <c r="I257" s="862">
        <v>97</v>
      </c>
      <c r="J257" s="862">
        <v>533</v>
      </c>
      <c r="K257" s="862">
        <v>0</v>
      </c>
      <c r="L257" s="862">
        <v>0</v>
      </c>
      <c r="M257" s="862">
        <v>1397</v>
      </c>
      <c r="P257" s="862">
        <v>57</v>
      </c>
      <c r="Q257" s="862">
        <v>1340</v>
      </c>
      <c r="R257" s="608"/>
      <c r="T257" s="605"/>
    </row>
    <row r="258" spans="1:20">
      <c r="A258" s="509"/>
      <c r="B258" s="505"/>
      <c r="C258" s="48"/>
      <c r="D258" s="600"/>
      <c r="E258" s="608">
        <v>0</v>
      </c>
      <c r="F258" s="608">
        <v>7247</v>
      </c>
      <c r="G258" s="608">
        <v>0</v>
      </c>
      <c r="H258" s="608">
        <v>0</v>
      </c>
      <c r="I258" s="608">
        <v>13285</v>
      </c>
      <c r="J258" s="608">
        <v>12365</v>
      </c>
      <c r="K258" s="608">
        <v>11654</v>
      </c>
      <c r="L258" s="608">
        <v>0</v>
      </c>
      <c r="M258" s="608">
        <v>44551</v>
      </c>
      <c r="P258" s="608">
        <v>366</v>
      </c>
      <c r="Q258" s="608">
        <v>44185</v>
      </c>
      <c r="R258" s="608"/>
      <c r="T258" s="605"/>
    </row>
    <row r="259" spans="1:20">
      <c r="A259" s="509"/>
      <c r="B259" s="505"/>
      <c r="C259" s="48" t="s">
        <v>562</v>
      </c>
      <c r="D259" s="533"/>
      <c r="E259" s="608">
        <v>0</v>
      </c>
      <c r="F259" s="608">
        <v>3805</v>
      </c>
      <c r="G259" s="608">
        <v>0</v>
      </c>
      <c r="H259" s="608">
        <v>0</v>
      </c>
      <c r="I259" s="608">
        <v>7393</v>
      </c>
      <c r="J259" s="608">
        <v>4251</v>
      </c>
      <c r="K259" s="608">
        <v>3477</v>
      </c>
      <c r="L259" s="608">
        <v>0</v>
      </c>
      <c r="M259" s="608">
        <v>18926</v>
      </c>
      <c r="P259" s="608">
        <v>131</v>
      </c>
      <c r="Q259" s="608">
        <v>18795</v>
      </c>
      <c r="R259" s="608"/>
      <c r="T259" s="605"/>
    </row>
    <row r="260" spans="1:20">
      <c r="A260" s="509"/>
      <c r="B260" s="505"/>
      <c r="C260" s="863" t="s">
        <v>583</v>
      </c>
      <c r="D260" s="1157"/>
      <c r="E260" s="863">
        <v>0</v>
      </c>
      <c r="F260" s="863">
        <v>3442</v>
      </c>
      <c r="G260" s="863">
        <v>0</v>
      </c>
      <c r="H260" s="863">
        <v>0</v>
      </c>
      <c r="I260" s="863">
        <v>5892</v>
      </c>
      <c r="J260" s="863">
        <v>8114</v>
      </c>
      <c r="K260" s="863">
        <v>8177</v>
      </c>
      <c r="L260" s="863">
        <v>0</v>
      </c>
      <c r="M260" s="863">
        <v>25625</v>
      </c>
      <c r="P260" s="863">
        <v>235</v>
      </c>
      <c r="Q260" s="863">
        <v>25390</v>
      </c>
      <c r="R260" s="608"/>
      <c r="T260" s="605"/>
    </row>
    <row r="261" spans="1:20">
      <c r="A261" s="509"/>
      <c r="B261" s="505"/>
      <c r="C261" s="72"/>
      <c r="D261"/>
      <c r="E261" s="601"/>
      <c r="F261" s="602"/>
      <c r="G261" s="602"/>
      <c r="H261" s="602"/>
      <c r="I261" s="602"/>
      <c r="J261" s="602"/>
      <c r="K261" s="602"/>
      <c r="L261" s="602"/>
      <c r="M261" s="602"/>
      <c r="R261" s="608"/>
      <c r="T261" s="605"/>
    </row>
    <row r="262" spans="1:20">
      <c r="A262" s="509"/>
      <c r="B262" s="505"/>
      <c r="C262" s="603" t="s">
        <v>632</v>
      </c>
      <c r="D262"/>
      <c r="E262" s="604"/>
      <c r="F262" s="604"/>
      <c r="G262" s="604"/>
      <c r="H262" s="604"/>
      <c r="I262" s="604"/>
      <c r="J262" s="604"/>
      <c r="K262" s="604"/>
      <c r="L262" s="604"/>
      <c r="M262" s="604"/>
      <c r="P262" s="604"/>
      <c r="Q262" s="604"/>
      <c r="R262" s="608"/>
      <c r="T262" s="605"/>
    </row>
    <row r="263" spans="1:20">
      <c r="A263" s="509"/>
      <c r="B263" s="505"/>
      <c r="C263" s="18" t="s">
        <v>633</v>
      </c>
      <c r="D263"/>
      <c r="E263" s="605"/>
      <c r="F263" s="605"/>
      <c r="G263" s="605"/>
      <c r="H263" s="605"/>
      <c r="I263" s="605"/>
      <c r="J263" s="605"/>
      <c r="K263" s="605"/>
      <c r="L263" s="605"/>
      <c r="M263" s="605"/>
      <c r="R263" s="608"/>
      <c r="T263" s="605"/>
    </row>
    <row r="264" spans="1:20">
      <c r="A264" s="509"/>
      <c r="B264" s="505"/>
      <c r="C264" s="18" t="s">
        <v>586</v>
      </c>
      <c r="D264" s="533"/>
      <c r="E264" s="608">
        <v>0</v>
      </c>
      <c r="F264" s="608">
        <v>0</v>
      </c>
      <c r="G264" s="608">
        <v>0</v>
      </c>
      <c r="H264" s="608">
        <v>0</v>
      </c>
      <c r="I264" s="608">
        <v>0</v>
      </c>
      <c r="J264" s="608">
        <v>0</v>
      </c>
      <c r="K264" s="608">
        <v>0</v>
      </c>
      <c r="L264" s="608">
        <v>0</v>
      </c>
      <c r="M264" s="608">
        <v>0</v>
      </c>
      <c r="P264" s="608">
        <v>0</v>
      </c>
      <c r="Q264" s="608">
        <v>0</v>
      </c>
      <c r="R264" s="608"/>
      <c r="T264" s="605"/>
    </row>
    <row r="265" spans="1:20">
      <c r="A265" s="509"/>
      <c r="B265" s="505"/>
      <c r="C265" s="868" t="s">
        <v>587</v>
      </c>
      <c r="D265" s="533"/>
      <c r="E265" s="862">
        <v>0</v>
      </c>
      <c r="F265" s="862">
        <v>0</v>
      </c>
      <c r="G265" s="862">
        <v>0</v>
      </c>
      <c r="H265" s="862">
        <v>0</v>
      </c>
      <c r="I265" s="862">
        <v>0</v>
      </c>
      <c r="J265" s="862">
        <v>0</v>
      </c>
      <c r="K265" s="862">
        <v>0</v>
      </c>
      <c r="L265" s="862">
        <v>0</v>
      </c>
      <c r="M265" s="862">
        <v>0</v>
      </c>
      <c r="P265" s="862">
        <v>0</v>
      </c>
      <c r="Q265" s="862">
        <v>0</v>
      </c>
      <c r="R265" s="608"/>
      <c r="T265" s="605"/>
    </row>
    <row r="266" spans="1:20">
      <c r="A266" s="509"/>
      <c r="B266" s="505"/>
      <c r="C266" s="18"/>
      <c r="D266" s="533"/>
      <c r="E266" s="608">
        <v>0</v>
      </c>
      <c r="F266" s="608">
        <v>0</v>
      </c>
      <c r="G266" s="608">
        <v>0</v>
      </c>
      <c r="H266" s="608">
        <v>0</v>
      </c>
      <c r="I266" s="608">
        <v>0</v>
      </c>
      <c r="J266" s="608">
        <v>0</v>
      </c>
      <c r="K266" s="608">
        <v>0</v>
      </c>
      <c r="L266" s="608">
        <v>0</v>
      </c>
      <c r="M266" s="608">
        <v>0</v>
      </c>
      <c r="P266" s="608">
        <v>0</v>
      </c>
      <c r="Q266" s="608">
        <v>0</v>
      </c>
      <c r="R266" s="608"/>
      <c r="T266" s="605"/>
    </row>
    <row r="267" spans="1:20">
      <c r="A267" s="509"/>
      <c r="B267" s="505"/>
      <c r="C267" s="18" t="s">
        <v>588</v>
      </c>
      <c r="D267" s="533"/>
      <c r="E267" s="608">
        <v>0</v>
      </c>
      <c r="F267" s="608">
        <v>55</v>
      </c>
      <c r="G267" s="608">
        <v>0</v>
      </c>
      <c r="H267" s="608">
        <v>0</v>
      </c>
      <c r="I267" s="608">
        <v>3</v>
      </c>
      <c r="J267" s="608">
        <v>153</v>
      </c>
      <c r="K267" s="608">
        <v>0</v>
      </c>
      <c r="L267" s="608">
        <v>0</v>
      </c>
      <c r="M267" s="608">
        <v>211</v>
      </c>
      <c r="P267" s="608">
        <v>1</v>
      </c>
      <c r="Q267" s="608">
        <v>210</v>
      </c>
      <c r="R267" s="608"/>
      <c r="T267" s="605"/>
    </row>
    <row r="268" spans="1:20">
      <c r="A268" s="509"/>
      <c r="B268" s="505"/>
      <c r="C268" s="18" t="s">
        <v>589</v>
      </c>
      <c r="D268" s="533"/>
      <c r="E268" s="608">
        <v>0</v>
      </c>
      <c r="F268" s="608">
        <v>1193</v>
      </c>
      <c r="G268" s="608">
        <v>0</v>
      </c>
      <c r="H268" s="608">
        <v>0</v>
      </c>
      <c r="I268" s="608">
        <v>571</v>
      </c>
      <c r="J268" s="608">
        <v>2379</v>
      </c>
      <c r="K268" s="608">
        <v>806</v>
      </c>
      <c r="L268" s="608">
        <v>0</v>
      </c>
      <c r="M268" s="608">
        <v>4949</v>
      </c>
      <c r="P268" s="608">
        <v>25</v>
      </c>
      <c r="Q268" s="608">
        <v>4924</v>
      </c>
      <c r="R268" s="608"/>
      <c r="T268" s="605"/>
    </row>
    <row r="269" spans="1:20">
      <c r="A269" s="509"/>
      <c r="B269" s="505"/>
      <c r="C269" s="863" t="s">
        <v>590</v>
      </c>
      <c r="D269" s="1157"/>
      <c r="E269" s="863">
        <v>0</v>
      </c>
      <c r="F269" s="863">
        <v>1248</v>
      </c>
      <c r="G269" s="863">
        <v>0</v>
      </c>
      <c r="H269" s="863">
        <v>0</v>
      </c>
      <c r="I269" s="863">
        <v>574</v>
      </c>
      <c r="J269" s="863">
        <v>2532</v>
      </c>
      <c r="K269" s="863">
        <v>806</v>
      </c>
      <c r="L269" s="863">
        <v>0</v>
      </c>
      <c r="M269" s="863">
        <v>5160</v>
      </c>
      <c r="P269" s="863">
        <v>26</v>
      </c>
      <c r="Q269" s="863">
        <v>5134</v>
      </c>
      <c r="R269" s="608"/>
      <c r="T269" s="605"/>
    </row>
    <row r="270" spans="1:20">
      <c r="A270" s="509"/>
      <c r="B270" s="505"/>
      <c r="C270"/>
      <c r="D270"/>
      <c r="E270" s="605"/>
      <c r="F270" s="602"/>
      <c r="G270" s="602"/>
      <c r="H270" s="602"/>
      <c r="I270" s="602"/>
      <c r="J270" s="602"/>
      <c r="K270" s="602"/>
      <c r="L270" s="602"/>
      <c r="M270" s="602"/>
      <c r="R270" s="608"/>
      <c r="T270" s="605"/>
    </row>
    <row r="271" spans="1:20">
      <c r="A271" s="509"/>
      <c r="B271" s="505"/>
      <c r="C271" s="603" t="s">
        <v>591</v>
      </c>
      <c r="D271"/>
      <c r="E271" s="604"/>
      <c r="F271" s="604"/>
      <c r="G271" s="606"/>
      <c r="H271" s="604"/>
      <c r="I271" s="604"/>
      <c r="J271" s="604"/>
      <c r="K271" s="604"/>
      <c r="L271" s="604"/>
      <c r="M271" s="604"/>
      <c r="P271" s="604"/>
      <c r="Q271" s="604"/>
      <c r="R271" s="608"/>
      <c r="T271" s="605"/>
    </row>
    <row r="272" spans="1:20">
      <c r="A272" s="509"/>
      <c r="B272" s="505"/>
      <c r="C272" s="18" t="s">
        <v>624</v>
      </c>
      <c r="D272"/>
      <c r="E272" s="605"/>
      <c r="F272" s="605"/>
      <c r="G272" s="605"/>
      <c r="H272" s="605"/>
      <c r="I272" s="605"/>
      <c r="J272" s="605"/>
      <c r="K272" s="605"/>
      <c r="L272" s="605"/>
      <c r="M272" s="605"/>
      <c r="R272" s="608"/>
      <c r="T272" s="605"/>
    </row>
    <row r="273" spans="1:20">
      <c r="A273" s="509"/>
      <c r="B273" s="505"/>
      <c r="C273" s="18" t="s">
        <v>593</v>
      </c>
      <c r="D273" s="533"/>
      <c r="E273" s="608">
        <v>0</v>
      </c>
      <c r="F273" s="608">
        <v>1698</v>
      </c>
      <c r="G273" s="608">
        <v>0</v>
      </c>
      <c r="H273" s="608">
        <v>0</v>
      </c>
      <c r="I273" s="608">
        <v>853</v>
      </c>
      <c r="J273" s="608">
        <v>2700</v>
      </c>
      <c r="K273" s="608">
        <v>1777</v>
      </c>
      <c r="L273" s="608">
        <v>0</v>
      </c>
      <c r="M273" s="608">
        <v>7028</v>
      </c>
      <c r="P273" s="608">
        <v>533</v>
      </c>
      <c r="Q273" s="608">
        <v>6495</v>
      </c>
      <c r="R273" s="608"/>
      <c r="T273" s="605"/>
    </row>
    <row r="274" spans="1:20">
      <c r="A274" s="509"/>
      <c r="B274" s="505"/>
      <c r="C274" s="18" t="s">
        <v>594</v>
      </c>
      <c r="D274" s="533"/>
      <c r="E274" s="862">
        <v>0</v>
      </c>
      <c r="F274" s="862">
        <v>0</v>
      </c>
      <c r="G274" s="862">
        <v>0</v>
      </c>
      <c r="H274" s="862">
        <v>0</v>
      </c>
      <c r="I274" s="862">
        <v>955</v>
      </c>
      <c r="J274" s="862">
        <v>0</v>
      </c>
      <c r="K274" s="862">
        <v>0</v>
      </c>
      <c r="L274" s="862">
        <v>0</v>
      </c>
      <c r="M274" s="862">
        <v>955</v>
      </c>
      <c r="P274" s="862">
        <v>0</v>
      </c>
      <c r="Q274" s="862">
        <v>955</v>
      </c>
      <c r="R274" s="608"/>
      <c r="T274" s="605"/>
    </row>
    <row r="275" spans="1:20">
      <c r="A275" s="509"/>
      <c r="B275" s="505"/>
      <c r="C275" s="607"/>
      <c r="D275" s="533"/>
      <c r="E275" s="609">
        <v>0</v>
      </c>
      <c r="F275" s="609">
        <v>1698</v>
      </c>
      <c r="G275" s="609">
        <v>0</v>
      </c>
      <c r="H275" s="609">
        <v>0</v>
      </c>
      <c r="I275" s="609">
        <v>1808</v>
      </c>
      <c r="J275" s="609">
        <v>2700</v>
      </c>
      <c r="K275" s="609">
        <v>1777</v>
      </c>
      <c r="L275" s="609">
        <v>0</v>
      </c>
      <c r="M275" s="609">
        <v>7983</v>
      </c>
      <c r="P275" s="609">
        <v>533</v>
      </c>
      <c r="Q275" s="609">
        <v>7450</v>
      </c>
      <c r="R275" s="608"/>
      <c r="T275" s="605"/>
    </row>
    <row r="276" spans="1:20">
      <c r="A276" s="509"/>
      <c r="B276" s="505"/>
      <c r="C276" s="18" t="s">
        <v>595</v>
      </c>
      <c r="D276" s="533"/>
      <c r="E276" s="608">
        <v>0</v>
      </c>
      <c r="F276" s="608">
        <v>55</v>
      </c>
      <c r="G276" s="608">
        <v>0</v>
      </c>
      <c r="H276" s="608">
        <v>0</v>
      </c>
      <c r="I276" s="608">
        <v>0</v>
      </c>
      <c r="J276" s="608">
        <v>18</v>
      </c>
      <c r="K276" s="608">
        <v>0</v>
      </c>
      <c r="L276" s="608">
        <v>0</v>
      </c>
      <c r="M276" s="608">
        <v>73</v>
      </c>
      <c r="P276" s="608">
        <v>1</v>
      </c>
      <c r="Q276" s="608">
        <v>72</v>
      </c>
      <c r="R276" s="608"/>
      <c r="T276" s="605"/>
    </row>
    <row r="277" spans="1:20">
      <c r="A277" s="509"/>
      <c r="B277" s="505"/>
      <c r="C277" s="18" t="s">
        <v>596</v>
      </c>
      <c r="D277" s="533"/>
      <c r="E277" s="608">
        <v>0</v>
      </c>
      <c r="F277" s="608">
        <v>186</v>
      </c>
      <c r="G277" s="608">
        <v>0</v>
      </c>
      <c r="H277" s="608">
        <v>0</v>
      </c>
      <c r="I277" s="608">
        <v>483</v>
      </c>
      <c r="J277" s="608">
        <v>651</v>
      </c>
      <c r="K277" s="608">
        <v>647</v>
      </c>
      <c r="L277" s="608">
        <v>0</v>
      </c>
      <c r="M277" s="608">
        <v>1967</v>
      </c>
      <c r="P277" s="608">
        <v>139</v>
      </c>
      <c r="Q277" s="608">
        <v>1828</v>
      </c>
      <c r="R277" s="608"/>
      <c r="T277" s="605"/>
    </row>
    <row r="278" spans="1:20">
      <c r="A278" s="509"/>
      <c r="B278" s="505"/>
      <c r="C278" s="18" t="s">
        <v>597</v>
      </c>
      <c r="D278" s="533"/>
      <c r="E278" s="608">
        <v>0</v>
      </c>
      <c r="F278" s="608">
        <v>0</v>
      </c>
      <c r="G278" s="608">
        <v>0</v>
      </c>
      <c r="H278" s="608">
        <v>0</v>
      </c>
      <c r="I278" s="608">
        <v>267</v>
      </c>
      <c r="J278" s="608">
        <v>27</v>
      </c>
      <c r="K278" s="608">
        <v>0</v>
      </c>
      <c r="L278" s="608">
        <v>0</v>
      </c>
      <c r="M278" s="608">
        <v>294</v>
      </c>
      <c r="P278" s="608">
        <v>0</v>
      </c>
      <c r="Q278" s="608">
        <v>294</v>
      </c>
      <c r="R278" s="608"/>
      <c r="T278" s="605"/>
    </row>
    <row r="279" spans="1:20">
      <c r="A279" s="509"/>
      <c r="B279" s="505"/>
      <c r="C279" s="18" t="s">
        <v>634</v>
      </c>
      <c r="D279" s="533"/>
      <c r="E279" s="608">
        <v>0</v>
      </c>
      <c r="F279" s="608">
        <v>2</v>
      </c>
      <c r="G279" s="608">
        <v>0</v>
      </c>
      <c r="H279" s="608">
        <v>0</v>
      </c>
      <c r="I279" s="608">
        <v>116</v>
      </c>
      <c r="J279" s="608">
        <v>-124</v>
      </c>
      <c r="K279" s="608">
        <v>24</v>
      </c>
      <c r="L279" s="608">
        <v>0</v>
      </c>
      <c r="M279" s="608">
        <v>18</v>
      </c>
      <c r="P279" s="608">
        <v>-39</v>
      </c>
      <c r="Q279" s="608">
        <v>57</v>
      </c>
      <c r="R279" s="608"/>
      <c r="T279" s="605"/>
    </row>
    <row r="280" spans="1:20">
      <c r="A280" s="509"/>
      <c r="B280" s="505"/>
      <c r="C280" s="18" t="s">
        <v>18</v>
      </c>
      <c r="D280" s="533"/>
      <c r="E280" s="608">
        <v>0</v>
      </c>
      <c r="F280" s="608">
        <v>481</v>
      </c>
      <c r="G280" s="608">
        <v>0</v>
      </c>
      <c r="H280" s="608">
        <v>0</v>
      </c>
      <c r="I280" s="608">
        <v>451</v>
      </c>
      <c r="J280" s="608">
        <v>1484</v>
      </c>
      <c r="K280" s="608">
        <v>816</v>
      </c>
      <c r="L280" s="608">
        <v>0</v>
      </c>
      <c r="M280" s="608">
        <v>3232</v>
      </c>
      <c r="P280" s="608">
        <v>131</v>
      </c>
      <c r="Q280" s="608">
        <v>3101</v>
      </c>
      <c r="R280" s="608"/>
      <c r="T280" s="605"/>
    </row>
    <row r="281" spans="1:20">
      <c r="A281" s="509"/>
      <c r="B281" s="505"/>
      <c r="C281" s="18" t="s">
        <v>599</v>
      </c>
      <c r="D281" s="533"/>
      <c r="K281" s="608"/>
      <c r="L281" s="608"/>
      <c r="M281" s="608"/>
      <c r="P281" s="608"/>
      <c r="Q281" s="608"/>
      <c r="R281" s="608"/>
      <c r="T281" s="605"/>
    </row>
    <row r="282" spans="1:20">
      <c r="A282" s="509"/>
      <c r="B282" s="505"/>
      <c r="C282" s="18" t="s">
        <v>600</v>
      </c>
      <c r="D282" s="533"/>
      <c r="E282" s="608">
        <v>0</v>
      </c>
      <c r="F282" s="608">
        <v>321</v>
      </c>
      <c r="G282" s="608">
        <v>0</v>
      </c>
      <c r="H282" s="608">
        <v>0</v>
      </c>
      <c r="I282" s="608">
        <v>0</v>
      </c>
      <c r="J282" s="608">
        <v>129</v>
      </c>
      <c r="K282" s="608">
        <v>0</v>
      </c>
      <c r="L282" s="608">
        <v>0</v>
      </c>
      <c r="M282" s="608">
        <v>450</v>
      </c>
      <c r="P282" s="608">
        <v>59</v>
      </c>
      <c r="Q282" s="608">
        <v>391</v>
      </c>
      <c r="R282" s="608"/>
      <c r="T282" s="605"/>
    </row>
    <row r="283" spans="1:20">
      <c r="A283" s="509"/>
      <c r="B283" s="505"/>
      <c r="C283" s="607"/>
      <c r="D283" s="533"/>
      <c r="E283" s="609">
        <v>0</v>
      </c>
      <c r="F283" s="609">
        <v>1045</v>
      </c>
      <c r="G283" s="609">
        <v>0</v>
      </c>
      <c r="H283" s="609">
        <v>0</v>
      </c>
      <c r="I283" s="609">
        <v>1317</v>
      </c>
      <c r="J283" s="609">
        <v>2185</v>
      </c>
      <c r="K283" s="609">
        <v>1487</v>
      </c>
      <c r="L283" s="609">
        <v>0</v>
      </c>
      <c r="M283" s="609">
        <v>6034</v>
      </c>
      <c r="P283" s="609">
        <v>291</v>
      </c>
      <c r="Q283" s="609">
        <v>5743</v>
      </c>
      <c r="R283" s="608"/>
      <c r="T283" s="605"/>
    </row>
    <row r="284" spans="1:20">
      <c r="A284" s="509"/>
      <c r="B284" s="505"/>
      <c r="C284" s="18" t="s">
        <v>98</v>
      </c>
      <c r="D284" s="533"/>
      <c r="E284" s="608">
        <v>0</v>
      </c>
      <c r="F284" s="608">
        <v>653</v>
      </c>
      <c r="G284" s="608">
        <v>0</v>
      </c>
      <c r="H284" s="608">
        <v>0</v>
      </c>
      <c r="I284" s="608">
        <v>491</v>
      </c>
      <c r="J284" s="608">
        <v>515</v>
      </c>
      <c r="K284" s="608">
        <v>290</v>
      </c>
      <c r="L284" s="608">
        <v>0</v>
      </c>
      <c r="M284" s="608">
        <v>1949</v>
      </c>
      <c r="P284" s="608">
        <v>242</v>
      </c>
      <c r="Q284" s="608">
        <v>1707</v>
      </c>
      <c r="R284" s="608"/>
      <c r="T284" s="605"/>
    </row>
    <row r="285" spans="1:20">
      <c r="A285" s="509"/>
      <c r="B285" s="505"/>
      <c r="C285" s="18" t="s">
        <v>602</v>
      </c>
      <c r="D285" s="533"/>
      <c r="E285" s="608">
        <v>0</v>
      </c>
      <c r="F285" s="608">
        <v>651</v>
      </c>
      <c r="G285" s="608">
        <v>0</v>
      </c>
      <c r="H285" s="608">
        <v>0</v>
      </c>
      <c r="I285" s="608">
        <v>76</v>
      </c>
      <c r="J285" s="608">
        <v>343</v>
      </c>
      <c r="K285" s="608">
        <v>121</v>
      </c>
      <c r="L285" s="608">
        <v>0</v>
      </c>
      <c r="M285" s="608">
        <v>1191</v>
      </c>
      <c r="P285" s="608">
        <v>150</v>
      </c>
      <c r="Q285" s="608">
        <v>1041</v>
      </c>
      <c r="R285" s="608"/>
      <c r="T285" s="605"/>
    </row>
    <row r="286" spans="1:20">
      <c r="A286" s="509"/>
      <c r="B286" s="505"/>
      <c r="C286" s="863" t="s">
        <v>603</v>
      </c>
      <c r="D286" s="1157"/>
      <c r="E286" s="863">
        <v>0</v>
      </c>
      <c r="F286" s="863">
        <v>2</v>
      </c>
      <c r="G286" s="863">
        <v>0</v>
      </c>
      <c r="H286" s="863">
        <v>0</v>
      </c>
      <c r="I286" s="787">
        <v>415</v>
      </c>
      <c r="J286" s="787">
        <v>172</v>
      </c>
      <c r="K286" s="787">
        <v>169</v>
      </c>
      <c r="L286" s="863">
        <v>0</v>
      </c>
      <c r="M286" s="863">
        <v>758</v>
      </c>
      <c r="P286" s="787">
        <v>92</v>
      </c>
      <c r="Q286" s="863">
        <v>666</v>
      </c>
      <c r="R286" s="608"/>
      <c r="T286" s="605"/>
    </row>
    <row r="287" spans="1:20">
      <c r="A287" s="509"/>
      <c r="B287" s="505"/>
      <c r="C287"/>
      <c r="D287" s="599"/>
      <c r="E287" s="605"/>
      <c r="F287" s="605"/>
      <c r="G287" s="605"/>
      <c r="H287" s="605"/>
      <c r="I287" s="605"/>
      <c r="J287" s="605"/>
      <c r="K287" s="605"/>
      <c r="L287" s="605"/>
      <c r="M287" s="605"/>
      <c r="N287" s="605"/>
      <c r="O287" s="605"/>
    </row>
    <row r="288" spans="1:20" ht="26.25" customHeight="1">
      <c r="A288" s="509"/>
      <c r="B288" s="706" t="s">
        <v>308</v>
      </c>
      <c r="C288" s="1281" t="s">
        <v>635</v>
      </c>
      <c r="D288" s="1281"/>
      <c r="E288" s="1281"/>
      <c r="F288" s="1281"/>
      <c r="G288" s="1281"/>
      <c r="H288" s="1281"/>
      <c r="I288" s="1281"/>
      <c r="J288" s="1281"/>
      <c r="K288" s="1281"/>
      <c r="L288" s="1281"/>
      <c r="M288" s="1281"/>
      <c r="N288" s="1281"/>
      <c r="O288" s="1281"/>
      <c r="P288" s="1281"/>
      <c r="Q288" s="1281"/>
      <c r="R288" s="1260"/>
    </row>
    <row r="289" spans="1:20" ht="12.75" customHeight="1">
      <c r="A289" s="509"/>
      <c r="B289" s="706" t="s">
        <v>492</v>
      </c>
      <c r="C289" s="1281" t="s">
        <v>605</v>
      </c>
      <c r="D289" s="1281"/>
      <c r="E289" s="1281"/>
      <c r="F289" s="1281"/>
      <c r="G289" s="1281"/>
      <c r="H289" s="1281"/>
      <c r="I289" s="1281"/>
      <c r="J289" s="1281"/>
      <c r="K289" s="1281"/>
      <c r="L289" s="1281"/>
      <c r="M289" s="1281"/>
      <c r="N289" s="1281"/>
      <c r="O289" s="1281"/>
      <c r="P289" s="1281"/>
      <c r="Q289" s="1281"/>
      <c r="R289" s="1260"/>
    </row>
    <row r="290" spans="1:20" ht="12.75" customHeight="1">
      <c r="A290" s="509"/>
      <c r="B290" s="706" t="s">
        <v>302</v>
      </c>
      <c r="C290" s="1282" t="s">
        <v>626</v>
      </c>
      <c r="D290" s="1282"/>
      <c r="E290" s="1282"/>
      <c r="F290" s="1282"/>
      <c r="G290" s="1282"/>
      <c r="H290" s="1282"/>
      <c r="I290" s="1282"/>
      <c r="J290" s="1282"/>
      <c r="K290" s="1282"/>
      <c r="L290" s="1282"/>
      <c r="M290" s="1282"/>
      <c r="N290" s="1282"/>
      <c r="O290" s="1282"/>
      <c r="P290" s="1282"/>
      <c r="Q290" s="1282"/>
      <c r="R290" s="785"/>
    </row>
    <row r="291" spans="1:20">
      <c r="A291" s="509"/>
      <c r="B291" s="706" t="s">
        <v>297</v>
      </c>
      <c r="C291" s="1282" t="s">
        <v>636</v>
      </c>
      <c r="D291" s="1282"/>
      <c r="E291" s="1282"/>
      <c r="F291" s="1282"/>
      <c r="G291" s="1282"/>
      <c r="H291" s="1282"/>
      <c r="I291" s="1282"/>
      <c r="J291" s="1282"/>
      <c r="K291" s="1282"/>
      <c r="L291" s="1282"/>
      <c r="M291" s="1282"/>
      <c r="N291" s="1282"/>
      <c r="O291" s="1282"/>
      <c r="P291" s="1282"/>
      <c r="Q291" s="1282"/>
      <c r="R291" s="785"/>
    </row>
    <row r="292" spans="1:20">
      <c r="A292" s="509"/>
      <c r="B292" s="706" t="s">
        <v>498</v>
      </c>
      <c r="C292" s="1282" t="s">
        <v>637</v>
      </c>
      <c r="D292" s="1282"/>
      <c r="E292" s="1282"/>
      <c r="F292" s="1282"/>
      <c r="G292" s="1282"/>
      <c r="H292" s="1282"/>
      <c r="I292" s="1282"/>
      <c r="J292" s="1282"/>
      <c r="K292" s="1282"/>
      <c r="L292" s="1282"/>
      <c r="M292" s="1282"/>
      <c r="N292" s="1282"/>
      <c r="O292" s="1282"/>
      <c r="P292" s="1282"/>
      <c r="Q292" s="1282"/>
      <c r="R292" s="785"/>
    </row>
    <row r="293" spans="1:20">
      <c r="A293" s="509"/>
      <c r="B293" s="505"/>
      <c r="C293" s="420"/>
      <c r="D293" s="77"/>
      <c r="E293" s="77"/>
      <c r="F293" s="77"/>
      <c r="G293" s="77"/>
      <c r="H293" s="77"/>
      <c r="I293" s="77"/>
      <c r="J293" s="77"/>
      <c r="K293" s="77"/>
      <c r="L293" s="77"/>
      <c r="M293" s="77"/>
      <c r="N293" s="77"/>
      <c r="O293" s="77"/>
      <c r="P293" s="77"/>
      <c r="Q293" s="77"/>
      <c r="R293" s="77"/>
    </row>
    <row r="294" spans="1:20">
      <c r="A294" s="509"/>
      <c r="B294" s="509"/>
      <c r="C294" s="1153"/>
      <c r="D294" s="511"/>
      <c r="E294" s="1283" t="s">
        <v>352</v>
      </c>
      <c r="F294" s="1284"/>
      <c r="G294" s="1283" t="s">
        <v>566</v>
      </c>
      <c r="H294" s="1283"/>
      <c r="I294" s="1154" t="s">
        <v>567</v>
      </c>
      <c r="J294" s="1154" t="s">
        <v>568</v>
      </c>
      <c r="K294" s="1154" t="s">
        <v>569</v>
      </c>
      <c r="L294" s="1154" t="s">
        <v>570</v>
      </c>
      <c r="M294" s="1155" t="s">
        <v>571</v>
      </c>
      <c r="P294" s="1156" t="s">
        <v>571</v>
      </c>
      <c r="Q294" s="1156" t="s">
        <v>572</v>
      </c>
    </row>
    <row r="295" spans="1:20">
      <c r="A295" s="509"/>
      <c r="B295" s="509"/>
      <c r="C295" s="537"/>
      <c r="D295" s="511"/>
      <c r="E295" s="1279"/>
      <c r="F295" s="1280"/>
      <c r="G295" s="1279" t="s">
        <v>573</v>
      </c>
      <c r="H295" s="1279"/>
      <c r="I295" s="11" t="s">
        <v>573</v>
      </c>
      <c r="J295" s="11"/>
      <c r="K295" s="539"/>
      <c r="L295" s="539"/>
      <c r="M295" s="539"/>
      <c r="P295" s="6" t="s">
        <v>574</v>
      </c>
      <c r="Q295" s="6" t="s">
        <v>575</v>
      </c>
    </row>
    <row r="296" spans="1:20">
      <c r="A296" s="509"/>
      <c r="B296" s="509"/>
      <c r="C296" s="540"/>
      <c r="D296" s="520"/>
      <c r="E296" s="541"/>
      <c r="F296" s="541"/>
      <c r="G296" s="541"/>
      <c r="H296" s="541" t="s">
        <v>576</v>
      </c>
      <c r="I296" s="541"/>
      <c r="J296" s="541"/>
      <c r="K296" s="541"/>
      <c r="L296" s="541"/>
      <c r="M296" s="541"/>
      <c r="P296" s="541"/>
      <c r="Q296" s="541"/>
    </row>
    <row r="297" spans="1:20">
      <c r="A297" s="509"/>
      <c r="B297" s="509"/>
      <c r="C297" s="537"/>
      <c r="D297" s="520"/>
      <c r="E297" s="539"/>
      <c r="F297" s="539" t="s">
        <v>576</v>
      </c>
      <c r="G297" s="539"/>
      <c r="H297" s="539" t="s">
        <v>566</v>
      </c>
      <c r="I297" s="539"/>
      <c r="J297" s="539"/>
      <c r="K297" s="539"/>
      <c r="L297" s="539"/>
      <c r="M297" s="539"/>
      <c r="P297" s="539"/>
      <c r="Q297" s="539"/>
    </row>
    <row r="298" spans="1:20">
      <c r="B298" s="509"/>
      <c r="C298" s="542"/>
      <c r="D298" s="513"/>
      <c r="E298" s="543" t="s">
        <v>577</v>
      </c>
      <c r="F298" s="543" t="s">
        <v>352</v>
      </c>
      <c r="G298" s="543" t="s">
        <v>149</v>
      </c>
      <c r="H298" s="543" t="s">
        <v>573</v>
      </c>
      <c r="I298" s="543"/>
      <c r="J298" s="543"/>
      <c r="K298" s="543"/>
      <c r="L298" s="543"/>
      <c r="M298" s="543"/>
      <c r="P298" s="543"/>
      <c r="Q298" s="543"/>
    </row>
    <row r="299" spans="1:20">
      <c r="C299" s="544">
        <v>2024</v>
      </c>
      <c r="D299" s="529"/>
      <c r="E299" s="529"/>
      <c r="F299" s="529"/>
      <c r="G299" s="529"/>
      <c r="H299" s="529"/>
      <c r="I299" s="529"/>
      <c r="J299" s="529"/>
      <c r="K299" s="529"/>
      <c r="L299" s="529"/>
      <c r="M299" s="529"/>
      <c r="P299" s="529"/>
      <c r="Q299" s="529"/>
    </row>
    <row r="300" spans="1:20">
      <c r="C300" s="594" t="s">
        <v>630</v>
      </c>
      <c r="D300" s="595"/>
      <c r="E300" s="513"/>
      <c r="F300" s="513"/>
      <c r="G300" s="513"/>
      <c r="H300" s="513"/>
      <c r="I300" s="513"/>
      <c r="J300" s="513"/>
      <c r="K300" s="513"/>
      <c r="L300" s="513"/>
      <c r="M300" s="513"/>
      <c r="P300" s="549"/>
      <c r="Q300" s="549"/>
    </row>
    <row r="301" spans="1:20">
      <c r="C301" s="594" t="s">
        <v>631</v>
      </c>
      <c r="D301" s="596"/>
      <c r="E301" s="529"/>
      <c r="F301" s="529"/>
      <c r="G301" s="529"/>
      <c r="H301" s="529"/>
      <c r="I301" s="529"/>
      <c r="J301" s="529"/>
      <c r="K301" s="529"/>
      <c r="L301" s="529"/>
      <c r="M301" s="529"/>
      <c r="P301" s="529"/>
      <c r="Q301" s="529"/>
    </row>
    <row r="302" spans="1:20">
      <c r="C302" s="597" t="s">
        <v>580</v>
      </c>
      <c r="D302" s="596"/>
      <c r="E302" s="598"/>
      <c r="F302" s="598"/>
      <c r="G302" s="598"/>
      <c r="H302" s="598"/>
      <c r="I302" s="598"/>
      <c r="J302" s="598"/>
      <c r="K302" s="598"/>
      <c r="L302" s="598"/>
      <c r="M302" s="598"/>
      <c r="P302" s="598"/>
      <c r="Q302" s="598"/>
      <c r="T302" s="605"/>
    </row>
    <row r="303" spans="1:20">
      <c r="A303" s="399"/>
      <c r="C303" s="48" t="s">
        <v>581</v>
      </c>
      <c r="D303" s="599"/>
      <c r="E303" s="608">
        <v>0</v>
      </c>
      <c r="F303" s="608">
        <v>5211</v>
      </c>
      <c r="G303" s="608">
        <v>0</v>
      </c>
      <c r="H303" s="608">
        <v>0</v>
      </c>
      <c r="I303" s="608">
        <v>12185</v>
      </c>
      <c r="J303" s="608">
        <v>10181</v>
      </c>
      <c r="K303" s="608">
        <v>10848</v>
      </c>
      <c r="L303" s="608">
        <v>0</v>
      </c>
      <c r="M303" s="608">
        <v>38425</v>
      </c>
      <c r="P303" s="608">
        <v>456</v>
      </c>
      <c r="Q303" s="608">
        <v>37969</v>
      </c>
      <c r="T303" s="605"/>
    </row>
    <row r="304" spans="1:20">
      <c r="B304" s="399"/>
      <c r="C304" s="867" t="s">
        <v>582</v>
      </c>
      <c r="D304" s="600"/>
      <c r="E304" s="862">
        <v>0</v>
      </c>
      <c r="F304" s="862">
        <v>705</v>
      </c>
      <c r="G304" s="862">
        <v>0</v>
      </c>
      <c r="H304" s="862">
        <v>0</v>
      </c>
      <c r="I304" s="862">
        <v>130</v>
      </c>
      <c r="J304" s="862">
        <v>344</v>
      </c>
      <c r="K304" s="862">
        <v>0</v>
      </c>
      <c r="L304" s="862">
        <v>0</v>
      </c>
      <c r="M304" s="862">
        <v>1179</v>
      </c>
      <c r="P304" s="862">
        <v>56</v>
      </c>
      <c r="Q304" s="862">
        <v>1123</v>
      </c>
      <c r="T304" s="605"/>
    </row>
    <row r="305" spans="3:20">
      <c r="C305" s="48"/>
      <c r="D305" s="600"/>
      <c r="E305" s="608">
        <v>0</v>
      </c>
      <c r="F305" s="608">
        <v>5916</v>
      </c>
      <c r="G305" s="608">
        <v>0</v>
      </c>
      <c r="H305" s="608">
        <v>0</v>
      </c>
      <c r="I305" s="608">
        <v>12315</v>
      </c>
      <c r="J305" s="608">
        <v>10525</v>
      </c>
      <c r="K305" s="608">
        <v>10848</v>
      </c>
      <c r="L305" s="608">
        <v>0</v>
      </c>
      <c r="M305" s="608">
        <v>39604</v>
      </c>
      <c r="P305" s="608">
        <v>512</v>
      </c>
      <c r="Q305" s="608">
        <v>39092</v>
      </c>
      <c r="T305" s="605"/>
    </row>
    <row r="306" spans="3:20">
      <c r="C306" s="48" t="s">
        <v>562</v>
      </c>
      <c r="D306" s="533"/>
      <c r="E306" s="608">
        <v>0</v>
      </c>
      <c r="F306" s="608">
        <v>2968</v>
      </c>
      <c r="G306" s="608">
        <v>0</v>
      </c>
      <c r="H306" s="608">
        <v>0</v>
      </c>
      <c r="I306" s="608">
        <v>7284</v>
      </c>
      <c r="J306" s="608">
        <v>3209</v>
      </c>
      <c r="K306" s="608">
        <v>2661</v>
      </c>
      <c r="L306" s="608">
        <v>0</v>
      </c>
      <c r="M306" s="608">
        <v>16122</v>
      </c>
      <c r="P306" s="608">
        <v>0</v>
      </c>
      <c r="Q306" s="608">
        <v>16122</v>
      </c>
      <c r="T306" s="605"/>
    </row>
    <row r="307" spans="3:20">
      <c r="C307" s="863" t="s">
        <v>583</v>
      </c>
      <c r="D307" s="1157"/>
      <c r="E307" s="863">
        <v>0</v>
      </c>
      <c r="F307" s="863">
        <v>2948</v>
      </c>
      <c r="G307" s="863">
        <v>0</v>
      </c>
      <c r="H307" s="863">
        <v>0</v>
      </c>
      <c r="I307" s="863">
        <v>5031</v>
      </c>
      <c r="J307" s="863">
        <v>7316</v>
      </c>
      <c r="K307" s="863">
        <v>8187</v>
      </c>
      <c r="L307" s="863">
        <v>0</v>
      </c>
      <c r="M307" s="863">
        <v>23482</v>
      </c>
      <c r="P307" s="863">
        <v>512</v>
      </c>
      <c r="Q307" s="863">
        <v>22970</v>
      </c>
      <c r="T307" s="605"/>
    </row>
    <row r="308" spans="3:20">
      <c r="C308" s="72"/>
      <c r="D308"/>
      <c r="E308" s="601"/>
      <c r="F308" s="602"/>
      <c r="G308" s="602"/>
      <c r="H308" s="602"/>
      <c r="I308" s="602"/>
      <c r="J308" s="602"/>
      <c r="K308" s="602"/>
      <c r="L308" s="602"/>
      <c r="M308" s="602"/>
      <c r="T308" s="605"/>
    </row>
    <row r="309" spans="3:20">
      <c r="C309" s="603" t="s">
        <v>632</v>
      </c>
      <c r="D309"/>
      <c r="E309" s="604"/>
      <c r="F309" s="604"/>
      <c r="G309" s="604"/>
      <c r="H309" s="604"/>
      <c r="I309" s="604"/>
      <c r="J309" s="604"/>
      <c r="K309" s="604"/>
      <c r="L309" s="604"/>
      <c r="M309" s="604"/>
      <c r="P309" s="604"/>
      <c r="Q309" s="604"/>
      <c r="T309" s="605"/>
    </row>
    <row r="310" spans="3:20">
      <c r="C310" s="18" t="s">
        <v>633</v>
      </c>
      <c r="D310"/>
      <c r="E310" s="605"/>
      <c r="F310" s="605"/>
      <c r="G310" s="605"/>
      <c r="H310" s="605"/>
      <c r="I310" s="605"/>
      <c r="J310" s="605"/>
      <c r="K310" s="605"/>
      <c r="L310" s="605"/>
      <c r="M310" s="605"/>
      <c r="T310" s="605"/>
    </row>
    <row r="311" spans="3:20">
      <c r="C311" s="18" t="s">
        <v>586</v>
      </c>
      <c r="D311" s="533"/>
      <c r="E311" s="608">
        <v>0</v>
      </c>
      <c r="F311" s="608">
        <v>0</v>
      </c>
      <c r="G311" s="608">
        <v>0</v>
      </c>
      <c r="H311" s="608">
        <v>0</v>
      </c>
      <c r="I311" s="608">
        <v>0</v>
      </c>
      <c r="J311" s="608">
        <v>0</v>
      </c>
      <c r="K311" s="608">
        <v>0</v>
      </c>
      <c r="L311" s="608">
        <v>0</v>
      </c>
      <c r="M311" s="608">
        <v>0</v>
      </c>
      <c r="P311" s="608">
        <v>0</v>
      </c>
      <c r="Q311" s="608">
        <v>0</v>
      </c>
      <c r="T311" s="605"/>
    </row>
    <row r="312" spans="3:20">
      <c r="C312" s="868" t="s">
        <v>587</v>
      </c>
      <c r="D312" s="533"/>
      <c r="E312" s="862">
        <v>0</v>
      </c>
      <c r="F312" s="862">
        <v>0</v>
      </c>
      <c r="G312" s="862">
        <v>0</v>
      </c>
      <c r="H312" s="862">
        <v>0</v>
      </c>
      <c r="I312" s="862">
        <v>0</v>
      </c>
      <c r="J312" s="862">
        <v>26</v>
      </c>
      <c r="K312" s="862">
        <v>0</v>
      </c>
      <c r="L312" s="862">
        <v>0</v>
      </c>
      <c r="M312" s="862">
        <v>26</v>
      </c>
      <c r="P312" s="862">
        <v>0</v>
      </c>
      <c r="Q312" s="862">
        <v>26</v>
      </c>
      <c r="T312" s="605"/>
    </row>
    <row r="313" spans="3:20">
      <c r="C313" s="18"/>
      <c r="D313" s="533"/>
      <c r="E313" s="608">
        <v>0</v>
      </c>
      <c r="F313" s="608">
        <v>0</v>
      </c>
      <c r="G313" s="608">
        <v>0</v>
      </c>
      <c r="H313" s="608">
        <v>0</v>
      </c>
      <c r="I313" s="608">
        <v>0</v>
      </c>
      <c r="J313" s="608">
        <v>26</v>
      </c>
      <c r="K313" s="608">
        <v>0</v>
      </c>
      <c r="L313" s="608">
        <v>0</v>
      </c>
      <c r="M313" s="608">
        <v>26</v>
      </c>
      <c r="P313" s="608">
        <v>0</v>
      </c>
      <c r="Q313" s="608">
        <v>26</v>
      </c>
      <c r="T313" s="605"/>
    </row>
    <row r="314" spans="3:20">
      <c r="C314" s="18" t="s">
        <v>588</v>
      </c>
      <c r="D314" s="533"/>
      <c r="E314" s="608">
        <v>0</v>
      </c>
      <c r="F314" s="608">
        <v>58</v>
      </c>
      <c r="G314" s="608">
        <v>0</v>
      </c>
      <c r="H314" s="608">
        <v>0</v>
      </c>
      <c r="I314" s="608">
        <v>5</v>
      </c>
      <c r="J314" s="608">
        <v>54</v>
      </c>
      <c r="K314" s="608">
        <v>0</v>
      </c>
      <c r="L314" s="608">
        <v>0</v>
      </c>
      <c r="M314" s="608">
        <v>117</v>
      </c>
      <c r="P314" s="608">
        <v>0</v>
      </c>
      <c r="Q314" s="608">
        <v>117</v>
      </c>
      <c r="T314" s="605"/>
    </row>
    <row r="315" spans="3:20">
      <c r="C315" s="18" t="s">
        <v>589</v>
      </c>
      <c r="D315" s="533"/>
      <c r="E315" s="608">
        <v>0</v>
      </c>
      <c r="F315" s="608">
        <v>761</v>
      </c>
      <c r="G315" s="608">
        <v>0</v>
      </c>
      <c r="H315" s="608">
        <v>0</v>
      </c>
      <c r="I315" s="608">
        <v>821</v>
      </c>
      <c r="J315" s="608">
        <v>1105</v>
      </c>
      <c r="K315" s="608">
        <v>901</v>
      </c>
      <c r="L315" s="608">
        <v>0</v>
      </c>
      <c r="M315" s="608">
        <v>3588</v>
      </c>
      <c r="P315" s="608">
        <v>0</v>
      </c>
      <c r="Q315" s="608">
        <v>3588</v>
      </c>
      <c r="T315" s="605"/>
    </row>
    <row r="316" spans="3:20">
      <c r="C316" s="863" t="s">
        <v>590</v>
      </c>
      <c r="D316" s="1157"/>
      <c r="E316" s="863">
        <v>0</v>
      </c>
      <c r="F316" s="863">
        <v>819</v>
      </c>
      <c r="G316" s="863">
        <v>0</v>
      </c>
      <c r="H316" s="863">
        <v>0</v>
      </c>
      <c r="I316" s="863">
        <v>826</v>
      </c>
      <c r="J316" s="863">
        <v>1185</v>
      </c>
      <c r="K316" s="863">
        <v>901</v>
      </c>
      <c r="L316" s="863">
        <v>0</v>
      </c>
      <c r="M316" s="863">
        <v>3731</v>
      </c>
      <c r="P316" s="863">
        <v>0</v>
      </c>
      <c r="Q316" s="863">
        <v>3731</v>
      </c>
      <c r="T316" s="605"/>
    </row>
    <row r="317" spans="3:20">
      <c r="C317"/>
      <c r="D317"/>
      <c r="E317" s="605"/>
      <c r="F317" s="602"/>
      <c r="G317" s="602"/>
      <c r="H317" s="602"/>
      <c r="I317" s="602"/>
      <c r="J317" s="602"/>
      <c r="K317" s="602"/>
      <c r="L317" s="602"/>
      <c r="M317" s="602"/>
      <c r="T317" s="605"/>
    </row>
    <row r="318" spans="3:20">
      <c r="C318" s="603" t="s">
        <v>591</v>
      </c>
      <c r="D318"/>
      <c r="E318" s="604"/>
      <c r="F318" s="604"/>
      <c r="G318" s="606"/>
      <c r="H318" s="604"/>
      <c r="I318" s="604"/>
      <c r="J318" s="604"/>
      <c r="K318" s="604"/>
      <c r="L318" s="604"/>
      <c r="M318" s="604"/>
      <c r="P318" s="604"/>
      <c r="Q318" s="604"/>
      <c r="T318" s="605"/>
    </row>
    <row r="319" spans="3:20">
      <c r="C319" s="18" t="s">
        <v>624</v>
      </c>
      <c r="D319"/>
      <c r="E319" s="605"/>
      <c r="F319" s="605"/>
      <c r="G319" s="605"/>
      <c r="H319" s="605"/>
      <c r="I319" s="605"/>
      <c r="J319" s="605"/>
      <c r="K319" s="605"/>
      <c r="L319" s="605"/>
      <c r="M319" s="605"/>
      <c r="T319" s="605"/>
    </row>
    <row r="320" spans="3:20">
      <c r="C320" s="18" t="s">
        <v>593</v>
      </c>
      <c r="D320" s="533"/>
      <c r="E320" s="608">
        <v>0</v>
      </c>
      <c r="F320" s="608">
        <v>1943</v>
      </c>
      <c r="G320" s="608">
        <v>0</v>
      </c>
      <c r="H320" s="608">
        <v>0</v>
      </c>
      <c r="I320" s="608">
        <v>840</v>
      </c>
      <c r="J320" s="608">
        <v>2692</v>
      </c>
      <c r="K320" s="608">
        <v>1854</v>
      </c>
      <c r="L320" s="608">
        <v>0</v>
      </c>
      <c r="M320" s="608">
        <v>7329</v>
      </c>
      <c r="P320" s="608">
        <v>31</v>
      </c>
      <c r="Q320" s="608">
        <f>8425-Q321</f>
        <v>7298</v>
      </c>
      <c r="T320" s="605"/>
    </row>
    <row r="321" spans="1:20">
      <c r="C321" s="18" t="s">
        <v>594</v>
      </c>
      <c r="D321" s="533"/>
      <c r="E321" s="862">
        <v>0</v>
      </c>
      <c r="F321" s="862">
        <v>0</v>
      </c>
      <c r="G321" s="862">
        <v>0</v>
      </c>
      <c r="H321" s="862">
        <v>0</v>
      </c>
      <c r="I321" s="862">
        <v>1127</v>
      </c>
      <c r="J321" s="862">
        <v>0</v>
      </c>
      <c r="K321" s="862">
        <v>0</v>
      </c>
      <c r="L321" s="862">
        <v>0</v>
      </c>
      <c r="M321" s="862">
        <v>1127</v>
      </c>
      <c r="P321" s="862">
        <v>0</v>
      </c>
      <c r="Q321" s="862">
        <v>1127</v>
      </c>
      <c r="T321" s="605"/>
    </row>
    <row r="322" spans="1:20">
      <c r="C322" s="607"/>
      <c r="D322" s="533"/>
      <c r="E322" s="609">
        <v>0</v>
      </c>
      <c r="F322" s="609">
        <v>1943</v>
      </c>
      <c r="G322" s="609">
        <v>0</v>
      </c>
      <c r="H322" s="609">
        <v>0</v>
      </c>
      <c r="I322" s="609">
        <v>1967</v>
      </c>
      <c r="J322" s="609">
        <v>2692</v>
      </c>
      <c r="K322" s="609">
        <v>1854</v>
      </c>
      <c r="L322" s="609">
        <v>0</v>
      </c>
      <c r="M322" s="609">
        <v>8456</v>
      </c>
      <c r="P322" s="609">
        <v>31</v>
      </c>
      <c r="Q322" s="609">
        <v>8425</v>
      </c>
      <c r="T322" s="605"/>
    </row>
    <row r="323" spans="1:20">
      <c r="C323" s="18" t="s">
        <v>595</v>
      </c>
      <c r="D323" s="533"/>
      <c r="E323" s="608">
        <v>0</v>
      </c>
      <c r="F323" s="608">
        <v>51</v>
      </c>
      <c r="G323" s="608">
        <v>0</v>
      </c>
      <c r="H323" s="608">
        <v>0</v>
      </c>
      <c r="I323" s="608">
        <v>0</v>
      </c>
      <c r="J323" s="608">
        <v>8</v>
      </c>
      <c r="K323" s="608">
        <v>0</v>
      </c>
      <c r="L323" s="608">
        <v>0</v>
      </c>
      <c r="M323" s="608">
        <v>59</v>
      </c>
      <c r="P323" s="608">
        <v>0</v>
      </c>
      <c r="Q323" s="608">
        <v>59</v>
      </c>
      <c r="T323" s="605"/>
    </row>
    <row r="324" spans="1:20">
      <c r="C324" s="18" t="s">
        <v>596</v>
      </c>
      <c r="D324" s="533"/>
      <c r="E324" s="608">
        <v>0</v>
      </c>
      <c r="F324" s="608">
        <v>145</v>
      </c>
      <c r="G324" s="608">
        <v>0</v>
      </c>
      <c r="H324" s="608">
        <v>0</v>
      </c>
      <c r="I324" s="608">
        <v>812</v>
      </c>
      <c r="J324" s="608">
        <v>560</v>
      </c>
      <c r="K324" s="608">
        <v>574</v>
      </c>
      <c r="L324" s="608">
        <v>0</v>
      </c>
      <c r="M324" s="608">
        <v>2091</v>
      </c>
      <c r="P324" s="608">
        <v>5</v>
      </c>
      <c r="Q324" s="608">
        <v>2086</v>
      </c>
      <c r="T324" s="605"/>
    </row>
    <row r="325" spans="1:20">
      <c r="C325" s="18" t="s">
        <v>597</v>
      </c>
      <c r="D325" s="533"/>
      <c r="E325" s="608">
        <v>0</v>
      </c>
      <c r="F325" s="608">
        <v>0</v>
      </c>
      <c r="G325" s="608">
        <v>0</v>
      </c>
      <c r="H325" s="608">
        <v>0</v>
      </c>
      <c r="I325" s="608">
        <v>324</v>
      </c>
      <c r="J325" s="608">
        <v>37</v>
      </c>
      <c r="K325" s="608">
        <v>0</v>
      </c>
      <c r="L325" s="608">
        <v>0</v>
      </c>
      <c r="M325" s="608">
        <v>361</v>
      </c>
      <c r="P325" s="608">
        <v>0</v>
      </c>
      <c r="Q325" s="608">
        <v>361</v>
      </c>
      <c r="T325" s="605"/>
    </row>
    <row r="326" spans="1:20">
      <c r="C326" s="18" t="s">
        <v>634</v>
      </c>
      <c r="D326" s="533"/>
      <c r="E326" s="608">
        <v>0</v>
      </c>
      <c r="F326" s="608">
        <v>26</v>
      </c>
      <c r="G326" s="608">
        <v>0</v>
      </c>
      <c r="H326" s="608">
        <v>0</v>
      </c>
      <c r="I326" s="608">
        <v>134</v>
      </c>
      <c r="J326" s="608">
        <v>142</v>
      </c>
      <c r="K326" s="608">
        <v>25</v>
      </c>
      <c r="L326" s="608">
        <v>0</v>
      </c>
      <c r="M326" s="608">
        <v>327</v>
      </c>
      <c r="P326" s="608">
        <v>0</v>
      </c>
      <c r="Q326" s="608">
        <v>327</v>
      </c>
      <c r="T326" s="605"/>
    </row>
    <row r="327" spans="1:20">
      <c r="C327" s="18" t="s">
        <v>18</v>
      </c>
      <c r="D327" s="533"/>
      <c r="E327" s="608">
        <v>0</v>
      </c>
      <c r="F327" s="608">
        <v>453</v>
      </c>
      <c r="G327" s="608">
        <v>0</v>
      </c>
      <c r="H327" s="608">
        <v>0</v>
      </c>
      <c r="I327" s="608">
        <v>477</v>
      </c>
      <c r="J327" s="608">
        <v>1431</v>
      </c>
      <c r="K327" s="608">
        <v>965</v>
      </c>
      <c r="L327" s="608">
        <v>0</v>
      </c>
      <c r="M327" s="608">
        <v>3326</v>
      </c>
      <c r="P327" s="608">
        <v>10</v>
      </c>
      <c r="Q327" s="608">
        <v>3316</v>
      </c>
      <c r="T327" s="605"/>
    </row>
    <row r="328" spans="1:20">
      <c r="C328" s="18" t="s">
        <v>599</v>
      </c>
      <c r="D328" s="533"/>
      <c r="E328" s="608"/>
      <c r="F328" s="608"/>
      <c r="G328" s="608"/>
      <c r="H328" s="608"/>
      <c r="I328" s="608"/>
      <c r="J328" s="608"/>
      <c r="K328" s="608"/>
      <c r="L328" s="608"/>
      <c r="M328" s="608"/>
      <c r="P328" s="608"/>
      <c r="Q328" s="608"/>
      <c r="T328" s="605"/>
    </row>
    <row r="329" spans="1:20">
      <c r="C329" s="18" t="s">
        <v>600</v>
      </c>
      <c r="D329" s="533"/>
      <c r="E329" s="608">
        <v>0</v>
      </c>
      <c r="F329" s="608">
        <v>65</v>
      </c>
      <c r="G329" s="608">
        <v>0</v>
      </c>
      <c r="H329" s="608">
        <v>0</v>
      </c>
      <c r="I329" s="608">
        <v>849</v>
      </c>
      <c r="J329" s="608">
        <v>0</v>
      </c>
      <c r="K329" s="608">
        <v>0</v>
      </c>
      <c r="L329" s="608">
        <v>0</v>
      </c>
      <c r="M329" s="608">
        <v>914</v>
      </c>
      <c r="P329" s="608">
        <v>0</v>
      </c>
      <c r="Q329" s="608">
        <v>914</v>
      </c>
      <c r="T329" s="605"/>
    </row>
    <row r="330" spans="1:20">
      <c r="C330" s="607"/>
      <c r="D330" s="533"/>
      <c r="E330" s="609">
        <v>0</v>
      </c>
      <c r="F330" s="609">
        <v>740</v>
      </c>
      <c r="G330" s="609">
        <v>0</v>
      </c>
      <c r="H330" s="609">
        <v>0</v>
      </c>
      <c r="I330" s="609">
        <v>2596</v>
      </c>
      <c r="J330" s="609">
        <v>2178</v>
      </c>
      <c r="K330" s="609">
        <v>1564</v>
      </c>
      <c r="L330" s="609">
        <v>0</v>
      </c>
      <c r="M330" s="609">
        <v>7078</v>
      </c>
      <c r="P330" s="609">
        <v>15</v>
      </c>
      <c r="Q330" s="609">
        <f>7078-15</f>
        <v>7063</v>
      </c>
      <c r="T330" s="605"/>
    </row>
    <row r="331" spans="1:20">
      <c r="C331" s="18" t="s">
        <v>98</v>
      </c>
      <c r="D331" s="533"/>
      <c r="E331" s="608">
        <v>0</v>
      </c>
      <c r="F331" s="608">
        <v>1203</v>
      </c>
      <c r="G331" s="608">
        <v>0</v>
      </c>
      <c r="H331" s="608">
        <v>0</v>
      </c>
      <c r="I331" s="608">
        <v>-629</v>
      </c>
      <c r="J331" s="608">
        <v>514</v>
      </c>
      <c r="K331" s="608">
        <v>290</v>
      </c>
      <c r="L331" s="608">
        <v>0</v>
      </c>
      <c r="M331" s="608">
        <v>1378</v>
      </c>
      <c r="P331" s="608">
        <v>16</v>
      </c>
      <c r="Q331" s="608">
        <f>1378-16</f>
        <v>1362</v>
      </c>
      <c r="T331" s="605"/>
    </row>
    <row r="332" spans="1:20">
      <c r="C332" s="18" t="s">
        <v>602</v>
      </c>
      <c r="D332" s="533"/>
      <c r="E332" s="608">
        <v>0</v>
      </c>
      <c r="F332" s="608">
        <v>931</v>
      </c>
      <c r="G332" s="608">
        <v>0</v>
      </c>
      <c r="H332" s="608">
        <v>0</v>
      </c>
      <c r="I332" s="608">
        <v>-766</v>
      </c>
      <c r="J332" s="608">
        <v>296</v>
      </c>
      <c r="K332" s="608">
        <v>120</v>
      </c>
      <c r="L332" s="608">
        <v>0</v>
      </c>
      <c r="M332" s="608">
        <v>581</v>
      </c>
      <c r="P332" s="608">
        <v>10</v>
      </c>
      <c r="Q332" s="608">
        <f>473+98</f>
        <v>571</v>
      </c>
      <c r="T332" s="605"/>
    </row>
    <row r="333" spans="1:20">
      <c r="C333" s="863" t="s">
        <v>603</v>
      </c>
      <c r="D333" s="1157"/>
      <c r="E333" s="863">
        <v>0</v>
      </c>
      <c r="F333" s="863">
        <v>272</v>
      </c>
      <c r="G333" s="863">
        <v>0</v>
      </c>
      <c r="H333" s="863">
        <v>0</v>
      </c>
      <c r="I333" s="863">
        <v>137</v>
      </c>
      <c r="J333" s="863">
        <v>218</v>
      </c>
      <c r="K333" s="863">
        <v>170</v>
      </c>
      <c r="L333" s="863">
        <v>0</v>
      </c>
      <c r="M333" s="863">
        <v>797</v>
      </c>
      <c r="P333" s="863">
        <v>6</v>
      </c>
      <c r="Q333" s="787">
        <f>692+99</f>
        <v>791</v>
      </c>
      <c r="T333" s="605"/>
    </row>
    <row r="334" spans="1:20">
      <c r="A334" s="367"/>
      <c r="C334"/>
      <c r="D334" s="599"/>
      <c r="E334" s="605"/>
      <c r="F334" s="605"/>
      <c r="G334" s="605"/>
      <c r="H334" s="605"/>
      <c r="I334" s="605"/>
      <c r="J334" s="605"/>
      <c r="K334" s="605"/>
      <c r="L334" s="605"/>
      <c r="M334" s="605"/>
      <c r="N334" s="605"/>
      <c r="O334" s="605"/>
      <c r="T334" s="605"/>
    </row>
    <row r="335" spans="1:20" ht="25" customHeight="1">
      <c r="A335" s="367"/>
      <c r="B335" s="706" t="s">
        <v>308</v>
      </c>
      <c r="C335" s="1281" t="s">
        <v>635</v>
      </c>
      <c r="D335" s="1281"/>
      <c r="E335" s="1281"/>
      <c r="F335" s="1281"/>
      <c r="G335" s="1281"/>
      <c r="H335" s="1281"/>
      <c r="I335" s="1281"/>
      <c r="J335" s="1281"/>
      <c r="K335" s="1281"/>
      <c r="L335" s="1281"/>
      <c r="M335" s="1281"/>
      <c r="N335" s="1281"/>
      <c r="O335" s="1281"/>
      <c r="P335" s="1281"/>
      <c r="Q335" s="1281"/>
      <c r="R335" s="1260"/>
      <c r="T335" s="605"/>
    </row>
    <row r="336" spans="1:20" ht="12.75" customHeight="1">
      <c r="A336" s="367"/>
      <c r="B336" s="706" t="s">
        <v>492</v>
      </c>
      <c r="C336" s="1281" t="s">
        <v>605</v>
      </c>
      <c r="D336" s="1281"/>
      <c r="E336" s="1281"/>
      <c r="F336" s="1281"/>
      <c r="G336" s="1281"/>
      <c r="H336" s="1281"/>
      <c r="I336" s="1281"/>
      <c r="J336" s="1281"/>
      <c r="K336" s="1281"/>
      <c r="L336" s="1281"/>
      <c r="M336" s="1281"/>
      <c r="N336" s="1281"/>
      <c r="O336" s="1281"/>
      <c r="P336" s="1281"/>
      <c r="Q336" s="1281"/>
      <c r="R336" s="1260"/>
      <c r="T336" s="605"/>
    </row>
    <row r="337" spans="1:20" ht="12.75" customHeight="1">
      <c r="A337" s="367"/>
      <c r="B337" s="706" t="s">
        <v>302</v>
      </c>
      <c r="C337" s="1282" t="s">
        <v>626</v>
      </c>
      <c r="D337" s="1282"/>
      <c r="E337" s="1282"/>
      <c r="F337" s="1282"/>
      <c r="G337" s="1282"/>
      <c r="H337" s="1282"/>
      <c r="I337" s="1282"/>
      <c r="J337" s="1282"/>
      <c r="K337" s="1282"/>
      <c r="L337" s="1282"/>
      <c r="M337" s="1282"/>
      <c r="N337" s="1282"/>
      <c r="O337" s="1282"/>
      <c r="P337" s="1282"/>
      <c r="Q337" s="1282"/>
      <c r="R337" s="785"/>
      <c r="T337" s="605"/>
    </row>
    <row r="338" spans="1:20" ht="12.75" customHeight="1">
      <c r="A338" s="367"/>
      <c r="B338" s="706" t="s">
        <v>297</v>
      </c>
      <c r="C338" s="1282" t="s">
        <v>636</v>
      </c>
      <c r="D338" s="1282"/>
      <c r="E338" s="1282"/>
      <c r="F338" s="1282"/>
      <c r="G338" s="1282"/>
      <c r="H338" s="1282"/>
      <c r="I338" s="1282"/>
      <c r="J338" s="1282"/>
      <c r="K338" s="1282"/>
      <c r="L338" s="1282"/>
      <c r="M338" s="1282"/>
      <c r="N338" s="1282"/>
      <c r="O338" s="1282"/>
      <c r="P338" s="1282"/>
      <c r="Q338" s="1282"/>
      <c r="R338" s="785"/>
      <c r="T338" s="605"/>
    </row>
    <row r="339" spans="1:20">
      <c r="A339" s="367"/>
      <c r="B339" s="706" t="s">
        <v>498</v>
      </c>
      <c r="C339" s="1282" t="s">
        <v>637</v>
      </c>
      <c r="D339" s="1282"/>
      <c r="E339" s="1282"/>
      <c r="F339" s="1282"/>
      <c r="G339" s="1282"/>
      <c r="H339" s="1282"/>
      <c r="I339" s="1282"/>
      <c r="J339" s="1282"/>
      <c r="K339" s="1282"/>
      <c r="L339" s="1282"/>
      <c r="M339" s="1282"/>
      <c r="N339" s="1282"/>
      <c r="O339" s="1282"/>
      <c r="P339" s="1282"/>
      <c r="Q339" s="1282"/>
      <c r="R339" s="785"/>
      <c r="T339" s="605"/>
    </row>
    <row r="340" spans="1:20">
      <c r="A340" s="509"/>
      <c r="B340" s="505"/>
      <c r="C340" s="420"/>
      <c r="D340" s="77"/>
      <c r="E340" s="77"/>
      <c r="F340" s="77"/>
      <c r="G340" s="77"/>
      <c r="H340" s="77"/>
      <c r="I340" s="77"/>
      <c r="J340" s="77"/>
      <c r="K340" s="77"/>
      <c r="L340" s="77"/>
      <c r="M340" s="77"/>
      <c r="N340" s="77"/>
      <c r="O340" s="77"/>
      <c r="P340" s="77"/>
      <c r="Q340" s="77"/>
      <c r="R340" s="77"/>
      <c r="T340" s="605"/>
    </row>
    <row r="341" spans="1:20">
      <c r="A341" s="509"/>
      <c r="B341" s="509"/>
      <c r="C341" s="1153"/>
      <c r="D341" s="511"/>
      <c r="E341" s="1283" t="s">
        <v>352</v>
      </c>
      <c r="F341" s="1284"/>
      <c r="G341" s="1283" t="s">
        <v>566</v>
      </c>
      <c r="H341" s="1283"/>
      <c r="I341" s="1154" t="s">
        <v>567</v>
      </c>
      <c r="J341" s="1154" t="s">
        <v>568</v>
      </c>
      <c r="K341" s="1154" t="s">
        <v>569</v>
      </c>
      <c r="L341" s="1154" t="s">
        <v>570</v>
      </c>
      <c r="M341" s="1155" t="s">
        <v>571</v>
      </c>
      <c r="P341" s="1156" t="s">
        <v>571</v>
      </c>
      <c r="Q341" s="1156" t="s">
        <v>572</v>
      </c>
      <c r="T341" s="605"/>
    </row>
    <row r="342" spans="1:20">
      <c r="A342" s="509"/>
      <c r="B342" s="509"/>
      <c r="C342" s="537"/>
      <c r="D342" s="511"/>
      <c r="E342" s="1279"/>
      <c r="F342" s="1280"/>
      <c r="G342" s="1279" t="s">
        <v>573</v>
      </c>
      <c r="H342" s="1279"/>
      <c r="I342" s="11" t="s">
        <v>573</v>
      </c>
      <c r="J342" s="11"/>
      <c r="K342" s="539"/>
      <c r="L342" s="539"/>
      <c r="M342" s="539"/>
      <c r="P342" s="6" t="s">
        <v>574</v>
      </c>
      <c r="Q342" s="6" t="s">
        <v>575</v>
      </c>
      <c r="T342" s="605"/>
    </row>
    <row r="343" spans="1:20">
      <c r="A343" s="509"/>
      <c r="B343" s="509"/>
      <c r="C343" s="540"/>
      <c r="D343" s="520"/>
      <c r="E343" s="541"/>
      <c r="F343" s="541"/>
      <c r="G343" s="541"/>
      <c r="H343" s="541" t="s">
        <v>576</v>
      </c>
      <c r="I343" s="541"/>
      <c r="J343" s="541"/>
      <c r="K343" s="541"/>
      <c r="L343" s="541"/>
      <c r="M343" s="541"/>
      <c r="P343" s="541"/>
      <c r="Q343" s="541"/>
      <c r="T343" s="605"/>
    </row>
    <row r="344" spans="1:20">
      <c r="A344" s="509"/>
      <c r="B344" s="509"/>
      <c r="C344" s="537"/>
      <c r="D344" s="520"/>
      <c r="E344" s="539"/>
      <c r="F344" s="539" t="s">
        <v>576</v>
      </c>
      <c r="G344" s="539"/>
      <c r="H344" s="539" t="s">
        <v>566</v>
      </c>
      <c r="I344" s="539"/>
      <c r="J344" s="539"/>
      <c r="K344" s="539"/>
      <c r="L344" s="539"/>
      <c r="M344" s="539"/>
      <c r="P344" s="539"/>
      <c r="Q344" s="539"/>
      <c r="T344" s="605"/>
    </row>
    <row r="345" spans="1:20">
      <c r="B345" s="509"/>
      <c r="C345" s="542"/>
      <c r="D345" s="513"/>
      <c r="E345" s="543" t="s">
        <v>577</v>
      </c>
      <c r="F345" s="543" t="s">
        <v>352</v>
      </c>
      <c r="G345" s="543" t="s">
        <v>149</v>
      </c>
      <c r="H345" s="543" t="s">
        <v>573</v>
      </c>
      <c r="I345" s="543"/>
      <c r="J345" s="543"/>
      <c r="K345" s="543"/>
      <c r="L345" s="543"/>
      <c r="M345" s="543"/>
      <c r="P345" s="543"/>
      <c r="Q345" s="543"/>
      <c r="T345" s="605"/>
    </row>
    <row r="346" spans="1:20">
      <c r="C346" s="544">
        <v>2023</v>
      </c>
      <c r="D346" s="529"/>
      <c r="E346" s="529"/>
      <c r="F346" s="529"/>
      <c r="G346" s="529"/>
      <c r="H346" s="529"/>
      <c r="I346" s="529"/>
      <c r="J346" s="529"/>
      <c r="K346" s="529"/>
      <c r="L346" s="529"/>
      <c r="M346" s="529"/>
      <c r="P346" s="529"/>
      <c r="Q346" s="529"/>
      <c r="T346" s="605"/>
    </row>
    <row r="347" spans="1:20">
      <c r="C347" s="594" t="s">
        <v>630</v>
      </c>
      <c r="D347" s="595"/>
      <c r="E347" s="513"/>
      <c r="F347" s="513"/>
      <c r="G347" s="513"/>
      <c r="H347" s="513"/>
      <c r="I347" s="513"/>
      <c r="J347" s="513"/>
      <c r="K347" s="513"/>
      <c r="L347" s="513"/>
      <c r="M347" s="513"/>
      <c r="P347" s="549"/>
      <c r="Q347" s="549"/>
      <c r="T347" s="605"/>
    </row>
    <row r="348" spans="1:20">
      <c r="C348" s="594" t="s">
        <v>631</v>
      </c>
      <c r="D348" s="596"/>
      <c r="E348" s="529"/>
      <c r="F348" s="529"/>
      <c r="G348" s="529"/>
      <c r="H348" s="529"/>
      <c r="I348" s="529"/>
      <c r="J348" s="529"/>
      <c r="K348" s="529"/>
      <c r="L348" s="529"/>
      <c r="M348" s="529"/>
      <c r="P348" s="529"/>
      <c r="Q348" s="529"/>
      <c r="T348" s="605"/>
    </row>
    <row r="349" spans="1:20">
      <c r="C349" s="597" t="s">
        <v>580</v>
      </c>
      <c r="D349" s="596"/>
      <c r="E349" s="598"/>
      <c r="F349" s="598"/>
      <c r="G349" s="598"/>
      <c r="H349" s="598"/>
      <c r="I349" s="598"/>
      <c r="J349" s="598"/>
      <c r="K349" s="598"/>
      <c r="L349" s="598"/>
      <c r="M349" s="598"/>
      <c r="P349" s="598"/>
      <c r="Q349" s="598"/>
      <c r="T349" s="605"/>
    </row>
    <row r="350" spans="1:20">
      <c r="A350" s="399"/>
      <c r="C350" s="48" t="s">
        <v>581</v>
      </c>
      <c r="D350" s="599"/>
      <c r="E350" s="608">
        <v>0</v>
      </c>
      <c r="F350" s="608">
        <v>4432</v>
      </c>
      <c r="G350" s="608">
        <v>0</v>
      </c>
      <c r="H350" s="608">
        <v>0</v>
      </c>
      <c r="I350" s="608">
        <v>12530</v>
      </c>
      <c r="J350" s="608">
        <v>8590</v>
      </c>
      <c r="K350" s="608">
        <v>9947</v>
      </c>
      <c r="L350" s="608">
        <v>0</v>
      </c>
      <c r="M350" s="608">
        <v>35499</v>
      </c>
      <c r="P350" s="608">
        <v>0</v>
      </c>
      <c r="Q350" s="608">
        <v>35499</v>
      </c>
      <c r="T350" s="605"/>
    </row>
    <row r="351" spans="1:20">
      <c r="B351" s="399"/>
      <c r="C351" s="867" t="s">
        <v>582</v>
      </c>
      <c r="D351" s="600"/>
      <c r="E351" s="862">
        <v>0</v>
      </c>
      <c r="F351" s="862">
        <v>652</v>
      </c>
      <c r="G351" s="862">
        <v>0</v>
      </c>
      <c r="H351" s="862">
        <v>0</v>
      </c>
      <c r="I351" s="862">
        <v>125</v>
      </c>
      <c r="J351" s="862">
        <v>372</v>
      </c>
      <c r="K351" s="862">
        <v>0</v>
      </c>
      <c r="L351" s="862">
        <v>0</v>
      </c>
      <c r="M351" s="862">
        <v>1149</v>
      </c>
      <c r="P351" s="862">
        <v>0</v>
      </c>
      <c r="Q351" s="862">
        <v>1149</v>
      </c>
      <c r="T351" s="605"/>
    </row>
    <row r="352" spans="1:20">
      <c r="C352" s="48"/>
      <c r="D352" s="600"/>
      <c r="E352" s="608">
        <v>0</v>
      </c>
      <c r="F352" s="608">
        <v>5084</v>
      </c>
      <c r="G352" s="608">
        <v>0</v>
      </c>
      <c r="H352" s="608">
        <v>0</v>
      </c>
      <c r="I352" s="608">
        <v>12655</v>
      </c>
      <c r="J352" s="608">
        <v>8962</v>
      </c>
      <c r="K352" s="608">
        <v>9947</v>
      </c>
      <c r="L352" s="608">
        <v>0</v>
      </c>
      <c r="M352" s="608">
        <v>36648</v>
      </c>
      <c r="P352" s="608">
        <v>0</v>
      </c>
      <c r="Q352" s="608">
        <v>36648</v>
      </c>
      <c r="T352" s="605"/>
    </row>
    <row r="353" spans="3:20">
      <c r="C353" s="48" t="s">
        <v>562</v>
      </c>
      <c r="D353" s="533"/>
      <c r="E353" s="608">
        <v>0</v>
      </c>
      <c r="F353" s="608">
        <v>2420</v>
      </c>
      <c r="G353" s="608">
        <v>0</v>
      </c>
      <c r="H353" s="608">
        <v>0</v>
      </c>
      <c r="I353" s="608">
        <v>6807</v>
      </c>
      <c r="J353" s="608">
        <v>1812</v>
      </c>
      <c r="K353" s="608">
        <v>1696</v>
      </c>
      <c r="L353" s="608">
        <v>0</v>
      </c>
      <c r="M353" s="608">
        <v>12735</v>
      </c>
      <c r="P353" s="608">
        <v>0</v>
      </c>
      <c r="Q353" s="608">
        <v>12735</v>
      </c>
      <c r="T353" s="605"/>
    </row>
    <row r="354" spans="3:20">
      <c r="C354" s="863" t="s">
        <v>583</v>
      </c>
      <c r="D354" s="1157"/>
      <c r="E354" s="863">
        <v>0</v>
      </c>
      <c r="F354" s="863">
        <v>2664</v>
      </c>
      <c r="G354" s="863">
        <v>0</v>
      </c>
      <c r="H354" s="863">
        <v>0</v>
      </c>
      <c r="I354" s="863">
        <v>5848</v>
      </c>
      <c r="J354" s="863">
        <v>7150</v>
      </c>
      <c r="K354" s="863">
        <v>8251</v>
      </c>
      <c r="L354" s="863">
        <v>0</v>
      </c>
      <c r="M354" s="863">
        <v>23913</v>
      </c>
      <c r="P354" s="863">
        <v>0</v>
      </c>
      <c r="Q354" s="863">
        <v>23913</v>
      </c>
      <c r="T354" s="605"/>
    </row>
    <row r="355" spans="3:20">
      <c r="C355" s="72"/>
      <c r="D355"/>
      <c r="E355" s="601"/>
      <c r="F355" s="602"/>
      <c r="G355" s="602"/>
      <c r="H355" s="602"/>
      <c r="I355" s="602"/>
      <c r="J355" s="602"/>
      <c r="K355" s="602"/>
      <c r="L355" s="602"/>
      <c r="M355" s="602"/>
      <c r="T355" s="605"/>
    </row>
    <row r="356" spans="3:20">
      <c r="C356" s="603" t="s">
        <v>632</v>
      </c>
      <c r="D356"/>
      <c r="E356" s="604"/>
      <c r="F356" s="604"/>
      <c r="G356" s="604"/>
      <c r="H356" s="604"/>
      <c r="I356" s="604"/>
      <c r="J356" s="604"/>
      <c r="K356" s="604"/>
      <c r="L356" s="604"/>
      <c r="M356" s="604"/>
      <c r="P356" s="604"/>
      <c r="Q356" s="604"/>
      <c r="T356" s="605"/>
    </row>
    <row r="357" spans="3:20">
      <c r="C357" s="18" t="s">
        <v>633</v>
      </c>
      <c r="D357"/>
      <c r="E357" s="605"/>
      <c r="F357" s="605"/>
      <c r="G357" s="605"/>
      <c r="H357" s="605"/>
      <c r="I357" s="605"/>
      <c r="J357" s="605"/>
      <c r="K357" s="605"/>
      <c r="L357" s="605"/>
      <c r="M357" s="605"/>
      <c r="T357" s="605"/>
    </row>
    <row r="358" spans="3:20">
      <c r="C358" s="18" t="s">
        <v>586</v>
      </c>
      <c r="D358" s="533"/>
      <c r="E358" s="608">
        <v>0</v>
      </c>
      <c r="F358" s="608">
        <v>0</v>
      </c>
      <c r="G358" s="608">
        <v>0</v>
      </c>
      <c r="H358" s="608">
        <v>0</v>
      </c>
      <c r="I358" s="608">
        <v>0</v>
      </c>
      <c r="J358" s="608">
        <v>0</v>
      </c>
      <c r="K358" s="608">
        <v>0</v>
      </c>
      <c r="L358" s="608">
        <v>0</v>
      </c>
      <c r="M358" s="608">
        <v>0</v>
      </c>
      <c r="P358" s="608">
        <v>0</v>
      </c>
      <c r="Q358" s="608">
        <v>0</v>
      </c>
      <c r="T358" s="605"/>
    </row>
    <row r="359" spans="3:20">
      <c r="C359" s="868" t="s">
        <v>587</v>
      </c>
      <c r="D359" s="533"/>
      <c r="E359" s="862">
        <v>0</v>
      </c>
      <c r="F359" s="862">
        <v>0</v>
      </c>
      <c r="G359" s="862">
        <v>0</v>
      </c>
      <c r="H359" s="862">
        <v>0</v>
      </c>
      <c r="I359" s="862">
        <v>0</v>
      </c>
      <c r="J359" s="862">
        <v>0</v>
      </c>
      <c r="K359" s="862">
        <v>0</v>
      </c>
      <c r="L359" s="862">
        <v>0</v>
      </c>
      <c r="M359" s="862">
        <v>0</v>
      </c>
      <c r="P359" s="862">
        <v>0</v>
      </c>
      <c r="Q359" s="862">
        <v>0</v>
      </c>
      <c r="T359" s="605"/>
    </row>
    <row r="360" spans="3:20">
      <c r="C360" s="18"/>
      <c r="D360" s="533"/>
      <c r="E360" s="608">
        <v>0</v>
      </c>
      <c r="F360" s="608">
        <v>0</v>
      </c>
      <c r="G360" s="608">
        <v>0</v>
      </c>
      <c r="H360" s="608">
        <v>0</v>
      </c>
      <c r="I360" s="608">
        <v>0</v>
      </c>
      <c r="J360" s="608">
        <v>0</v>
      </c>
      <c r="K360" s="608">
        <v>0</v>
      </c>
      <c r="L360" s="608">
        <v>0</v>
      </c>
      <c r="M360" s="608">
        <v>0</v>
      </c>
      <c r="P360" s="608">
        <v>0</v>
      </c>
      <c r="Q360" s="608">
        <v>0</v>
      </c>
      <c r="T360" s="605"/>
    </row>
    <row r="361" spans="3:20">
      <c r="C361" s="18" t="s">
        <v>588</v>
      </c>
      <c r="D361" s="533"/>
      <c r="E361" s="608">
        <v>0</v>
      </c>
      <c r="F361" s="608">
        <v>42</v>
      </c>
      <c r="G361" s="608">
        <v>0</v>
      </c>
      <c r="H361" s="608">
        <v>0</v>
      </c>
      <c r="I361" s="608">
        <v>7</v>
      </c>
      <c r="J361" s="608">
        <v>44</v>
      </c>
      <c r="K361" s="608">
        <v>0</v>
      </c>
      <c r="L361" s="608">
        <v>0</v>
      </c>
      <c r="M361" s="608">
        <v>93</v>
      </c>
      <c r="P361" s="608">
        <v>0</v>
      </c>
      <c r="Q361" s="608">
        <v>93</v>
      </c>
      <c r="T361" s="605"/>
    </row>
    <row r="362" spans="3:20">
      <c r="C362" s="18" t="s">
        <v>589</v>
      </c>
      <c r="D362" s="533"/>
      <c r="E362" s="608">
        <v>0</v>
      </c>
      <c r="F362" s="608">
        <v>584</v>
      </c>
      <c r="G362" s="608">
        <v>0</v>
      </c>
      <c r="H362" s="608">
        <v>0</v>
      </c>
      <c r="I362" s="608">
        <v>687</v>
      </c>
      <c r="J362" s="608">
        <v>844</v>
      </c>
      <c r="K362" s="608">
        <v>942</v>
      </c>
      <c r="L362" s="608">
        <v>0</v>
      </c>
      <c r="M362" s="608">
        <v>3057</v>
      </c>
      <c r="P362" s="608">
        <v>0</v>
      </c>
      <c r="Q362" s="608">
        <v>3057</v>
      </c>
      <c r="T362" s="605"/>
    </row>
    <row r="363" spans="3:20">
      <c r="C363" s="863" t="s">
        <v>590</v>
      </c>
      <c r="D363" s="1157"/>
      <c r="E363" s="863">
        <v>0</v>
      </c>
      <c r="F363" s="863">
        <v>626</v>
      </c>
      <c r="G363" s="863">
        <v>0</v>
      </c>
      <c r="H363" s="863">
        <v>0</v>
      </c>
      <c r="I363" s="863">
        <v>694</v>
      </c>
      <c r="J363" s="863">
        <v>888</v>
      </c>
      <c r="K363" s="863">
        <v>942</v>
      </c>
      <c r="L363" s="863">
        <v>0</v>
      </c>
      <c r="M363" s="863">
        <v>3150</v>
      </c>
      <c r="P363" s="863">
        <v>0</v>
      </c>
      <c r="Q363" s="863">
        <v>3150</v>
      </c>
      <c r="T363" s="605"/>
    </row>
    <row r="364" spans="3:20">
      <c r="C364"/>
      <c r="D364"/>
      <c r="E364" s="605"/>
      <c r="F364" s="602"/>
      <c r="G364" s="602"/>
      <c r="H364" s="602"/>
      <c r="I364" s="602"/>
      <c r="J364" s="602"/>
      <c r="K364" s="602"/>
      <c r="L364" s="602"/>
      <c r="M364" s="602"/>
      <c r="T364" s="605"/>
    </row>
    <row r="365" spans="3:20">
      <c r="C365" s="603" t="s">
        <v>591</v>
      </c>
      <c r="D365"/>
      <c r="E365" s="604"/>
      <c r="F365" s="604"/>
      <c r="G365" s="606"/>
      <c r="H365" s="604"/>
      <c r="I365" s="604"/>
      <c r="J365" s="604"/>
      <c r="K365" s="604"/>
      <c r="L365" s="604"/>
      <c r="M365" s="604"/>
      <c r="P365" s="604"/>
      <c r="Q365" s="604"/>
      <c r="T365" s="605"/>
    </row>
    <row r="366" spans="3:20">
      <c r="C366" s="18" t="s">
        <v>624</v>
      </c>
      <c r="D366"/>
      <c r="E366" s="605"/>
      <c r="F366" s="605"/>
      <c r="G366" s="608"/>
      <c r="H366" s="608"/>
      <c r="I366" s="608"/>
      <c r="J366" s="608"/>
      <c r="K366" s="608"/>
      <c r="L366" s="608"/>
      <c r="M366" s="608"/>
      <c r="T366" s="605"/>
    </row>
    <row r="367" spans="3:20">
      <c r="C367" s="18" t="s">
        <v>593</v>
      </c>
      <c r="D367" s="533"/>
      <c r="E367" s="608">
        <v>0</v>
      </c>
      <c r="F367" s="608">
        <v>2159</v>
      </c>
      <c r="G367" s="608">
        <v>0</v>
      </c>
      <c r="H367" s="608">
        <v>0</v>
      </c>
      <c r="I367" s="608">
        <v>963</v>
      </c>
      <c r="J367" s="608">
        <v>2550</v>
      </c>
      <c r="K367" s="608">
        <v>1716</v>
      </c>
      <c r="L367" s="608">
        <v>0</v>
      </c>
      <c r="M367" s="608">
        <v>7388</v>
      </c>
      <c r="P367" s="608">
        <v>0</v>
      </c>
      <c r="Q367" s="608">
        <v>7388</v>
      </c>
      <c r="T367" s="605"/>
    </row>
    <row r="368" spans="3:20">
      <c r="C368" s="18" t="s">
        <v>594</v>
      </c>
      <c r="D368" s="533"/>
      <c r="E368" s="862">
        <v>0</v>
      </c>
      <c r="F368" s="862">
        <v>0</v>
      </c>
      <c r="G368" s="862">
        <v>0</v>
      </c>
      <c r="H368" s="862">
        <v>0</v>
      </c>
      <c r="I368" s="862">
        <v>1107</v>
      </c>
      <c r="J368" s="862">
        <v>0</v>
      </c>
      <c r="K368" s="862">
        <v>0</v>
      </c>
      <c r="L368" s="862">
        <v>0</v>
      </c>
      <c r="M368" s="862">
        <v>1107</v>
      </c>
      <c r="P368" s="862">
        <v>0</v>
      </c>
      <c r="Q368" s="862">
        <v>1107</v>
      </c>
      <c r="T368" s="605"/>
    </row>
    <row r="369" spans="1:20">
      <c r="C369" s="607"/>
      <c r="D369" s="533"/>
      <c r="E369" s="609">
        <v>0</v>
      </c>
      <c r="F369" s="609">
        <v>2159</v>
      </c>
      <c r="G369" s="609">
        <v>0</v>
      </c>
      <c r="H369" s="609">
        <v>0</v>
      </c>
      <c r="I369" s="609">
        <v>2070</v>
      </c>
      <c r="J369" s="609">
        <v>2550</v>
      </c>
      <c r="K369" s="609">
        <v>1716</v>
      </c>
      <c r="L369" s="609">
        <v>0</v>
      </c>
      <c r="M369" s="609">
        <v>8495</v>
      </c>
      <c r="P369" s="609">
        <v>0</v>
      </c>
      <c r="Q369" s="609">
        <v>8495</v>
      </c>
      <c r="T369" s="605"/>
    </row>
    <row r="370" spans="1:20">
      <c r="C370" s="18" t="s">
        <v>595</v>
      </c>
      <c r="D370" s="533"/>
      <c r="E370" s="608">
        <v>0</v>
      </c>
      <c r="F370" s="608">
        <v>41</v>
      </c>
      <c r="G370" s="608">
        <v>0</v>
      </c>
      <c r="H370" s="608">
        <v>0</v>
      </c>
      <c r="I370" s="608">
        <v>0</v>
      </c>
      <c r="J370" s="608">
        <v>44</v>
      </c>
      <c r="K370" s="608">
        <v>0</v>
      </c>
      <c r="L370" s="608">
        <v>0</v>
      </c>
      <c r="M370" s="608">
        <v>85</v>
      </c>
      <c r="P370" s="608">
        <v>0</v>
      </c>
      <c r="Q370" s="608">
        <v>85</v>
      </c>
      <c r="T370" s="605"/>
    </row>
    <row r="371" spans="1:20">
      <c r="C371" s="18" t="s">
        <v>596</v>
      </c>
      <c r="D371" s="533"/>
      <c r="E371" s="608">
        <v>0</v>
      </c>
      <c r="F371" s="608">
        <v>169</v>
      </c>
      <c r="G371" s="608">
        <v>0</v>
      </c>
      <c r="H371" s="608">
        <v>0</v>
      </c>
      <c r="I371" s="608">
        <v>715</v>
      </c>
      <c r="J371" s="608">
        <v>427</v>
      </c>
      <c r="K371" s="608">
        <v>374</v>
      </c>
      <c r="L371" s="608">
        <v>0</v>
      </c>
      <c r="M371" s="608">
        <v>1685</v>
      </c>
      <c r="P371" s="608">
        <v>0</v>
      </c>
      <c r="Q371" s="608">
        <v>1685</v>
      </c>
      <c r="T371" s="605"/>
    </row>
    <row r="372" spans="1:20">
      <c r="C372" s="18" t="s">
        <v>597</v>
      </c>
      <c r="D372" s="533"/>
      <c r="E372" s="608">
        <v>0</v>
      </c>
      <c r="F372" s="608">
        <v>0</v>
      </c>
      <c r="G372" s="608">
        <v>0</v>
      </c>
      <c r="H372" s="608">
        <v>0</v>
      </c>
      <c r="I372" s="608">
        <v>332</v>
      </c>
      <c r="J372" s="608">
        <v>52</v>
      </c>
      <c r="K372" s="608">
        <v>0</v>
      </c>
      <c r="L372" s="608">
        <v>0</v>
      </c>
      <c r="M372" s="608">
        <v>384</v>
      </c>
      <c r="P372" s="608">
        <v>0</v>
      </c>
      <c r="Q372" s="608">
        <v>384</v>
      </c>
      <c r="T372" s="605"/>
    </row>
    <row r="373" spans="1:20">
      <c r="C373" s="18" t="s">
        <v>634</v>
      </c>
      <c r="D373" s="533"/>
      <c r="E373" s="608">
        <v>0</v>
      </c>
      <c r="F373" s="608">
        <v>21</v>
      </c>
      <c r="G373" s="608">
        <v>0</v>
      </c>
      <c r="H373" s="608">
        <v>0</v>
      </c>
      <c r="I373" s="608">
        <v>257</v>
      </c>
      <c r="J373" s="608">
        <v>42</v>
      </c>
      <c r="K373" s="608">
        <v>8</v>
      </c>
      <c r="L373" s="608">
        <v>0</v>
      </c>
      <c r="M373" s="608">
        <v>328</v>
      </c>
      <c r="P373" s="608">
        <v>0</v>
      </c>
      <c r="Q373" s="608">
        <v>328</v>
      </c>
      <c r="T373" s="605"/>
    </row>
    <row r="374" spans="1:20">
      <c r="C374" s="18" t="s">
        <v>18</v>
      </c>
      <c r="D374" s="533"/>
      <c r="E374" s="608">
        <v>0</v>
      </c>
      <c r="F374" s="608">
        <v>455</v>
      </c>
      <c r="G374" s="608">
        <v>0</v>
      </c>
      <c r="H374" s="608">
        <v>0</v>
      </c>
      <c r="I374" s="608">
        <v>451</v>
      </c>
      <c r="J374" s="608">
        <v>1344</v>
      </c>
      <c r="K374" s="608">
        <v>1144</v>
      </c>
      <c r="L374" s="608">
        <v>0</v>
      </c>
      <c r="M374" s="608">
        <v>3394</v>
      </c>
      <c r="P374" s="608">
        <v>0</v>
      </c>
      <c r="Q374" s="608">
        <v>3394</v>
      </c>
      <c r="T374" s="605"/>
    </row>
    <row r="375" spans="1:20">
      <c r="C375" s="18" t="s">
        <v>599</v>
      </c>
      <c r="D375" s="533"/>
      <c r="E375" s="608"/>
      <c r="F375" s="608"/>
      <c r="G375" s="608"/>
      <c r="H375" s="608"/>
      <c r="I375" s="608"/>
      <c r="J375" s="608"/>
      <c r="K375" s="608"/>
      <c r="L375" s="608"/>
      <c r="M375" s="608"/>
      <c r="P375" s="608"/>
      <c r="Q375" s="608"/>
      <c r="T375" s="605"/>
    </row>
    <row r="376" spans="1:20">
      <c r="C376" s="18" t="s">
        <v>600</v>
      </c>
      <c r="D376" s="533"/>
      <c r="E376" s="608">
        <v>0</v>
      </c>
      <c r="F376" s="608">
        <v>141</v>
      </c>
      <c r="G376" s="608">
        <v>0</v>
      </c>
      <c r="H376" s="608">
        <v>0</v>
      </c>
      <c r="I376" s="608">
        <v>0</v>
      </c>
      <c r="J376" s="608">
        <v>15</v>
      </c>
      <c r="K376" s="608">
        <v>0</v>
      </c>
      <c r="L376" s="608">
        <v>0</v>
      </c>
      <c r="M376" s="608">
        <v>156</v>
      </c>
      <c r="P376" s="608">
        <v>0</v>
      </c>
      <c r="Q376" s="608">
        <v>156</v>
      </c>
      <c r="T376" s="605"/>
    </row>
    <row r="377" spans="1:20">
      <c r="C377" s="607"/>
      <c r="D377" s="533"/>
      <c r="E377" s="609">
        <v>0</v>
      </c>
      <c r="F377" s="609">
        <v>827</v>
      </c>
      <c r="G377" s="609">
        <v>0</v>
      </c>
      <c r="H377" s="609">
        <v>0</v>
      </c>
      <c r="I377" s="609">
        <v>1755</v>
      </c>
      <c r="J377" s="609">
        <v>1924</v>
      </c>
      <c r="K377" s="609">
        <v>1526</v>
      </c>
      <c r="L377" s="609">
        <v>0</v>
      </c>
      <c r="M377" s="609">
        <v>6032</v>
      </c>
      <c r="P377" s="609">
        <v>0</v>
      </c>
      <c r="Q377" s="609">
        <v>6032</v>
      </c>
      <c r="T377" s="605"/>
    </row>
    <row r="378" spans="1:20">
      <c r="C378" s="18" t="s">
        <v>98</v>
      </c>
      <c r="D378" s="533"/>
      <c r="E378" s="608">
        <v>0</v>
      </c>
      <c r="F378" s="608">
        <v>1332</v>
      </c>
      <c r="G378" s="608">
        <v>0</v>
      </c>
      <c r="H378" s="608">
        <v>0</v>
      </c>
      <c r="I378" s="608">
        <v>315</v>
      </c>
      <c r="J378" s="608">
        <v>626</v>
      </c>
      <c r="K378" s="608">
        <v>190</v>
      </c>
      <c r="L378" s="608">
        <v>0</v>
      </c>
      <c r="M378" s="608">
        <v>2463</v>
      </c>
      <c r="P378" s="608">
        <v>0</v>
      </c>
      <c r="Q378" s="608">
        <v>2463</v>
      </c>
      <c r="T378" s="605"/>
    </row>
    <row r="379" spans="1:20">
      <c r="C379" s="18" t="s">
        <v>602</v>
      </c>
      <c r="D379" s="533"/>
      <c r="E379" s="608">
        <v>0</v>
      </c>
      <c r="F379" s="608">
        <v>1124</v>
      </c>
      <c r="G379" s="608">
        <v>0</v>
      </c>
      <c r="H379" s="608">
        <v>0</v>
      </c>
      <c r="I379" s="608">
        <v>127</v>
      </c>
      <c r="J379" s="608">
        <v>280</v>
      </c>
      <c r="K379" s="608">
        <v>117</v>
      </c>
      <c r="L379" s="608">
        <v>0</v>
      </c>
      <c r="M379" s="608">
        <v>1648</v>
      </c>
      <c r="P379" s="608">
        <v>0</v>
      </c>
      <c r="Q379" s="608">
        <v>1648</v>
      </c>
      <c r="T379" s="605"/>
    </row>
    <row r="380" spans="1:20">
      <c r="C380" s="863" t="s">
        <v>603</v>
      </c>
      <c r="D380" s="1157"/>
      <c r="E380" s="863">
        <v>0</v>
      </c>
      <c r="F380" s="863">
        <v>208</v>
      </c>
      <c r="G380" s="863">
        <v>0</v>
      </c>
      <c r="H380" s="863">
        <v>0</v>
      </c>
      <c r="I380" s="863">
        <v>188</v>
      </c>
      <c r="J380" s="863">
        <v>346</v>
      </c>
      <c r="K380" s="863">
        <v>73</v>
      </c>
      <c r="L380" s="863">
        <v>0</v>
      </c>
      <c r="M380" s="863">
        <v>815</v>
      </c>
      <c r="P380" s="863">
        <v>0</v>
      </c>
      <c r="Q380" s="863">
        <v>815</v>
      </c>
      <c r="T380" s="605"/>
    </row>
    <row r="381" spans="1:20">
      <c r="A381" s="367"/>
      <c r="C381"/>
      <c r="D381"/>
      <c r="E381" s="605"/>
      <c r="F381" s="605"/>
      <c r="G381" s="605"/>
      <c r="H381" s="605"/>
      <c r="I381" s="605"/>
      <c r="J381" s="605"/>
      <c r="K381" s="605"/>
      <c r="L381" s="605"/>
      <c r="M381" s="605"/>
      <c r="N381" s="605"/>
      <c r="O381" s="605"/>
      <c r="T381" s="605"/>
    </row>
    <row r="382" spans="1:20" ht="23.25" customHeight="1">
      <c r="A382" s="367"/>
      <c r="B382" s="706" t="s">
        <v>308</v>
      </c>
      <c r="C382" s="1281" t="s">
        <v>635</v>
      </c>
      <c r="D382" s="1281"/>
      <c r="E382" s="1281"/>
      <c r="F382" s="1281"/>
      <c r="G382" s="1281"/>
      <c r="H382" s="1281"/>
      <c r="I382" s="1281"/>
      <c r="J382" s="1281"/>
      <c r="K382" s="1281"/>
      <c r="L382" s="1281"/>
      <c r="M382" s="1281"/>
      <c r="N382" s="1281"/>
      <c r="O382" s="1281"/>
      <c r="P382" s="1281"/>
      <c r="Q382" s="1281"/>
      <c r="R382" s="1260"/>
      <c r="T382" s="605"/>
    </row>
    <row r="383" spans="1:20" ht="22.5" customHeight="1">
      <c r="A383" s="367"/>
      <c r="B383" s="706" t="s">
        <v>492</v>
      </c>
      <c r="C383" s="1281" t="s">
        <v>605</v>
      </c>
      <c r="D383" s="1281"/>
      <c r="E383" s="1281"/>
      <c r="F383" s="1281"/>
      <c r="G383" s="1281"/>
      <c r="H383" s="1281"/>
      <c r="I383" s="1281"/>
      <c r="J383" s="1281"/>
      <c r="K383" s="1281"/>
      <c r="L383" s="1281"/>
      <c r="M383" s="1281"/>
      <c r="N383" s="1281"/>
      <c r="O383" s="1281"/>
      <c r="P383" s="1281"/>
      <c r="Q383" s="1281"/>
      <c r="R383" s="1260"/>
      <c r="T383" s="605"/>
    </row>
    <row r="384" spans="1:20" ht="12.75" customHeight="1">
      <c r="A384" s="367"/>
      <c r="B384" s="706" t="s">
        <v>302</v>
      </c>
      <c r="C384" s="1282" t="s">
        <v>626</v>
      </c>
      <c r="D384" s="1282"/>
      <c r="E384" s="1282"/>
      <c r="F384" s="1282"/>
      <c r="G384" s="1282"/>
      <c r="H384" s="1282"/>
      <c r="I384" s="1282"/>
      <c r="J384" s="1282"/>
      <c r="K384" s="1282"/>
      <c r="L384" s="1282"/>
      <c r="M384" s="1282"/>
      <c r="N384" s="1282"/>
      <c r="O384" s="1282"/>
      <c r="P384" s="1282"/>
      <c r="Q384" s="1282"/>
      <c r="R384" s="785"/>
      <c r="T384" s="605"/>
    </row>
    <row r="385" spans="1:20" ht="12.75" customHeight="1">
      <c r="A385" s="367"/>
      <c r="B385" s="706" t="s">
        <v>297</v>
      </c>
      <c r="C385" s="1282" t="s">
        <v>636</v>
      </c>
      <c r="D385" s="1282"/>
      <c r="E385" s="1282"/>
      <c r="F385" s="1282"/>
      <c r="G385" s="1282"/>
      <c r="H385" s="1282"/>
      <c r="I385" s="1282"/>
      <c r="J385" s="1282"/>
      <c r="K385" s="1282"/>
      <c r="L385" s="1282"/>
      <c r="M385" s="1282"/>
      <c r="N385" s="1282"/>
      <c r="O385" s="1282"/>
      <c r="P385" s="1282"/>
      <c r="Q385" s="1282"/>
      <c r="R385" s="785"/>
      <c r="T385" s="605"/>
    </row>
    <row r="386" spans="1:20" ht="12.75" customHeight="1">
      <c r="A386" s="367"/>
      <c r="B386" s="706" t="s">
        <v>498</v>
      </c>
      <c r="C386" s="1282" t="s">
        <v>637</v>
      </c>
      <c r="D386" s="1282"/>
      <c r="E386" s="1282"/>
      <c r="F386" s="1282"/>
      <c r="G386" s="1282"/>
      <c r="H386" s="1282"/>
      <c r="I386" s="1282"/>
      <c r="J386" s="1282"/>
      <c r="K386" s="1282"/>
      <c r="L386" s="1282"/>
      <c r="M386" s="1282"/>
      <c r="N386" s="1282"/>
      <c r="O386" s="1282"/>
      <c r="P386" s="1282"/>
      <c r="Q386" s="1282"/>
      <c r="R386" s="785"/>
      <c r="T386" s="605"/>
    </row>
    <row r="387" spans="1:20" ht="12.75" customHeight="1">
      <c r="A387" s="509"/>
      <c r="B387" s="505"/>
      <c r="C387" s="420"/>
      <c r="D387" s="77"/>
      <c r="E387" s="77"/>
      <c r="F387" s="77"/>
      <c r="G387" s="77"/>
      <c r="H387" s="77"/>
      <c r="I387" s="77"/>
      <c r="J387" s="77"/>
      <c r="K387" s="77"/>
      <c r="L387" s="77"/>
      <c r="M387" s="77"/>
      <c r="N387" s="77"/>
      <c r="O387" s="77"/>
      <c r="P387" s="77"/>
      <c r="Q387" s="77"/>
      <c r="R387" s="77"/>
      <c r="T387" s="605"/>
    </row>
    <row r="388" spans="1:20">
      <c r="A388" s="509"/>
      <c r="B388" s="509"/>
      <c r="C388" s="1153"/>
      <c r="D388" s="511"/>
      <c r="E388" s="1283" t="s">
        <v>352</v>
      </c>
      <c r="F388" s="1284"/>
      <c r="G388" s="1283" t="s">
        <v>566</v>
      </c>
      <c r="H388" s="1283"/>
      <c r="I388" s="1154" t="s">
        <v>567</v>
      </c>
      <c r="J388" s="1154" t="s">
        <v>568</v>
      </c>
      <c r="K388" s="1283" t="s">
        <v>569</v>
      </c>
      <c r="L388" s="1285"/>
      <c r="M388" s="1154" t="s">
        <v>570</v>
      </c>
      <c r="N388" s="1155" t="s">
        <v>638</v>
      </c>
      <c r="P388" s="1156" t="s">
        <v>571</v>
      </c>
      <c r="Q388" s="1156" t="s">
        <v>572</v>
      </c>
      <c r="R388" s="1156" t="s">
        <v>572</v>
      </c>
      <c r="T388" s="605"/>
    </row>
    <row r="389" spans="1:20">
      <c r="A389" s="509"/>
      <c r="B389" s="509"/>
      <c r="C389" s="537"/>
      <c r="D389" s="511"/>
      <c r="E389" s="1279"/>
      <c r="F389" s="1280"/>
      <c r="G389" s="1279" t="s">
        <v>573</v>
      </c>
      <c r="H389" s="1279"/>
      <c r="I389" s="11" t="s">
        <v>573</v>
      </c>
      <c r="J389" s="11"/>
      <c r="K389" s="539"/>
      <c r="L389" s="539"/>
      <c r="M389" s="539"/>
      <c r="N389" s="539"/>
      <c r="P389" s="6" t="s">
        <v>574</v>
      </c>
      <c r="Q389" s="6" t="s">
        <v>575</v>
      </c>
      <c r="R389" s="6" t="s">
        <v>37</v>
      </c>
      <c r="T389" s="605"/>
    </row>
    <row r="390" spans="1:20">
      <c r="A390" s="509"/>
      <c r="B390" s="509"/>
      <c r="C390" s="540"/>
      <c r="D390" s="520"/>
      <c r="E390" s="541"/>
      <c r="F390" s="541"/>
      <c r="G390" s="541"/>
      <c r="H390" s="541" t="s">
        <v>576</v>
      </c>
      <c r="I390" s="541"/>
      <c r="J390" s="541"/>
      <c r="K390" s="541"/>
      <c r="L390" s="541"/>
      <c r="M390" s="541"/>
      <c r="N390" s="541"/>
      <c r="P390" s="541"/>
      <c r="Q390" s="541"/>
      <c r="R390" s="541"/>
      <c r="T390" s="605"/>
    </row>
    <row r="391" spans="1:20">
      <c r="A391" s="509"/>
      <c r="B391" s="509"/>
      <c r="C391" s="537"/>
      <c r="D391" s="520"/>
      <c r="E391" s="539"/>
      <c r="F391" s="539" t="s">
        <v>576</v>
      </c>
      <c r="G391" s="539"/>
      <c r="H391" s="539" t="s">
        <v>566</v>
      </c>
      <c r="I391" s="539"/>
      <c r="J391" s="539"/>
      <c r="K391" s="539"/>
      <c r="L391" s="539" t="s">
        <v>576</v>
      </c>
      <c r="M391" s="539"/>
      <c r="N391" s="539"/>
      <c r="P391" s="539"/>
      <c r="Q391" s="539"/>
      <c r="R391" s="539"/>
      <c r="T391" s="605"/>
    </row>
    <row r="392" spans="1:20">
      <c r="B392" s="509"/>
      <c r="C392" s="542"/>
      <c r="D392" s="513"/>
      <c r="E392" s="543" t="s">
        <v>577</v>
      </c>
      <c r="F392" s="543" t="s">
        <v>352</v>
      </c>
      <c r="G392" s="543" t="s">
        <v>149</v>
      </c>
      <c r="H392" s="543" t="s">
        <v>573</v>
      </c>
      <c r="I392" s="543"/>
      <c r="J392" s="543"/>
      <c r="K392" s="543" t="s">
        <v>639</v>
      </c>
      <c r="L392" s="543" t="s">
        <v>569</v>
      </c>
      <c r="M392" s="543"/>
      <c r="N392" s="543"/>
      <c r="P392" s="543"/>
      <c r="Q392" s="543"/>
      <c r="R392" s="543"/>
      <c r="T392" s="605"/>
    </row>
    <row r="393" spans="1:20">
      <c r="C393" s="544">
        <v>2022</v>
      </c>
      <c r="D393" s="529"/>
      <c r="E393" s="529"/>
      <c r="F393" s="529"/>
      <c r="G393" s="529"/>
      <c r="H393" s="529"/>
      <c r="I393" s="529"/>
      <c r="J393" s="529"/>
      <c r="K393" s="529"/>
      <c r="L393" s="529"/>
      <c r="M393" s="529"/>
      <c r="N393" s="529"/>
      <c r="P393" s="529"/>
      <c r="Q393" s="529"/>
      <c r="R393" s="529"/>
      <c r="T393" s="605"/>
    </row>
    <row r="394" spans="1:20">
      <c r="C394" s="594" t="s">
        <v>630</v>
      </c>
      <c r="D394" s="513"/>
      <c r="E394" s="513"/>
      <c r="F394" s="513"/>
      <c r="G394" s="513"/>
      <c r="H394" s="513"/>
      <c r="I394" s="513"/>
      <c r="J394" s="513"/>
      <c r="K394" s="513"/>
      <c r="L394" s="513"/>
      <c r="M394" s="513"/>
      <c r="N394" s="513"/>
      <c r="P394" s="549"/>
      <c r="Q394" s="549"/>
      <c r="R394" s="549"/>
      <c r="T394" s="605"/>
    </row>
    <row r="395" spans="1:20">
      <c r="C395" s="594" t="s">
        <v>640</v>
      </c>
      <c r="D395" s="144"/>
      <c r="E395" s="529"/>
      <c r="F395" s="529"/>
      <c r="G395" s="529"/>
      <c r="H395" s="529"/>
      <c r="I395" s="529"/>
      <c r="J395" s="529"/>
      <c r="K395" s="529"/>
      <c r="L395" s="529"/>
      <c r="M395" s="529"/>
      <c r="N395" s="529"/>
      <c r="P395" s="529"/>
      <c r="Q395" s="529"/>
      <c r="R395" s="529"/>
      <c r="T395" s="605"/>
    </row>
    <row r="396" spans="1:20">
      <c r="C396" s="597" t="s">
        <v>580</v>
      </c>
      <c r="D396" s="144"/>
      <c r="E396" s="598"/>
      <c r="F396" s="598"/>
      <c r="G396" s="598"/>
      <c r="H396" s="598"/>
      <c r="I396" s="598"/>
      <c r="J396" s="598"/>
      <c r="K396" s="598"/>
      <c r="L396" s="598"/>
      <c r="M396" s="598"/>
      <c r="N396" s="598"/>
      <c r="P396" s="598"/>
      <c r="Q396" s="598"/>
      <c r="R396" s="598"/>
      <c r="T396" s="605"/>
    </row>
    <row r="397" spans="1:20">
      <c r="A397" s="399"/>
      <c r="C397" s="48" t="s">
        <v>581</v>
      </c>
      <c r="D397"/>
      <c r="E397" s="608">
        <v>0</v>
      </c>
      <c r="F397" s="608">
        <v>3739</v>
      </c>
      <c r="G397" s="608">
        <v>0</v>
      </c>
      <c r="H397" s="608">
        <v>0</v>
      </c>
      <c r="I397" s="608">
        <v>12000</v>
      </c>
      <c r="J397" s="608">
        <v>7927</v>
      </c>
      <c r="K397" s="608">
        <v>0</v>
      </c>
      <c r="L397" s="608">
        <v>8381</v>
      </c>
      <c r="M397" s="608">
        <v>0</v>
      </c>
      <c r="N397" s="608">
        <v>32047</v>
      </c>
      <c r="P397" s="608">
        <v>0</v>
      </c>
      <c r="Q397" s="608">
        <v>32047</v>
      </c>
      <c r="R397" s="608">
        <v>0</v>
      </c>
      <c r="T397" s="605"/>
    </row>
    <row r="398" spans="1:20">
      <c r="B398" s="399"/>
      <c r="C398" s="867" t="s">
        <v>582</v>
      </c>
      <c r="D398" s="533"/>
      <c r="E398" s="862">
        <v>0</v>
      </c>
      <c r="F398" s="862">
        <v>611</v>
      </c>
      <c r="G398" s="862">
        <v>0</v>
      </c>
      <c r="H398" s="862">
        <v>0</v>
      </c>
      <c r="I398" s="862">
        <v>120</v>
      </c>
      <c r="J398" s="862">
        <v>371</v>
      </c>
      <c r="K398" s="862">
        <v>0</v>
      </c>
      <c r="L398" s="862">
        <v>0</v>
      </c>
      <c r="M398" s="862">
        <v>0</v>
      </c>
      <c r="N398" s="862">
        <v>1102</v>
      </c>
      <c r="P398" s="862">
        <v>0</v>
      </c>
      <c r="Q398" s="862">
        <v>1102</v>
      </c>
      <c r="R398" s="862">
        <v>0</v>
      </c>
      <c r="T398" s="605"/>
    </row>
    <row r="399" spans="1:20">
      <c r="C399" s="48"/>
      <c r="D399" s="533"/>
      <c r="E399" s="608">
        <v>0</v>
      </c>
      <c r="F399" s="608">
        <v>4350</v>
      </c>
      <c r="G399" s="608">
        <v>0</v>
      </c>
      <c r="H399" s="608">
        <v>0</v>
      </c>
      <c r="I399" s="608">
        <v>12120</v>
      </c>
      <c r="J399" s="608">
        <v>8298</v>
      </c>
      <c r="K399" s="608">
        <v>0</v>
      </c>
      <c r="L399" s="608">
        <v>8381</v>
      </c>
      <c r="M399" s="608">
        <v>0</v>
      </c>
      <c r="N399" s="608">
        <v>33149</v>
      </c>
      <c r="P399" s="608">
        <v>0</v>
      </c>
      <c r="Q399" s="608">
        <v>33149</v>
      </c>
      <c r="R399" s="608">
        <v>0</v>
      </c>
      <c r="T399" s="605"/>
    </row>
    <row r="400" spans="1:20">
      <c r="C400" s="48" t="s">
        <v>562</v>
      </c>
      <c r="D400" s="533"/>
      <c r="E400" s="608">
        <v>0</v>
      </c>
      <c r="F400" s="608">
        <v>1800</v>
      </c>
      <c r="G400" s="608">
        <v>0</v>
      </c>
      <c r="H400" s="608">
        <v>0</v>
      </c>
      <c r="I400" s="608">
        <v>6356</v>
      </c>
      <c r="J400" s="608">
        <v>572</v>
      </c>
      <c r="K400" s="608">
        <v>0</v>
      </c>
      <c r="L400" s="608">
        <v>553</v>
      </c>
      <c r="M400" s="608">
        <v>0</v>
      </c>
      <c r="N400" s="608">
        <v>9281</v>
      </c>
      <c r="P400" s="608">
        <v>0</v>
      </c>
      <c r="Q400" s="608">
        <v>9281</v>
      </c>
      <c r="R400" s="608">
        <v>0</v>
      </c>
      <c r="T400" s="605"/>
    </row>
    <row r="401" spans="3:20">
      <c r="C401" s="863" t="s">
        <v>583</v>
      </c>
      <c r="D401" s="1157"/>
      <c r="E401" s="863">
        <v>0</v>
      </c>
      <c r="F401" s="863">
        <v>2550</v>
      </c>
      <c r="G401" s="863">
        <v>0</v>
      </c>
      <c r="H401" s="863">
        <v>0</v>
      </c>
      <c r="I401" s="863">
        <v>5764</v>
      </c>
      <c r="J401" s="863">
        <v>7726</v>
      </c>
      <c r="K401" s="863">
        <v>0</v>
      </c>
      <c r="L401" s="863">
        <v>7828</v>
      </c>
      <c r="M401" s="863">
        <v>0</v>
      </c>
      <c r="N401" s="787">
        <v>23868</v>
      </c>
      <c r="P401" s="863">
        <v>0</v>
      </c>
      <c r="Q401" s="863">
        <v>23868</v>
      </c>
      <c r="R401" s="863">
        <v>0</v>
      </c>
      <c r="T401" s="605"/>
    </row>
    <row r="402" spans="3:20">
      <c r="C402" s="72"/>
      <c r="D402"/>
      <c r="E402" s="601"/>
      <c r="F402" s="602"/>
      <c r="G402" s="602"/>
      <c r="H402" s="602"/>
      <c r="I402" s="602"/>
      <c r="J402" s="602"/>
      <c r="K402" s="602"/>
      <c r="L402" s="602"/>
      <c r="M402" s="602"/>
      <c r="N402" s="602"/>
      <c r="T402" s="605"/>
    </row>
    <row r="403" spans="3:20">
      <c r="C403" s="603" t="s">
        <v>641</v>
      </c>
      <c r="D403"/>
      <c r="E403" s="604"/>
      <c r="F403" s="604"/>
      <c r="G403" s="604"/>
      <c r="H403" s="604"/>
      <c r="I403" s="604"/>
      <c r="J403" s="604"/>
      <c r="K403" s="604"/>
      <c r="L403" s="604"/>
      <c r="M403" s="604"/>
      <c r="N403" s="604"/>
      <c r="P403" s="604"/>
      <c r="Q403" s="604"/>
      <c r="R403" s="604"/>
      <c r="T403" s="605"/>
    </row>
    <row r="404" spans="3:20">
      <c r="C404" s="18" t="s">
        <v>642</v>
      </c>
      <c r="D404"/>
      <c r="E404" s="605"/>
      <c r="F404" s="605"/>
      <c r="G404" s="605"/>
      <c r="H404" s="605"/>
      <c r="I404" s="605"/>
      <c r="J404" s="605"/>
      <c r="K404" s="605"/>
      <c r="L404" s="605"/>
      <c r="M404" s="605"/>
      <c r="N404" s="605"/>
      <c r="T404" s="605"/>
    </row>
    <row r="405" spans="3:20">
      <c r="C405" s="18" t="s">
        <v>586</v>
      </c>
      <c r="D405" s="533"/>
      <c r="E405" s="608">
        <v>0</v>
      </c>
      <c r="F405" s="608">
        <v>1224</v>
      </c>
      <c r="G405" s="608">
        <v>0</v>
      </c>
      <c r="H405" s="608">
        <v>0</v>
      </c>
      <c r="I405" s="608">
        <v>0</v>
      </c>
      <c r="J405" s="608">
        <v>0</v>
      </c>
      <c r="K405" s="608">
        <v>0</v>
      </c>
      <c r="L405" s="608">
        <v>0</v>
      </c>
      <c r="M405" s="608">
        <v>0</v>
      </c>
      <c r="N405" s="608">
        <v>1224</v>
      </c>
      <c r="P405" s="608">
        <v>0</v>
      </c>
      <c r="Q405" s="608">
        <v>0</v>
      </c>
      <c r="R405" s="608">
        <v>0</v>
      </c>
      <c r="T405" s="605"/>
    </row>
    <row r="406" spans="3:20">
      <c r="C406" s="868" t="s">
        <v>587</v>
      </c>
      <c r="D406" s="533"/>
      <c r="E406" s="862">
        <v>0</v>
      </c>
      <c r="F406" s="862">
        <v>204</v>
      </c>
      <c r="G406" s="862">
        <v>0</v>
      </c>
      <c r="H406" s="862">
        <v>0</v>
      </c>
      <c r="I406" s="862">
        <v>0</v>
      </c>
      <c r="J406" s="862">
        <v>0</v>
      </c>
      <c r="K406" s="862">
        <v>0</v>
      </c>
      <c r="L406" s="862">
        <v>0</v>
      </c>
      <c r="M406" s="862">
        <v>0</v>
      </c>
      <c r="N406" s="862">
        <v>204</v>
      </c>
      <c r="P406" s="862">
        <v>0</v>
      </c>
      <c r="Q406" s="862">
        <v>0</v>
      </c>
      <c r="R406" s="862">
        <v>0</v>
      </c>
      <c r="T406" s="605"/>
    </row>
    <row r="407" spans="3:20">
      <c r="C407" s="18"/>
      <c r="D407" s="533"/>
      <c r="E407" s="608">
        <v>0</v>
      </c>
      <c r="F407" s="608">
        <v>1428</v>
      </c>
      <c r="G407" s="608">
        <v>0</v>
      </c>
      <c r="H407" s="608">
        <v>0</v>
      </c>
      <c r="I407" s="608">
        <v>0</v>
      </c>
      <c r="J407" s="608">
        <v>0</v>
      </c>
      <c r="K407" s="608">
        <v>0</v>
      </c>
      <c r="L407" s="608">
        <v>0</v>
      </c>
      <c r="M407" s="608">
        <v>0</v>
      </c>
      <c r="N407" s="608">
        <v>1428</v>
      </c>
      <c r="P407" s="608">
        <v>0</v>
      </c>
      <c r="Q407" s="608">
        <v>0</v>
      </c>
      <c r="R407" s="608">
        <v>0</v>
      </c>
      <c r="T407" s="605"/>
    </row>
    <row r="408" spans="3:20">
      <c r="C408" s="18" t="s">
        <v>643</v>
      </c>
      <c r="D408" s="533"/>
      <c r="E408" s="608">
        <v>0</v>
      </c>
      <c r="F408" s="608">
        <v>46</v>
      </c>
      <c r="G408" s="608">
        <v>0</v>
      </c>
      <c r="H408" s="608">
        <v>0</v>
      </c>
      <c r="I408" s="608">
        <v>22</v>
      </c>
      <c r="J408" s="608">
        <v>60</v>
      </c>
      <c r="K408" s="608">
        <v>28</v>
      </c>
      <c r="L408" s="608">
        <v>0</v>
      </c>
      <c r="M408" s="608">
        <v>0</v>
      </c>
      <c r="N408" s="608">
        <v>156</v>
      </c>
      <c r="P408" s="608">
        <v>0</v>
      </c>
      <c r="Q408" s="608">
        <v>130</v>
      </c>
      <c r="R408" s="608">
        <v>26</v>
      </c>
      <c r="T408" s="605"/>
    </row>
    <row r="409" spans="3:20">
      <c r="C409" s="18" t="s">
        <v>644</v>
      </c>
      <c r="D409" s="533"/>
      <c r="E409" s="608">
        <v>0</v>
      </c>
      <c r="F409" s="608">
        <v>-24</v>
      </c>
      <c r="G409" s="608">
        <v>0</v>
      </c>
      <c r="H409" s="608">
        <v>0</v>
      </c>
      <c r="I409" s="608">
        <v>673</v>
      </c>
      <c r="J409" s="608">
        <v>292</v>
      </c>
      <c r="K409" s="608">
        <v>428</v>
      </c>
      <c r="L409" s="608">
        <v>625</v>
      </c>
      <c r="M409" s="608">
        <v>0</v>
      </c>
      <c r="N409" s="608">
        <v>1994</v>
      </c>
      <c r="P409" s="608">
        <v>0</v>
      </c>
      <c r="Q409" s="608">
        <v>1595</v>
      </c>
      <c r="R409" s="608">
        <v>399</v>
      </c>
      <c r="T409" s="605"/>
    </row>
    <row r="410" spans="3:20">
      <c r="C410" s="863" t="s">
        <v>590</v>
      </c>
      <c r="D410" s="1157"/>
      <c r="E410" s="863">
        <v>0</v>
      </c>
      <c r="F410" s="863">
        <v>1450</v>
      </c>
      <c r="G410" s="863">
        <v>0</v>
      </c>
      <c r="H410" s="863">
        <v>0</v>
      </c>
      <c r="I410" s="863">
        <v>695</v>
      </c>
      <c r="J410" s="863">
        <v>352</v>
      </c>
      <c r="K410" s="863">
        <v>456</v>
      </c>
      <c r="L410" s="863">
        <v>625</v>
      </c>
      <c r="M410" s="863">
        <v>0</v>
      </c>
      <c r="N410" s="863">
        <v>3578</v>
      </c>
      <c r="P410" s="863">
        <v>0</v>
      </c>
      <c r="Q410" s="863">
        <v>3153</v>
      </c>
      <c r="R410" s="863">
        <v>425</v>
      </c>
      <c r="T410" s="605"/>
    </row>
    <row r="411" spans="3:20">
      <c r="C411"/>
      <c r="D411"/>
      <c r="E411" s="605"/>
      <c r="F411" s="602"/>
      <c r="G411" s="602"/>
      <c r="H411" s="602"/>
      <c r="I411" s="602"/>
      <c r="J411" s="602"/>
      <c r="K411" s="602"/>
      <c r="L411" s="602"/>
      <c r="M411" s="602"/>
      <c r="N411" s="602"/>
      <c r="T411" s="605"/>
    </row>
    <row r="412" spans="3:20">
      <c r="C412" s="603" t="s">
        <v>645</v>
      </c>
      <c r="D412"/>
      <c r="E412" s="604"/>
      <c r="F412" s="604"/>
      <c r="G412" s="606"/>
      <c r="H412" s="604"/>
      <c r="I412" s="604"/>
      <c r="J412" s="604"/>
      <c r="K412" s="604"/>
      <c r="L412" s="604"/>
      <c r="M412" s="604"/>
      <c r="N412" s="604"/>
      <c r="P412" s="604"/>
      <c r="Q412" s="604"/>
      <c r="R412" s="604"/>
      <c r="T412" s="605"/>
    </row>
    <row r="413" spans="3:20">
      <c r="C413" s="18" t="s">
        <v>646</v>
      </c>
      <c r="D413"/>
      <c r="E413" s="605"/>
      <c r="F413" s="605"/>
      <c r="G413" s="605"/>
      <c r="H413" s="605"/>
      <c r="I413" s="605"/>
      <c r="J413" s="605"/>
      <c r="K413" s="605"/>
      <c r="L413" s="605"/>
      <c r="M413" s="605"/>
      <c r="N413" s="605"/>
      <c r="T413" s="605"/>
    </row>
    <row r="414" spans="3:20">
      <c r="C414" s="18" t="s">
        <v>593</v>
      </c>
      <c r="D414" s="533"/>
      <c r="E414" s="608">
        <v>0</v>
      </c>
      <c r="F414" s="608">
        <v>2050</v>
      </c>
      <c r="G414" s="608">
        <v>0</v>
      </c>
      <c r="H414" s="608">
        <v>0</v>
      </c>
      <c r="I414" s="608">
        <v>2171</v>
      </c>
      <c r="J414" s="608">
        <v>1137</v>
      </c>
      <c r="K414" s="608">
        <v>0</v>
      </c>
      <c r="L414" s="608">
        <v>829</v>
      </c>
      <c r="M414" s="608">
        <v>0</v>
      </c>
      <c r="N414" s="608">
        <v>6187</v>
      </c>
      <c r="P414" s="608">
        <v>0</v>
      </c>
      <c r="Q414" s="608">
        <v>6187</v>
      </c>
      <c r="R414" s="608">
        <v>0</v>
      </c>
      <c r="T414" s="605"/>
    </row>
    <row r="415" spans="3:20">
      <c r="C415" s="18" t="s">
        <v>594</v>
      </c>
      <c r="D415" s="533"/>
      <c r="E415" s="862">
        <v>0</v>
      </c>
      <c r="F415" s="862">
        <v>0</v>
      </c>
      <c r="G415" s="862">
        <v>0</v>
      </c>
      <c r="H415" s="862">
        <v>0</v>
      </c>
      <c r="I415" s="862">
        <v>0</v>
      </c>
      <c r="J415" s="862">
        <v>0</v>
      </c>
      <c r="K415" s="862">
        <v>6052</v>
      </c>
      <c r="L415" s="862">
        <v>0</v>
      </c>
      <c r="M415" s="862">
        <v>0</v>
      </c>
      <c r="N415" s="862">
        <v>6052</v>
      </c>
      <c r="P415" s="862">
        <v>0</v>
      </c>
      <c r="Q415" s="862">
        <v>158</v>
      </c>
      <c r="R415" s="862">
        <v>5894</v>
      </c>
      <c r="T415" s="605"/>
    </row>
    <row r="416" spans="3:20">
      <c r="C416" s="607"/>
      <c r="D416" s="533"/>
      <c r="E416" s="609">
        <v>0</v>
      </c>
      <c r="F416" s="609">
        <v>2050</v>
      </c>
      <c r="G416" s="609">
        <v>0</v>
      </c>
      <c r="H416" s="609">
        <v>0</v>
      </c>
      <c r="I416" s="609">
        <v>2171</v>
      </c>
      <c r="J416" s="609">
        <v>1137</v>
      </c>
      <c r="K416" s="609">
        <v>6052</v>
      </c>
      <c r="L416" s="609">
        <v>829</v>
      </c>
      <c r="M416" s="609">
        <v>0</v>
      </c>
      <c r="N416" s="609">
        <v>12239</v>
      </c>
      <c r="P416" s="609">
        <v>0</v>
      </c>
      <c r="Q416" s="609">
        <v>6345</v>
      </c>
      <c r="R416" s="609">
        <v>5894</v>
      </c>
      <c r="T416" s="605"/>
    </row>
    <row r="417" spans="1:20">
      <c r="C417" s="18" t="s">
        <v>595</v>
      </c>
      <c r="D417" s="533"/>
      <c r="E417" s="608">
        <v>0</v>
      </c>
      <c r="F417" s="608">
        <v>39</v>
      </c>
      <c r="G417" s="608">
        <v>0</v>
      </c>
      <c r="H417" s="608">
        <v>0</v>
      </c>
      <c r="I417" s="608">
        <v>0</v>
      </c>
      <c r="J417" s="608">
        <v>7</v>
      </c>
      <c r="K417" s="608">
        <v>13</v>
      </c>
      <c r="L417" s="608">
        <v>0</v>
      </c>
      <c r="M417" s="608">
        <v>0</v>
      </c>
      <c r="N417" s="608">
        <v>59</v>
      </c>
      <c r="P417" s="608">
        <v>0</v>
      </c>
      <c r="Q417" s="608">
        <v>47</v>
      </c>
      <c r="R417" s="608">
        <v>12</v>
      </c>
      <c r="T417" s="605"/>
    </row>
    <row r="418" spans="1:20">
      <c r="C418" s="18" t="s">
        <v>596</v>
      </c>
      <c r="D418" s="533"/>
      <c r="E418" s="608">
        <v>0</v>
      </c>
      <c r="F418" s="608">
        <v>148</v>
      </c>
      <c r="G418" s="608">
        <v>0</v>
      </c>
      <c r="H418" s="608">
        <v>0</v>
      </c>
      <c r="I418" s="608">
        <v>628</v>
      </c>
      <c r="J418" s="608">
        <v>246</v>
      </c>
      <c r="K418" s="608">
        <v>411</v>
      </c>
      <c r="L418" s="608">
        <v>191</v>
      </c>
      <c r="M418" s="608">
        <v>0</v>
      </c>
      <c r="N418" s="608">
        <v>1624</v>
      </c>
      <c r="P418" s="608">
        <v>0</v>
      </c>
      <c r="Q418" s="608">
        <v>1229</v>
      </c>
      <c r="R418" s="608">
        <v>395</v>
      </c>
      <c r="T418" s="605"/>
    </row>
    <row r="419" spans="1:20">
      <c r="C419" s="18" t="s">
        <v>597</v>
      </c>
      <c r="D419" s="533"/>
      <c r="E419" s="608">
        <v>0</v>
      </c>
      <c r="F419" s="608">
        <v>0</v>
      </c>
      <c r="G419" s="608">
        <v>0</v>
      </c>
      <c r="H419" s="608">
        <v>0</v>
      </c>
      <c r="I419" s="608">
        <v>397</v>
      </c>
      <c r="J419" s="608">
        <v>15</v>
      </c>
      <c r="K419" s="608">
        <v>4435</v>
      </c>
      <c r="L419" s="608">
        <v>0</v>
      </c>
      <c r="M419" s="608">
        <v>0</v>
      </c>
      <c r="N419" s="608">
        <v>4847</v>
      </c>
      <c r="P419" s="608">
        <v>0</v>
      </c>
      <c r="Q419" s="608">
        <v>493</v>
      </c>
      <c r="R419" s="608">
        <v>4354</v>
      </c>
      <c r="T419" s="605"/>
    </row>
    <row r="420" spans="1:20">
      <c r="C420" s="18" t="s">
        <v>634</v>
      </c>
      <c r="D420" s="533"/>
      <c r="E420" s="608">
        <v>0</v>
      </c>
      <c r="F420" s="608">
        <v>-6</v>
      </c>
      <c r="G420" s="608">
        <v>0</v>
      </c>
      <c r="H420" s="608">
        <v>0</v>
      </c>
      <c r="I420" s="608">
        <v>16</v>
      </c>
      <c r="J420" s="608">
        <v>152</v>
      </c>
      <c r="K420" s="608">
        <v>97</v>
      </c>
      <c r="L420" s="608">
        <v>20</v>
      </c>
      <c r="M420" s="608">
        <v>0</v>
      </c>
      <c r="N420" s="608">
        <v>279</v>
      </c>
      <c r="P420" s="608">
        <v>0</v>
      </c>
      <c r="Q420" s="608">
        <v>186</v>
      </c>
      <c r="R420" s="608">
        <v>93</v>
      </c>
      <c r="T420" s="605"/>
    </row>
    <row r="421" spans="1:20">
      <c r="C421" s="18" t="s">
        <v>18</v>
      </c>
      <c r="D421" s="533"/>
      <c r="E421" s="608">
        <v>0</v>
      </c>
      <c r="F421" s="608">
        <v>348</v>
      </c>
      <c r="G421" s="608">
        <v>0</v>
      </c>
      <c r="H421" s="608">
        <v>0</v>
      </c>
      <c r="I421" s="608">
        <v>462</v>
      </c>
      <c r="J421" s="608">
        <v>572</v>
      </c>
      <c r="K421" s="608">
        <v>535</v>
      </c>
      <c r="L421" s="608">
        <v>553</v>
      </c>
      <c r="M421" s="608">
        <v>0</v>
      </c>
      <c r="N421" s="608">
        <v>2470</v>
      </c>
      <c r="P421" s="608">
        <v>0</v>
      </c>
      <c r="Q421" s="608">
        <v>1952</v>
      </c>
      <c r="R421" s="608">
        <v>518</v>
      </c>
      <c r="T421" s="605"/>
    </row>
    <row r="422" spans="1:20">
      <c r="C422" s="18" t="s">
        <v>599</v>
      </c>
      <c r="D422" s="533"/>
      <c r="E422" s="608"/>
      <c r="F422" s="608"/>
      <c r="G422" s="608"/>
      <c r="H422" s="608"/>
      <c r="I422" s="608"/>
      <c r="J422" s="608"/>
      <c r="K422" s="608"/>
      <c r="L422" s="608"/>
      <c r="M422" s="608"/>
      <c r="N422" s="608"/>
      <c r="P422" s="608"/>
      <c r="Q422" s="608"/>
      <c r="R422" s="608"/>
      <c r="T422" s="605"/>
    </row>
    <row r="423" spans="1:20">
      <c r="C423" s="18" t="s">
        <v>600</v>
      </c>
      <c r="D423" s="533"/>
      <c r="E423" s="608">
        <v>0</v>
      </c>
      <c r="F423" s="608">
        <v>164</v>
      </c>
      <c r="G423" s="608">
        <v>0</v>
      </c>
      <c r="H423" s="608">
        <v>0</v>
      </c>
      <c r="I423" s="608">
        <v>0</v>
      </c>
      <c r="J423" s="608">
        <v>0</v>
      </c>
      <c r="K423" s="608">
        <v>0</v>
      </c>
      <c r="L423" s="608">
        <v>0</v>
      </c>
      <c r="M423" s="608">
        <v>0</v>
      </c>
      <c r="N423" s="608">
        <v>164</v>
      </c>
      <c r="P423" s="608">
        <v>0</v>
      </c>
      <c r="Q423" s="608">
        <v>164</v>
      </c>
      <c r="R423" s="608">
        <v>0</v>
      </c>
      <c r="T423" s="605"/>
    </row>
    <row r="424" spans="1:20">
      <c r="C424" s="607"/>
      <c r="D424" s="533"/>
      <c r="E424" s="609">
        <v>0</v>
      </c>
      <c r="F424" s="609">
        <v>693</v>
      </c>
      <c r="G424" s="609">
        <v>0</v>
      </c>
      <c r="H424" s="609">
        <v>0</v>
      </c>
      <c r="I424" s="609">
        <v>1503</v>
      </c>
      <c r="J424" s="609">
        <v>992</v>
      </c>
      <c r="K424" s="609">
        <v>5491</v>
      </c>
      <c r="L424" s="609">
        <v>764</v>
      </c>
      <c r="M424" s="609">
        <v>0</v>
      </c>
      <c r="N424" s="609">
        <v>9443</v>
      </c>
      <c r="P424" s="609">
        <v>0</v>
      </c>
      <c r="Q424" s="609">
        <v>4071</v>
      </c>
      <c r="R424" s="609">
        <v>5372</v>
      </c>
      <c r="T424" s="605"/>
    </row>
    <row r="425" spans="1:20">
      <c r="C425" s="18" t="s">
        <v>98</v>
      </c>
      <c r="D425" s="533"/>
      <c r="E425" s="608">
        <v>0</v>
      </c>
      <c r="F425" s="608">
        <v>1357</v>
      </c>
      <c r="G425" s="608">
        <v>0</v>
      </c>
      <c r="H425" s="608">
        <v>0</v>
      </c>
      <c r="I425" s="608">
        <v>668</v>
      </c>
      <c r="J425" s="608">
        <v>145</v>
      </c>
      <c r="K425" s="608">
        <v>561</v>
      </c>
      <c r="L425" s="608">
        <v>65</v>
      </c>
      <c r="M425" s="608">
        <v>0</v>
      </c>
      <c r="N425" s="608">
        <v>2796</v>
      </c>
      <c r="P425" s="608">
        <v>0</v>
      </c>
      <c r="Q425" s="608">
        <v>2274</v>
      </c>
      <c r="R425" s="608">
        <v>522</v>
      </c>
      <c r="T425" s="605"/>
    </row>
    <row r="426" spans="1:20">
      <c r="C426" s="18" t="s">
        <v>602</v>
      </c>
      <c r="D426" s="533"/>
      <c r="E426" s="608">
        <v>0</v>
      </c>
      <c r="F426" s="608">
        <v>1098</v>
      </c>
      <c r="G426" s="608">
        <v>0</v>
      </c>
      <c r="H426" s="608">
        <v>0</v>
      </c>
      <c r="I426" s="608">
        <v>77</v>
      </c>
      <c r="J426" s="608">
        <v>81</v>
      </c>
      <c r="K426" s="608">
        <v>109</v>
      </c>
      <c r="L426" s="608">
        <v>66</v>
      </c>
      <c r="M426" s="608">
        <v>0</v>
      </c>
      <c r="N426" s="608">
        <v>1431</v>
      </c>
      <c r="P426" s="608">
        <v>0</v>
      </c>
      <c r="Q426" s="608">
        <v>1329</v>
      </c>
      <c r="R426" s="608">
        <v>102</v>
      </c>
      <c r="T426" s="605"/>
    </row>
    <row r="427" spans="1:20">
      <c r="C427" s="863" t="s">
        <v>603</v>
      </c>
      <c r="D427" s="1157"/>
      <c r="E427" s="863">
        <v>0</v>
      </c>
      <c r="F427" s="863">
        <v>259</v>
      </c>
      <c r="G427" s="863">
        <v>0</v>
      </c>
      <c r="H427" s="863">
        <v>0</v>
      </c>
      <c r="I427" s="787">
        <v>591</v>
      </c>
      <c r="J427" s="863">
        <v>64</v>
      </c>
      <c r="K427" s="863">
        <v>452</v>
      </c>
      <c r="L427" s="787">
        <v>-1</v>
      </c>
      <c r="M427" s="863">
        <v>0</v>
      </c>
      <c r="N427" s="863">
        <v>1365</v>
      </c>
      <c r="P427" s="863">
        <v>0</v>
      </c>
      <c r="Q427" s="787">
        <v>945</v>
      </c>
      <c r="R427" s="863">
        <v>420</v>
      </c>
      <c r="T427" s="605"/>
    </row>
    <row r="428" spans="1:20">
      <c r="A428" s="367"/>
      <c r="C428"/>
      <c r="D428"/>
      <c r="E428" s="605"/>
      <c r="F428" s="605"/>
      <c r="G428" s="605"/>
      <c r="H428" s="605"/>
      <c r="I428" s="605"/>
      <c r="J428" s="605"/>
      <c r="K428" s="605"/>
      <c r="L428" s="605"/>
      <c r="M428" s="605"/>
      <c r="N428" s="605"/>
      <c r="O428" s="605"/>
      <c r="T428" s="605"/>
    </row>
    <row r="429" spans="1:20">
      <c r="A429" s="367"/>
      <c r="B429" s="706" t="s">
        <v>308</v>
      </c>
      <c r="C429" s="1281" t="s">
        <v>647</v>
      </c>
      <c r="D429" s="1281"/>
      <c r="E429" s="1281"/>
      <c r="F429" s="1281"/>
      <c r="G429" s="1281"/>
      <c r="H429" s="1281"/>
      <c r="I429" s="1281"/>
      <c r="J429" s="1281"/>
      <c r="K429" s="1281"/>
      <c r="L429" s="1281"/>
      <c r="M429" s="1281"/>
      <c r="N429" s="1281"/>
      <c r="O429" s="1281"/>
      <c r="P429" s="1281"/>
      <c r="Q429" s="1281"/>
      <c r="R429" s="1260"/>
      <c r="T429" s="605"/>
    </row>
    <row r="430" spans="1:20">
      <c r="A430" s="367"/>
      <c r="B430" s="706" t="s">
        <v>492</v>
      </c>
      <c r="C430" s="1281" t="s">
        <v>648</v>
      </c>
      <c r="D430" s="1281"/>
      <c r="E430" s="1281"/>
      <c r="F430" s="1281"/>
      <c r="G430" s="1281"/>
      <c r="H430" s="1281"/>
      <c r="I430" s="1281"/>
      <c r="J430" s="1281"/>
      <c r="K430" s="1281"/>
      <c r="L430" s="1281"/>
      <c r="M430" s="1281"/>
      <c r="N430" s="1281"/>
      <c r="O430" s="1281"/>
      <c r="P430" s="1281"/>
      <c r="Q430" s="1281"/>
      <c r="R430" s="1260"/>
      <c r="T430" s="605"/>
    </row>
    <row r="431" spans="1:20" ht="22.5" customHeight="1">
      <c r="A431" s="367"/>
      <c r="B431" s="706" t="s">
        <v>302</v>
      </c>
      <c r="C431" s="1282" t="s">
        <v>605</v>
      </c>
      <c r="D431" s="1282"/>
      <c r="E431" s="1282"/>
      <c r="F431" s="1282"/>
      <c r="G431" s="1282"/>
      <c r="H431" s="1282"/>
      <c r="I431" s="1282"/>
      <c r="J431" s="1282"/>
      <c r="K431" s="1282"/>
      <c r="L431" s="1282"/>
      <c r="M431" s="1282"/>
      <c r="N431" s="1282"/>
      <c r="O431" s="1282"/>
      <c r="P431" s="1282"/>
      <c r="Q431" s="1282"/>
      <c r="R431" s="785"/>
      <c r="T431" s="605"/>
    </row>
    <row r="432" spans="1:20" ht="22" customHeight="1">
      <c r="A432" s="367"/>
      <c r="B432" s="706" t="s">
        <v>297</v>
      </c>
      <c r="C432" s="1282" t="s">
        <v>626</v>
      </c>
      <c r="D432" s="1282"/>
      <c r="E432" s="1282"/>
      <c r="F432" s="1282"/>
      <c r="G432" s="1282"/>
      <c r="H432" s="1282"/>
      <c r="I432" s="1282"/>
      <c r="J432" s="1282"/>
      <c r="K432" s="1282"/>
      <c r="L432" s="1282"/>
      <c r="M432" s="1282"/>
      <c r="N432" s="1282"/>
      <c r="O432" s="1282"/>
      <c r="P432" s="1282"/>
      <c r="Q432" s="1282"/>
      <c r="R432" s="785"/>
      <c r="T432" s="605"/>
    </row>
    <row r="433" spans="1:20" ht="12.75" customHeight="1">
      <c r="A433" s="367"/>
      <c r="B433" s="706" t="s">
        <v>498</v>
      </c>
      <c r="C433" s="1282" t="s">
        <v>636</v>
      </c>
      <c r="D433" s="1282"/>
      <c r="E433" s="1282"/>
      <c r="F433" s="1282"/>
      <c r="G433" s="1282"/>
      <c r="H433" s="1282"/>
      <c r="I433" s="1282"/>
      <c r="J433" s="1282"/>
      <c r="K433" s="1282"/>
      <c r="L433" s="1282"/>
      <c r="M433" s="1282"/>
      <c r="N433" s="1282"/>
      <c r="O433" s="1282"/>
      <c r="P433" s="1282"/>
      <c r="Q433" s="1282"/>
      <c r="R433" s="785"/>
      <c r="T433" s="605"/>
    </row>
    <row r="434" spans="1:20">
      <c r="A434" s="505"/>
      <c r="B434" s="706" t="s">
        <v>500</v>
      </c>
      <c r="C434" s="1282" t="s">
        <v>649</v>
      </c>
      <c r="D434" s="1282"/>
      <c r="E434" s="1282"/>
      <c r="F434" s="1282"/>
      <c r="G434" s="1282"/>
      <c r="H434" s="1282"/>
      <c r="I434" s="1282"/>
      <c r="J434" s="1282"/>
      <c r="K434" s="1282"/>
      <c r="L434" s="1282"/>
      <c r="M434" s="1282"/>
      <c r="N434" s="1282"/>
      <c r="O434" s="1282"/>
      <c r="P434" s="1282"/>
      <c r="Q434" s="1282"/>
      <c r="R434" s="785"/>
      <c r="T434" s="605"/>
    </row>
    <row r="435" spans="1:20">
      <c r="A435" s="509"/>
      <c r="B435" s="706" t="s">
        <v>502</v>
      </c>
      <c r="C435" s="12" t="s">
        <v>637</v>
      </c>
      <c r="D435" s="12"/>
      <c r="E435" s="12"/>
      <c r="F435" s="12"/>
      <c r="G435" s="12"/>
      <c r="H435" s="12"/>
      <c r="I435" s="12"/>
      <c r="J435" s="12"/>
      <c r="K435" s="12"/>
      <c r="L435" s="12"/>
      <c r="M435" s="12"/>
      <c r="N435" s="12"/>
      <c r="O435" s="12"/>
      <c r="P435" s="12"/>
      <c r="Q435" s="12"/>
      <c r="R435" s="785"/>
      <c r="T435" s="605"/>
    </row>
    <row r="436" spans="1:20">
      <c r="A436" s="509"/>
      <c r="B436" s="505"/>
      <c r="C436" s="420"/>
      <c r="D436" s="77"/>
      <c r="E436" s="77"/>
      <c r="F436" s="77"/>
      <c r="G436" s="77"/>
      <c r="H436" s="77"/>
      <c r="I436" s="77"/>
      <c r="J436" s="77"/>
      <c r="K436" s="77"/>
      <c r="L436" s="77"/>
      <c r="M436" s="77"/>
      <c r="N436" s="77"/>
      <c r="O436" s="77"/>
      <c r="P436" s="77"/>
      <c r="Q436" s="77"/>
      <c r="R436" s="77"/>
      <c r="T436" s="605"/>
    </row>
    <row r="437" spans="1:20">
      <c r="A437" s="509"/>
      <c r="B437" s="509"/>
      <c r="C437" s="1153"/>
      <c r="D437" s="511"/>
      <c r="E437" s="1283" t="s">
        <v>352</v>
      </c>
      <c r="F437" s="1284"/>
      <c r="G437" s="1283" t="s">
        <v>566</v>
      </c>
      <c r="H437" s="1283"/>
      <c r="I437" s="1154" t="s">
        <v>567</v>
      </c>
      <c r="J437" s="1154" t="s">
        <v>568</v>
      </c>
      <c r="K437" s="1283" t="s">
        <v>569</v>
      </c>
      <c r="L437" s="1285"/>
      <c r="M437" s="1154" t="s">
        <v>570</v>
      </c>
      <c r="N437" s="1155" t="s">
        <v>638</v>
      </c>
      <c r="P437" s="1156" t="s">
        <v>571</v>
      </c>
      <c r="Q437" s="1156" t="s">
        <v>572</v>
      </c>
      <c r="R437" s="1156" t="s">
        <v>572</v>
      </c>
      <c r="T437" s="605"/>
    </row>
    <row r="438" spans="1:20">
      <c r="A438" s="509"/>
      <c r="B438" s="509"/>
      <c r="C438" s="537"/>
      <c r="D438" s="511"/>
      <c r="E438" s="1279"/>
      <c r="F438" s="1280"/>
      <c r="G438" s="1279" t="s">
        <v>573</v>
      </c>
      <c r="H438" s="1279"/>
      <c r="I438" s="11" t="s">
        <v>573</v>
      </c>
      <c r="J438" s="11"/>
      <c r="K438" s="539"/>
      <c r="L438" s="539"/>
      <c r="M438" s="539"/>
      <c r="N438" s="539"/>
      <c r="P438" s="6" t="s">
        <v>574</v>
      </c>
      <c r="Q438" s="6" t="s">
        <v>575</v>
      </c>
      <c r="R438" s="6" t="s">
        <v>37</v>
      </c>
      <c r="T438" s="605"/>
    </row>
    <row r="439" spans="1:20">
      <c r="A439" s="509"/>
      <c r="B439" s="509"/>
      <c r="C439" s="540"/>
      <c r="D439" s="520"/>
      <c r="E439" s="541"/>
      <c r="F439" s="541"/>
      <c r="G439" s="541"/>
      <c r="H439" s="541" t="s">
        <v>576</v>
      </c>
      <c r="I439" s="541"/>
      <c r="J439" s="541"/>
      <c r="K439" s="541"/>
      <c r="L439" s="541"/>
      <c r="M439" s="541"/>
      <c r="N439" s="541"/>
      <c r="P439" s="541"/>
      <c r="Q439" s="541"/>
      <c r="R439" s="541"/>
      <c r="T439" s="605"/>
    </row>
    <row r="440" spans="1:20">
      <c r="B440" s="509"/>
      <c r="C440" s="537"/>
      <c r="D440" s="520"/>
      <c r="E440" s="539"/>
      <c r="F440" s="539" t="s">
        <v>576</v>
      </c>
      <c r="G440" s="539"/>
      <c r="H440" s="539" t="s">
        <v>566</v>
      </c>
      <c r="I440" s="539"/>
      <c r="J440" s="539"/>
      <c r="K440" s="539"/>
      <c r="L440" s="539" t="s">
        <v>576</v>
      </c>
      <c r="M440" s="539"/>
      <c r="N440" s="539"/>
      <c r="P440" s="539"/>
      <c r="Q440" s="539"/>
      <c r="R440" s="539"/>
      <c r="T440" s="605"/>
    </row>
    <row r="441" spans="1:20">
      <c r="B441" s="509"/>
      <c r="C441" s="542"/>
      <c r="D441" s="513"/>
      <c r="E441" s="543" t="s">
        <v>577</v>
      </c>
      <c r="F441" s="543" t="s">
        <v>352</v>
      </c>
      <c r="G441" s="543" t="s">
        <v>149</v>
      </c>
      <c r="H441" s="543" t="s">
        <v>573</v>
      </c>
      <c r="I441" s="543"/>
      <c r="J441" s="543"/>
      <c r="K441" s="543" t="s">
        <v>639</v>
      </c>
      <c r="L441" s="543" t="s">
        <v>569</v>
      </c>
      <c r="M441" s="543"/>
      <c r="N441" s="543"/>
      <c r="P441" s="543"/>
      <c r="Q441" s="543"/>
      <c r="R441" s="543"/>
      <c r="T441" s="605"/>
    </row>
    <row r="442" spans="1:20">
      <c r="C442" s="544">
        <v>2021</v>
      </c>
      <c r="D442" s="529"/>
      <c r="E442" s="529"/>
      <c r="F442" s="529"/>
      <c r="G442" s="529"/>
      <c r="H442" s="529"/>
      <c r="I442" s="529"/>
      <c r="J442" s="529"/>
      <c r="K442" s="529"/>
      <c r="L442" s="529"/>
      <c r="M442" s="529"/>
      <c r="N442" s="529"/>
      <c r="P442" s="529"/>
      <c r="Q442" s="529"/>
      <c r="R442" s="529"/>
      <c r="T442" s="605"/>
    </row>
    <row r="443" spans="1:20">
      <c r="C443" s="594" t="s">
        <v>630</v>
      </c>
      <c r="D443" s="513"/>
      <c r="E443" s="513"/>
      <c r="F443" s="513"/>
      <c r="G443" s="513"/>
      <c r="H443" s="513"/>
      <c r="I443" s="513"/>
      <c r="J443" s="513"/>
      <c r="K443" s="513"/>
      <c r="L443" s="513"/>
      <c r="M443" s="513"/>
      <c r="N443" s="513"/>
      <c r="P443" s="549"/>
      <c r="Q443" s="549"/>
      <c r="R443" s="549"/>
      <c r="T443" s="605"/>
    </row>
    <row r="444" spans="1:20">
      <c r="C444" s="594" t="s">
        <v>640</v>
      </c>
      <c r="D444" s="144"/>
      <c r="E444" s="529"/>
      <c r="F444" s="529"/>
      <c r="G444" s="529"/>
      <c r="H444" s="529"/>
      <c r="I444" s="529"/>
      <c r="J444" s="529"/>
      <c r="K444" s="529"/>
      <c r="L444" s="529"/>
      <c r="M444" s="529"/>
      <c r="N444" s="529"/>
      <c r="P444" s="529"/>
      <c r="Q444" s="529"/>
      <c r="R444" s="529"/>
      <c r="T444" s="605"/>
    </row>
    <row r="445" spans="1:20">
      <c r="C445" s="597" t="s">
        <v>580</v>
      </c>
      <c r="D445" s="144"/>
      <c r="E445" s="598"/>
      <c r="F445" s="598"/>
      <c r="G445" s="598"/>
      <c r="H445" s="598"/>
      <c r="I445" s="598"/>
      <c r="J445" s="598"/>
      <c r="K445" s="598"/>
      <c r="L445" s="598"/>
      <c r="M445" s="598"/>
      <c r="N445" s="598"/>
      <c r="P445" s="598"/>
      <c r="Q445" s="598"/>
      <c r="R445" s="598"/>
      <c r="T445" s="605"/>
    </row>
    <row r="446" spans="1:20">
      <c r="A446" s="399"/>
      <c r="C446" s="48" t="s">
        <v>581</v>
      </c>
      <c r="D446"/>
      <c r="E446" s="608">
        <v>0</v>
      </c>
      <c r="F446" s="608">
        <v>2507</v>
      </c>
      <c r="G446" s="608">
        <v>0</v>
      </c>
      <c r="H446" s="608">
        <v>0</v>
      </c>
      <c r="I446" s="608">
        <v>11287</v>
      </c>
      <c r="J446" s="608">
        <v>0</v>
      </c>
      <c r="K446" s="608">
        <v>24172</v>
      </c>
      <c r="L446" s="608">
        <v>0</v>
      </c>
      <c r="M446" s="608">
        <v>0</v>
      </c>
      <c r="N446" s="608">
        <v>37966</v>
      </c>
      <c r="P446" s="608">
        <v>0</v>
      </c>
      <c r="Q446" s="608">
        <v>15402.408997179999</v>
      </c>
      <c r="R446" s="608">
        <v>22563.591002820001</v>
      </c>
      <c r="T446" s="605"/>
    </row>
    <row r="447" spans="1:20">
      <c r="B447" s="399"/>
      <c r="C447" s="867" t="s">
        <v>582</v>
      </c>
      <c r="D447" s="533"/>
      <c r="E447" s="862">
        <v>0</v>
      </c>
      <c r="F447" s="862">
        <v>383</v>
      </c>
      <c r="G447" s="862">
        <v>0</v>
      </c>
      <c r="H447" s="862">
        <v>0</v>
      </c>
      <c r="I447" s="862">
        <v>98</v>
      </c>
      <c r="J447" s="862">
        <v>0</v>
      </c>
      <c r="K447" s="862">
        <v>4362</v>
      </c>
      <c r="L447" s="862">
        <v>0</v>
      </c>
      <c r="M447" s="862">
        <v>0</v>
      </c>
      <c r="N447" s="862">
        <v>4843</v>
      </c>
      <c r="P447" s="862">
        <v>0</v>
      </c>
      <c r="Q447" s="862">
        <v>645.6970628199997</v>
      </c>
      <c r="R447" s="862">
        <v>4197.3029371800003</v>
      </c>
      <c r="T447" s="605"/>
    </row>
    <row r="448" spans="1:20">
      <c r="C448" s="48"/>
      <c r="D448" s="533"/>
      <c r="E448" s="608">
        <v>0</v>
      </c>
      <c r="F448" s="608">
        <v>2890</v>
      </c>
      <c r="G448" s="608">
        <v>0</v>
      </c>
      <c r="H448" s="608">
        <v>0</v>
      </c>
      <c r="I448" s="608">
        <v>11385</v>
      </c>
      <c r="J448" s="608">
        <v>0</v>
      </c>
      <c r="K448" s="608">
        <v>28534</v>
      </c>
      <c r="L448" s="608">
        <v>0</v>
      </c>
      <c r="M448" s="608">
        <v>0</v>
      </c>
      <c r="N448" s="608">
        <v>42809</v>
      </c>
      <c r="P448" s="608">
        <v>0</v>
      </c>
      <c r="Q448" s="608">
        <v>16048.106059999998</v>
      </c>
      <c r="R448" s="608">
        <v>26760.893940000002</v>
      </c>
      <c r="T448" s="605"/>
    </row>
    <row r="449" spans="3:20">
      <c r="C449" s="48" t="s">
        <v>562</v>
      </c>
      <c r="D449" s="533"/>
      <c r="E449" s="608">
        <v>0</v>
      </c>
      <c r="F449" s="608">
        <v>1267</v>
      </c>
      <c r="G449" s="608">
        <v>0</v>
      </c>
      <c r="H449" s="608">
        <v>0</v>
      </c>
      <c r="I449" s="608">
        <v>5894</v>
      </c>
      <c r="J449" s="608">
        <v>0</v>
      </c>
      <c r="K449" s="608">
        <v>7389</v>
      </c>
      <c r="L449" s="608">
        <v>0</v>
      </c>
      <c r="M449" s="608">
        <v>0</v>
      </c>
      <c r="N449" s="608">
        <v>14550</v>
      </c>
      <c r="P449" s="608">
        <v>0</v>
      </c>
      <c r="Q449" s="608">
        <v>7529.3810445400004</v>
      </c>
      <c r="R449" s="608">
        <v>7020.6189554599996</v>
      </c>
      <c r="T449" s="605"/>
    </row>
    <row r="450" spans="3:20">
      <c r="C450" s="863" t="s">
        <v>583</v>
      </c>
      <c r="D450" s="1157"/>
      <c r="E450" s="863">
        <v>0</v>
      </c>
      <c r="F450" s="863">
        <v>1623</v>
      </c>
      <c r="G450" s="863">
        <v>0</v>
      </c>
      <c r="H450" s="863">
        <v>0</v>
      </c>
      <c r="I450" s="863">
        <v>5491</v>
      </c>
      <c r="J450" s="863">
        <v>0</v>
      </c>
      <c r="K450" s="863">
        <v>21145</v>
      </c>
      <c r="L450" s="863">
        <v>0</v>
      </c>
      <c r="M450" s="863">
        <v>0</v>
      </c>
      <c r="N450" s="787">
        <v>28259</v>
      </c>
      <c r="P450" s="863">
        <v>0</v>
      </c>
      <c r="Q450" s="863">
        <v>8518.7250154599969</v>
      </c>
      <c r="R450" s="863">
        <v>19740.274984540003</v>
      </c>
      <c r="T450" s="605"/>
    </row>
    <row r="451" spans="3:20">
      <c r="C451" s="72"/>
      <c r="D451"/>
      <c r="E451" s="601"/>
      <c r="F451" s="602"/>
      <c r="G451" s="602"/>
      <c r="H451" s="602"/>
      <c r="I451" s="602"/>
      <c r="J451" s="602"/>
      <c r="K451" s="602"/>
      <c r="L451" s="602"/>
      <c r="M451" s="602"/>
      <c r="N451" s="602"/>
      <c r="T451" s="605"/>
    </row>
    <row r="452" spans="3:20">
      <c r="C452" s="603" t="s">
        <v>641</v>
      </c>
      <c r="D452"/>
      <c r="E452" s="604"/>
      <c r="F452" s="604"/>
      <c r="G452" s="604"/>
      <c r="H452" s="604"/>
      <c r="I452" s="604"/>
      <c r="J452" s="604"/>
      <c r="K452" s="604"/>
      <c r="L452" s="604"/>
      <c r="M452" s="604"/>
      <c r="N452" s="604"/>
      <c r="P452" s="604"/>
      <c r="Q452" s="604"/>
      <c r="R452" s="604"/>
      <c r="T452" s="605"/>
    </row>
    <row r="453" spans="3:20">
      <c r="C453" s="18" t="s">
        <v>642</v>
      </c>
      <c r="D453"/>
      <c r="E453" s="605"/>
      <c r="F453" s="605"/>
      <c r="G453" s="605"/>
      <c r="H453" s="605"/>
      <c r="I453" s="605"/>
      <c r="J453" s="605"/>
      <c r="K453" s="605"/>
      <c r="L453" s="605"/>
      <c r="M453" s="605"/>
      <c r="N453" s="605"/>
      <c r="T453" s="605"/>
    </row>
    <row r="454" spans="3:20">
      <c r="C454" s="18" t="s">
        <v>586</v>
      </c>
      <c r="D454" s="533"/>
      <c r="E454" s="608">
        <v>0</v>
      </c>
      <c r="F454" s="608">
        <v>0</v>
      </c>
      <c r="G454" s="608">
        <v>0</v>
      </c>
      <c r="H454" s="608">
        <v>0</v>
      </c>
      <c r="I454" s="608">
        <v>0</v>
      </c>
      <c r="J454" s="608">
        <v>0</v>
      </c>
      <c r="K454" s="608">
        <v>0</v>
      </c>
      <c r="L454" s="608">
        <v>0</v>
      </c>
      <c r="M454" s="608">
        <v>0</v>
      </c>
      <c r="N454" s="608">
        <v>0</v>
      </c>
      <c r="P454" s="608">
        <v>0</v>
      </c>
      <c r="Q454" s="608">
        <v>0</v>
      </c>
      <c r="R454" s="608">
        <v>0</v>
      </c>
      <c r="T454" s="605"/>
    </row>
    <row r="455" spans="3:20">
      <c r="C455" s="868" t="s">
        <v>587</v>
      </c>
      <c r="D455" s="533"/>
      <c r="E455" s="862">
        <v>0</v>
      </c>
      <c r="F455" s="862">
        <v>0</v>
      </c>
      <c r="G455" s="862">
        <v>0</v>
      </c>
      <c r="H455" s="862">
        <v>0</v>
      </c>
      <c r="I455" s="862">
        <v>0</v>
      </c>
      <c r="J455" s="862">
        <v>0</v>
      </c>
      <c r="K455" s="862">
        <v>75</v>
      </c>
      <c r="L455" s="862">
        <v>0</v>
      </c>
      <c r="M455" s="862">
        <v>0</v>
      </c>
      <c r="N455" s="862">
        <v>75</v>
      </c>
      <c r="P455" s="862">
        <v>0</v>
      </c>
      <c r="Q455" s="862">
        <v>0</v>
      </c>
      <c r="R455" s="862">
        <v>75.020135939999989</v>
      </c>
      <c r="T455" s="605"/>
    </row>
    <row r="456" spans="3:20">
      <c r="C456" s="18"/>
      <c r="D456" s="533"/>
      <c r="E456" s="608">
        <v>0</v>
      </c>
      <c r="F456" s="608">
        <v>0</v>
      </c>
      <c r="G456" s="608">
        <v>0</v>
      </c>
      <c r="H456" s="608">
        <v>0</v>
      </c>
      <c r="I456" s="608">
        <v>0</v>
      </c>
      <c r="J456" s="608">
        <v>0</v>
      </c>
      <c r="K456" s="608">
        <v>75</v>
      </c>
      <c r="L456" s="608">
        <v>0</v>
      </c>
      <c r="M456" s="608">
        <v>0</v>
      </c>
      <c r="N456" s="608">
        <v>75</v>
      </c>
      <c r="P456" s="608">
        <v>0</v>
      </c>
      <c r="Q456" s="608">
        <v>0</v>
      </c>
      <c r="R456" s="608">
        <v>75.020135939999989</v>
      </c>
      <c r="T456" s="605"/>
    </row>
    <row r="457" spans="3:20">
      <c r="C457" s="18" t="s">
        <v>643</v>
      </c>
      <c r="D457" s="533"/>
      <c r="E457" s="608">
        <v>0</v>
      </c>
      <c r="F457" s="608">
        <v>60</v>
      </c>
      <c r="G457" s="608">
        <v>0</v>
      </c>
      <c r="H457" s="608">
        <v>0</v>
      </c>
      <c r="I457" s="608">
        <v>8</v>
      </c>
      <c r="J457" s="608">
        <v>0</v>
      </c>
      <c r="K457" s="608">
        <v>196</v>
      </c>
      <c r="L457" s="608">
        <v>0</v>
      </c>
      <c r="M457" s="608">
        <v>0</v>
      </c>
      <c r="N457" s="608">
        <v>264</v>
      </c>
      <c r="P457" s="608">
        <v>0</v>
      </c>
      <c r="Q457" s="608">
        <v>75.687668169999995</v>
      </c>
      <c r="R457" s="608">
        <v>188.31233183000001</v>
      </c>
      <c r="T457" s="605"/>
    </row>
    <row r="458" spans="3:20">
      <c r="C458" s="18" t="s">
        <v>589</v>
      </c>
      <c r="D458" s="533"/>
      <c r="E458" s="608">
        <v>0</v>
      </c>
      <c r="F458" s="608">
        <v>430</v>
      </c>
      <c r="G458" s="608">
        <v>0</v>
      </c>
      <c r="H458" s="608">
        <v>0</v>
      </c>
      <c r="I458" s="608">
        <v>539</v>
      </c>
      <c r="J458" s="608">
        <v>0</v>
      </c>
      <c r="K458" s="608">
        <v>2677</v>
      </c>
      <c r="L458" s="608">
        <v>0</v>
      </c>
      <c r="M458" s="608">
        <v>0</v>
      </c>
      <c r="N458" s="608">
        <v>3646</v>
      </c>
      <c r="P458" s="608">
        <v>0</v>
      </c>
      <c r="Q458" s="608">
        <v>1117.2344011499999</v>
      </c>
      <c r="R458" s="608">
        <v>2528.7655988500001</v>
      </c>
      <c r="T458" s="605"/>
    </row>
    <row r="459" spans="3:20">
      <c r="C459" s="863" t="s">
        <v>590</v>
      </c>
      <c r="D459" s="1157"/>
      <c r="E459" s="863">
        <v>0</v>
      </c>
      <c r="F459" s="863">
        <v>490</v>
      </c>
      <c r="G459" s="863">
        <v>0</v>
      </c>
      <c r="H459" s="863">
        <v>0</v>
      </c>
      <c r="I459" s="863">
        <v>547</v>
      </c>
      <c r="J459" s="863">
        <v>0</v>
      </c>
      <c r="K459" s="863">
        <v>2948</v>
      </c>
      <c r="L459" s="863">
        <v>0</v>
      </c>
      <c r="M459" s="863">
        <v>0</v>
      </c>
      <c r="N459" s="863">
        <v>3985</v>
      </c>
      <c r="P459" s="863">
        <v>0</v>
      </c>
      <c r="Q459" s="863">
        <v>1192.9019333799997</v>
      </c>
      <c r="R459" s="863">
        <v>2792.0980666200003</v>
      </c>
      <c r="T459" s="605"/>
    </row>
    <row r="460" spans="3:20">
      <c r="C460"/>
      <c r="D460"/>
      <c r="E460" s="605"/>
      <c r="F460" s="602"/>
      <c r="G460" s="602"/>
      <c r="H460" s="602"/>
      <c r="I460" s="602"/>
      <c r="J460" s="602"/>
      <c r="K460" s="602"/>
      <c r="L460" s="602"/>
      <c r="M460" s="602"/>
      <c r="N460" s="602"/>
    </row>
    <row r="461" spans="3:20">
      <c r="C461" s="603" t="s">
        <v>645</v>
      </c>
      <c r="D461"/>
      <c r="E461" s="604"/>
      <c r="F461" s="604"/>
      <c r="G461" s="606"/>
      <c r="H461" s="604"/>
      <c r="I461" s="604"/>
      <c r="J461" s="604"/>
      <c r="K461" s="604"/>
      <c r="L461" s="604"/>
      <c r="M461" s="604"/>
      <c r="N461" s="604"/>
      <c r="P461" s="604"/>
      <c r="Q461" s="604"/>
      <c r="R461" s="604"/>
    </row>
    <row r="462" spans="3:20">
      <c r="C462" s="18" t="s">
        <v>650</v>
      </c>
      <c r="D462"/>
      <c r="E462" s="605"/>
      <c r="F462" s="605"/>
      <c r="G462" s="605"/>
      <c r="H462" s="605"/>
      <c r="I462" s="605"/>
      <c r="J462" s="605"/>
      <c r="K462" s="605"/>
      <c r="L462" s="605"/>
      <c r="M462" s="605"/>
      <c r="N462" s="605"/>
    </row>
    <row r="463" spans="3:20">
      <c r="C463" s="18" t="s">
        <v>593</v>
      </c>
      <c r="D463" s="533"/>
      <c r="E463" s="608">
        <v>0</v>
      </c>
      <c r="F463" s="608">
        <v>1677</v>
      </c>
      <c r="G463" s="608">
        <v>0</v>
      </c>
      <c r="H463" s="608">
        <v>0</v>
      </c>
      <c r="I463" s="608">
        <v>1637</v>
      </c>
      <c r="J463" s="608">
        <v>0</v>
      </c>
      <c r="K463" s="608">
        <v>0</v>
      </c>
      <c r="L463" s="608">
        <v>0</v>
      </c>
      <c r="M463" s="608">
        <v>0</v>
      </c>
      <c r="N463" s="608">
        <v>3314</v>
      </c>
      <c r="P463" s="608">
        <v>0</v>
      </c>
      <c r="Q463" s="608">
        <v>3314</v>
      </c>
      <c r="R463" s="608">
        <v>0</v>
      </c>
    </row>
    <row r="464" spans="3:20">
      <c r="C464" s="18" t="s">
        <v>594</v>
      </c>
      <c r="D464" s="533"/>
      <c r="E464" s="862">
        <v>0</v>
      </c>
      <c r="F464" s="862">
        <v>0</v>
      </c>
      <c r="G464" s="862">
        <v>0</v>
      </c>
      <c r="H464" s="862">
        <v>0</v>
      </c>
      <c r="I464" s="862">
        <v>0</v>
      </c>
      <c r="J464" s="862">
        <v>0</v>
      </c>
      <c r="K464" s="862">
        <v>17120</v>
      </c>
      <c r="L464" s="862">
        <v>0</v>
      </c>
      <c r="M464" s="862">
        <v>0</v>
      </c>
      <c r="N464" s="862">
        <v>17120</v>
      </c>
      <c r="P464" s="862">
        <v>0</v>
      </c>
      <c r="Q464" s="862">
        <v>691.99086140000145</v>
      </c>
      <c r="R464" s="862">
        <v>16428.009138599999</v>
      </c>
    </row>
    <row r="465" spans="1:18">
      <c r="C465" s="607"/>
      <c r="D465" s="533"/>
      <c r="E465" s="609">
        <v>0</v>
      </c>
      <c r="F465" s="609">
        <v>1677</v>
      </c>
      <c r="G465" s="609">
        <v>0</v>
      </c>
      <c r="H465" s="609">
        <v>0</v>
      </c>
      <c r="I465" s="609">
        <v>1637</v>
      </c>
      <c r="J465" s="609">
        <v>0</v>
      </c>
      <c r="K465" s="609">
        <v>17120</v>
      </c>
      <c r="L465" s="609">
        <v>0</v>
      </c>
      <c r="M465" s="609">
        <v>0</v>
      </c>
      <c r="N465" s="609">
        <v>20434</v>
      </c>
      <c r="P465" s="609">
        <v>0</v>
      </c>
      <c r="Q465" s="609">
        <v>4005.9908614000014</v>
      </c>
      <c r="R465" s="609">
        <v>16428.009138599999</v>
      </c>
    </row>
    <row r="466" spans="1:18">
      <c r="C466" s="18" t="s">
        <v>595</v>
      </c>
      <c r="D466" s="533"/>
      <c r="E466" s="608">
        <v>0</v>
      </c>
      <c r="F466" s="608">
        <v>105</v>
      </c>
      <c r="G466" s="608">
        <v>0</v>
      </c>
      <c r="H466" s="608">
        <v>0</v>
      </c>
      <c r="I466" s="608">
        <v>3</v>
      </c>
      <c r="J466" s="608">
        <v>0</v>
      </c>
      <c r="K466" s="608">
        <v>50</v>
      </c>
      <c r="L466" s="608">
        <v>0</v>
      </c>
      <c r="M466" s="608">
        <v>0</v>
      </c>
      <c r="N466" s="608">
        <v>158</v>
      </c>
      <c r="P466" s="608">
        <v>0</v>
      </c>
      <c r="Q466" s="608">
        <v>110.17464588999999</v>
      </c>
      <c r="R466" s="608">
        <v>47.825354109999999</v>
      </c>
    </row>
    <row r="467" spans="1:18">
      <c r="C467" s="18" t="s">
        <v>596</v>
      </c>
      <c r="D467" s="533"/>
      <c r="E467" s="608">
        <v>0</v>
      </c>
      <c r="F467" s="608">
        <v>222</v>
      </c>
      <c r="G467" s="608">
        <v>0</v>
      </c>
      <c r="H467" s="608">
        <v>0</v>
      </c>
      <c r="I467" s="608">
        <v>487</v>
      </c>
      <c r="J467" s="608">
        <v>0</v>
      </c>
      <c r="K467" s="608">
        <v>1335</v>
      </c>
      <c r="L467" s="608">
        <v>0</v>
      </c>
      <c r="M467" s="608">
        <v>0</v>
      </c>
      <c r="N467" s="608">
        <v>2044</v>
      </c>
      <c r="P467" s="608">
        <v>0</v>
      </c>
      <c r="Q467" s="608">
        <v>782.6062852099999</v>
      </c>
      <c r="R467" s="608">
        <v>1261.3937147900001</v>
      </c>
    </row>
    <row r="468" spans="1:18">
      <c r="C468" s="18" t="s">
        <v>597</v>
      </c>
      <c r="D468" s="533"/>
      <c r="E468" s="608">
        <v>0</v>
      </c>
      <c r="F468" s="608">
        <v>0</v>
      </c>
      <c r="G468" s="608">
        <v>0</v>
      </c>
      <c r="H468" s="608">
        <v>0</v>
      </c>
      <c r="I468" s="608">
        <v>308</v>
      </c>
      <c r="J468" s="608">
        <v>0</v>
      </c>
      <c r="K468" s="608">
        <v>9291</v>
      </c>
      <c r="L468" s="608">
        <v>0</v>
      </c>
      <c r="M468" s="608">
        <v>0</v>
      </c>
      <c r="N468" s="608">
        <v>9599</v>
      </c>
      <c r="P468" s="608">
        <v>0</v>
      </c>
      <c r="Q468" s="608">
        <v>607.83342631999949</v>
      </c>
      <c r="R468" s="608">
        <v>8991.1665736800005</v>
      </c>
    </row>
    <row r="469" spans="1:18">
      <c r="C469" s="18" t="s">
        <v>634</v>
      </c>
      <c r="D469" s="533"/>
      <c r="E469" s="608">
        <v>0</v>
      </c>
      <c r="F469" s="608">
        <v>26</v>
      </c>
      <c r="G469" s="608">
        <v>0</v>
      </c>
      <c r="H469" s="608">
        <v>0</v>
      </c>
      <c r="I469" s="608">
        <v>34</v>
      </c>
      <c r="J469" s="608">
        <v>0</v>
      </c>
      <c r="K469" s="608">
        <v>293</v>
      </c>
      <c r="L469" s="608">
        <v>0</v>
      </c>
      <c r="M469" s="608">
        <v>0</v>
      </c>
      <c r="N469" s="608">
        <v>353</v>
      </c>
      <c r="P469" s="608">
        <v>0</v>
      </c>
      <c r="Q469" s="608">
        <v>101.9168909</v>
      </c>
      <c r="R469" s="608">
        <v>251.0831091</v>
      </c>
    </row>
    <row r="470" spans="1:18">
      <c r="C470" s="18" t="s">
        <v>18</v>
      </c>
      <c r="D470" s="533"/>
      <c r="E470" s="608">
        <v>0</v>
      </c>
      <c r="F470" s="608">
        <v>347</v>
      </c>
      <c r="G470" s="608">
        <v>0</v>
      </c>
      <c r="H470" s="608">
        <v>0</v>
      </c>
      <c r="I470" s="608">
        <v>404</v>
      </c>
      <c r="J470" s="608">
        <v>0</v>
      </c>
      <c r="K470" s="608">
        <v>1633</v>
      </c>
      <c r="L470" s="608">
        <v>0</v>
      </c>
      <c r="M470" s="608">
        <v>0</v>
      </c>
      <c r="N470" s="608">
        <v>2384</v>
      </c>
      <c r="P470" s="608">
        <v>0</v>
      </c>
      <c r="Q470" s="608">
        <v>841.69991615000004</v>
      </c>
      <c r="R470" s="608">
        <v>1542.30008385</v>
      </c>
    </row>
    <row r="471" spans="1:18">
      <c r="C471" s="18" t="s">
        <v>599</v>
      </c>
      <c r="D471" s="533"/>
      <c r="E471" s="608"/>
      <c r="F471" s="608"/>
      <c r="G471" s="608"/>
      <c r="H471" s="608"/>
      <c r="I471" s="608"/>
      <c r="J471" s="608"/>
      <c r="K471" s="608"/>
      <c r="L471" s="608"/>
      <c r="M471" s="608"/>
      <c r="N471" s="608"/>
      <c r="P471" s="608"/>
      <c r="Q471" s="608"/>
      <c r="R471" s="608"/>
    </row>
    <row r="472" spans="1:18">
      <c r="C472" s="18" t="s">
        <v>600</v>
      </c>
      <c r="D472" s="533"/>
      <c r="E472" s="608">
        <v>0</v>
      </c>
      <c r="F472" s="608">
        <v>108</v>
      </c>
      <c r="G472" s="608">
        <v>0</v>
      </c>
      <c r="H472" s="608">
        <v>0</v>
      </c>
      <c r="I472" s="608">
        <v>-32</v>
      </c>
      <c r="J472" s="608">
        <v>0</v>
      </c>
      <c r="K472" s="608">
        <v>191</v>
      </c>
      <c r="L472" s="608">
        <v>0</v>
      </c>
      <c r="M472" s="608">
        <v>0</v>
      </c>
      <c r="N472" s="608">
        <v>267</v>
      </c>
      <c r="P472" s="608">
        <v>0</v>
      </c>
      <c r="Q472" s="608">
        <v>74.907729410000002</v>
      </c>
      <c r="R472" s="608">
        <v>192.09227059</v>
      </c>
    </row>
    <row r="473" spans="1:18">
      <c r="C473" s="607"/>
      <c r="D473" s="533"/>
      <c r="E473" s="609">
        <v>0</v>
      </c>
      <c r="F473" s="609">
        <v>808</v>
      </c>
      <c r="G473" s="609">
        <v>0</v>
      </c>
      <c r="H473" s="609">
        <v>0</v>
      </c>
      <c r="I473" s="609">
        <v>1204</v>
      </c>
      <c r="J473" s="609">
        <v>0</v>
      </c>
      <c r="K473" s="609">
        <v>12793</v>
      </c>
      <c r="L473" s="609">
        <v>0</v>
      </c>
      <c r="M473" s="609">
        <v>0</v>
      </c>
      <c r="N473" s="609">
        <v>14805</v>
      </c>
      <c r="P473" s="609">
        <v>0</v>
      </c>
      <c r="Q473" s="609">
        <v>2519.138893880001</v>
      </c>
      <c r="R473" s="609">
        <v>12285.861106119999</v>
      </c>
    </row>
    <row r="474" spans="1:18">
      <c r="C474" s="18" t="s">
        <v>98</v>
      </c>
      <c r="D474" s="533"/>
      <c r="E474" s="608">
        <v>0</v>
      </c>
      <c r="F474" s="608">
        <v>869</v>
      </c>
      <c r="G474" s="608">
        <v>0</v>
      </c>
      <c r="H474" s="608">
        <v>0</v>
      </c>
      <c r="I474" s="608">
        <v>433</v>
      </c>
      <c r="J474" s="608">
        <v>0</v>
      </c>
      <c r="K474" s="608">
        <v>4327</v>
      </c>
      <c r="L474" s="608">
        <v>0</v>
      </c>
      <c r="M474" s="608">
        <v>0</v>
      </c>
      <c r="N474" s="608">
        <v>5629</v>
      </c>
      <c r="P474" s="608">
        <v>0</v>
      </c>
      <c r="Q474" s="608">
        <v>1486.8519675200005</v>
      </c>
      <c r="R474" s="608">
        <v>4142.1480324799995</v>
      </c>
    </row>
    <row r="475" spans="1:18">
      <c r="C475" s="18" t="s">
        <v>602</v>
      </c>
      <c r="D475" s="533"/>
      <c r="E475" s="608">
        <v>0</v>
      </c>
      <c r="F475" s="608">
        <v>599</v>
      </c>
      <c r="G475" s="608">
        <v>0</v>
      </c>
      <c r="H475" s="608">
        <v>0</v>
      </c>
      <c r="I475" s="608">
        <v>684</v>
      </c>
      <c r="J475" s="608">
        <v>0</v>
      </c>
      <c r="K475" s="608">
        <v>852</v>
      </c>
      <c r="L475" s="608">
        <v>0</v>
      </c>
      <c r="M475" s="608">
        <v>0</v>
      </c>
      <c r="N475" s="608">
        <v>2135</v>
      </c>
      <c r="P475" s="608">
        <v>0</v>
      </c>
      <c r="Q475" s="608">
        <v>1314.15322958</v>
      </c>
      <c r="R475" s="608">
        <v>820.84677041999998</v>
      </c>
    </row>
    <row r="476" spans="1:18">
      <c r="C476" s="863" t="s">
        <v>603</v>
      </c>
      <c r="D476" s="1157"/>
      <c r="E476" s="863">
        <v>0</v>
      </c>
      <c r="F476" s="863">
        <v>270</v>
      </c>
      <c r="G476" s="863">
        <v>0</v>
      </c>
      <c r="H476" s="863">
        <v>0</v>
      </c>
      <c r="I476" s="787">
        <v>-251</v>
      </c>
      <c r="J476" s="863">
        <v>0</v>
      </c>
      <c r="K476" s="863">
        <v>3475</v>
      </c>
      <c r="L476" s="863">
        <v>0</v>
      </c>
      <c r="M476" s="863">
        <v>0</v>
      </c>
      <c r="N476" s="863">
        <v>3494</v>
      </c>
      <c r="P476" s="863">
        <v>0</v>
      </c>
      <c r="Q476" s="787">
        <v>172.69873794000046</v>
      </c>
      <c r="R476" s="863">
        <v>3321.3012620599993</v>
      </c>
    </row>
    <row r="477" spans="1:18">
      <c r="A477" s="367"/>
      <c r="C477"/>
      <c r="D477" s="599"/>
      <c r="E477" s="605"/>
      <c r="F477" s="605"/>
      <c r="G477" s="605"/>
      <c r="H477" s="605"/>
      <c r="I477" s="605"/>
      <c r="J477" s="605"/>
      <c r="K477" s="605"/>
      <c r="L477" s="605"/>
      <c r="M477" s="605"/>
      <c r="N477" s="605"/>
      <c r="O477" s="605"/>
    </row>
    <row r="478" spans="1:18">
      <c r="A478" s="367"/>
      <c r="B478" s="706" t="s">
        <v>308</v>
      </c>
      <c r="C478" s="1281" t="s">
        <v>651</v>
      </c>
      <c r="D478" s="1281"/>
      <c r="E478" s="1281"/>
      <c r="F478" s="1281"/>
      <c r="G478" s="1281"/>
      <c r="H478" s="1281"/>
      <c r="I478" s="1281"/>
      <c r="J478" s="1281"/>
      <c r="K478" s="1281"/>
      <c r="L478" s="1281"/>
      <c r="M478" s="1281"/>
      <c r="N478" s="1281"/>
      <c r="O478" s="1281"/>
      <c r="P478" s="1281"/>
      <c r="Q478" s="1281"/>
      <c r="R478" s="1260"/>
    </row>
    <row r="479" spans="1:18" ht="12.75" customHeight="1">
      <c r="A479" s="367"/>
      <c r="B479" s="399" t="s">
        <v>492</v>
      </c>
      <c r="C479" s="1272" t="s">
        <v>648</v>
      </c>
      <c r="D479" s="1272"/>
      <c r="E479" s="1272"/>
      <c r="F479" s="1272"/>
      <c r="G479" s="1272"/>
      <c r="H479" s="1272"/>
      <c r="I479" s="1272"/>
      <c r="J479" s="1272"/>
      <c r="K479" s="1272"/>
      <c r="L479" s="1272"/>
      <c r="M479" s="1272"/>
      <c r="N479" s="1272"/>
      <c r="O479" s="1272"/>
      <c r="P479" s="1272"/>
      <c r="Q479" s="1272"/>
      <c r="R479" s="1267"/>
    </row>
    <row r="480" spans="1:18" ht="21" customHeight="1">
      <c r="A480" s="367"/>
      <c r="B480" s="399" t="s">
        <v>302</v>
      </c>
      <c r="C480" s="1266" t="s">
        <v>605</v>
      </c>
      <c r="D480" s="1266"/>
      <c r="E480" s="1266"/>
      <c r="F480" s="1266"/>
      <c r="G480" s="1266"/>
      <c r="H480" s="1266"/>
      <c r="I480" s="1266"/>
      <c r="J480" s="1266"/>
      <c r="K480" s="1266"/>
      <c r="L480" s="1266"/>
      <c r="M480" s="1266"/>
      <c r="N480" s="1266"/>
      <c r="O480" s="1266"/>
      <c r="P480" s="1266"/>
      <c r="Q480" s="1266"/>
    </row>
    <row r="481" spans="1:18" ht="12.75" customHeight="1">
      <c r="A481" s="367"/>
      <c r="B481" s="399" t="s">
        <v>297</v>
      </c>
      <c r="C481" s="1266" t="s">
        <v>626</v>
      </c>
      <c r="D481" s="1266"/>
      <c r="E481" s="1266"/>
      <c r="F481" s="1266"/>
      <c r="G481" s="1266"/>
      <c r="H481" s="1266"/>
      <c r="I481" s="1266"/>
      <c r="J481" s="1266"/>
      <c r="K481" s="1266"/>
      <c r="L481" s="1266"/>
      <c r="M481" s="1266"/>
      <c r="N481" s="1266"/>
      <c r="O481" s="1266"/>
      <c r="P481" s="1266"/>
      <c r="Q481" s="1266"/>
    </row>
    <row r="482" spans="1:18" ht="12.75" customHeight="1">
      <c r="A482" s="367"/>
      <c r="B482" s="399" t="s">
        <v>498</v>
      </c>
      <c r="C482" s="1266" t="s">
        <v>636</v>
      </c>
      <c r="D482" s="1266"/>
      <c r="E482" s="1266"/>
      <c r="F482" s="1266"/>
      <c r="G482" s="1266"/>
      <c r="H482" s="1266"/>
      <c r="I482" s="1266"/>
      <c r="J482" s="1266"/>
      <c r="K482" s="1266"/>
      <c r="L482" s="1266"/>
      <c r="M482" s="1266"/>
      <c r="N482" s="1266"/>
      <c r="O482" s="1266"/>
      <c r="P482" s="1266"/>
      <c r="Q482" s="1266"/>
    </row>
    <row r="483" spans="1:18">
      <c r="B483" s="399" t="s">
        <v>500</v>
      </c>
      <c r="C483" s="1266" t="s">
        <v>637</v>
      </c>
      <c r="D483" s="1266"/>
      <c r="E483" s="1266"/>
      <c r="F483" s="1266"/>
      <c r="G483" s="1266"/>
      <c r="H483" s="1266"/>
      <c r="I483" s="1266"/>
      <c r="J483" s="1266"/>
      <c r="K483" s="1266"/>
      <c r="L483" s="1266"/>
      <c r="M483" s="1266"/>
      <c r="N483" s="1266"/>
      <c r="O483" s="1266"/>
      <c r="P483" s="1266"/>
      <c r="Q483" s="1266"/>
    </row>
    <row r="484" spans="1:18">
      <c r="B484" s="706" t="s">
        <v>500</v>
      </c>
      <c r="C484" s="1282" t="s">
        <v>637</v>
      </c>
      <c r="D484" s="1282"/>
      <c r="E484" s="1282"/>
      <c r="F484" s="1282"/>
      <c r="G484" s="1282"/>
      <c r="H484" s="1282"/>
      <c r="I484" s="1282"/>
      <c r="J484" s="1282"/>
      <c r="K484" s="1282"/>
      <c r="L484" s="1282"/>
      <c r="M484" s="1282"/>
      <c r="N484" s="1282"/>
      <c r="O484" s="1282"/>
      <c r="P484" s="1282"/>
      <c r="Q484" s="1282"/>
      <c r="R484" s="785"/>
    </row>
    <row r="485" spans="1:18">
      <c r="B485" s="706" t="s">
        <v>498</v>
      </c>
      <c r="C485" s="1282" t="s">
        <v>636</v>
      </c>
      <c r="D485" s="1282"/>
      <c r="E485" s="1282"/>
      <c r="F485" s="1282"/>
      <c r="G485" s="1282"/>
      <c r="H485" s="1282"/>
      <c r="I485" s="1282"/>
      <c r="J485" s="1282"/>
      <c r="K485" s="1282"/>
      <c r="L485" s="1282"/>
      <c r="M485" s="1282"/>
      <c r="N485" s="1282"/>
      <c r="O485" s="1282"/>
      <c r="P485" s="1282"/>
      <c r="Q485" s="1282"/>
      <c r="R485" s="785"/>
    </row>
    <row r="486" spans="1:18">
      <c r="B486" s="706" t="s">
        <v>500</v>
      </c>
      <c r="C486" s="1282" t="s">
        <v>637</v>
      </c>
      <c r="D486" s="1282"/>
      <c r="E486" s="1282"/>
      <c r="F486" s="1282"/>
      <c r="G486" s="1282"/>
      <c r="H486" s="1282"/>
      <c r="I486" s="1282"/>
      <c r="J486" s="1282"/>
      <c r="K486" s="1282"/>
      <c r="L486" s="1282"/>
      <c r="M486" s="1282"/>
      <c r="N486" s="1282"/>
      <c r="O486" s="1282"/>
      <c r="P486" s="1282"/>
      <c r="Q486" s="1282"/>
      <c r="R486" s="785"/>
    </row>
  </sheetData>
  <mergeCells count="110">
    <mergeCell ref="C191:R191"/>
    <mergeCell ref="C193:R193"/>
    <mergeCell ref="C194:R194"/>
    <mergeCell ref="C195:R195"/>
    <mergeCell ref="C196:R196"/>
    <mergeCell ref="C190:R190"/>
    <mergeCell ref="C292:Q292"/>
    <mergeCell ref="C291:Q291"/>
    <mergeCell ref="C290:Q290"/>
    <mergeCell ref="C46:R46"/>
    <mergeCell ref="E5:F5"/>
    <mergeCell ref="G5:H5"/>
    <mergeCell ref="E6:F6"/>
    <mergeCell ref="G6:H6"/>
    <mergeCell ref="C51:R51"/>
    <mergeCell ref="C47:R47"/>
    <mergeCell ref="C48:R48"/>
    <mergeCell ref="C49:R49"/>
    <mergeCell ref="C145:R145"/>
    <mergeCell ref="C146:R146"/>
    <mergeCell ref="C147:R147"/>
    <mergeCell ref="E53:F53"/>
    <mergeCell ref="G53:H53"/>
    <mergeCell ref="C50:R50"/>
    <mergeCell ref="C95:R95"/>
    <mergeCell ref="C94:R94"/>
    <mergeCell ref="E102:F102"/>
    <mergeCell ref="G102:H102"/>
    <mergeCell ref="G54:H54"/>
    <mergeCell ref="C144:R144"/>
    <mergeCell ref="E54:F54"/>
    <mergeCell ref="C96:R96"/>
    <mergeCell ref="C97:R97"/>
    <mergeCell ref="C98:R98"/>
    <mergeCell ref="C99:R99"/>
    <mergeCell ref="C484:Q484"/>
    <mergeCell ref="C485:Q485"/>
    <mergeCell ref="C486:Q486"/>
    <mergeCell ref="C483:Q483"/>
    <mergeCell ref="C481:Q481"/>
    <mergeCell ref="C482:Q482"/>
    <mergeCell ref="C480:Q480"/>
    <mergeCell ref="E247:F247"/>
    <mergeCell ref="G247:H247"/>
    <mergeCell ref="C288:R288"/>
    <mergeCell ref="E248:F248"/>
    <mergeCell ref="G248:H248"/>
    <mergeCell ref="C289:R289"/>
    <mergeCell ref="E294:F294"/>
    <mergeCell ref="G294:H294"/>
    <mergeCell ref="E295:F295"/>
    <mergeCell ref="G295:H295"/>
    <mergeCell ref="C339:Q339"/>
    <mergeCell ref="C335:R335"/>
    <mergeCell ref="C336:R336"/>
    <mergeCell ref="C337:Q337"/>
    <mergeCell ref="C338:Q338"/>
    <mergeCell ref="C386:Q386"/>
    <mergeCell ref="E341:F341"/>
    <mergeCell ref="E438:F438"/>
    <mergeCell ref="G438:H438"/>
    <mergeCell ref="C479:R479"/>
    <mergeCell ref="C434:Q434"/>
    <mergeCell ref="C478:R478"/>
    <mergeCell ref="S53:AA54"/>
    <mergeCell ref="E101:F101"/>
    <mergeCell ref="G101:H101"/>
    <mergeCell ref="C142:R142"/>
    <mergeCell ref="E150:F150"/>
    <mergeCell ref="G150:H150"/>
    <mergeCell ref="S101:AA102"/>
    <mergeCell ref="E149:F149"/>
    <mergeCell ref="G149:H149"/>
    <mergeCell ref="K149:L149"/>
    <mergeCell ref="T149:AB150"/>
    <mergeCell ref="C192:R192"/>
    <mergeCell ref="E199:F199"/>
    <mergeCell ref="G199:H199"/>
    <mergeCell ref="E198:F198"/>
    <mergeCell ref="G198:H198"/>
    <mergeCell ref="K198:L198"/>
    <mergeCell ref="C240:R240"/>
    <mergeCell ref="C143:R143"/>
    <mergeCell ref="T198:AB199"/>
    <mergeCell ref="C239:R239"/>
    <mergeCell ref="C241:R241"/>
    <mergeCell ref="C242:R242"/>
    <mergeCell ref="C243:R243"/>
    <mergeCell ref="C244:R244"/>
    <mergeCell ref="C245:R245"/>
    <mergeCell ref="E388:F388"/>
    <mergeCell ref="G388:H388"/>
    <mergeCell ref="K388:L388"/>
    <mergeCell ref="G341:H341"/>
    <mergeCell ref="E342:F342"/>
    <mergeCell ref="G342:H342"/>
    <mergeCell ref="C382:R382"/>
    <mergeCell ref="C383:R383"/>
    <mergeCell ref="C384:Q384"/>
    <mergeCell ref="C385:Q385"/>
    <mergeCell ref="E389:F389"/>
    <mergeCell ref="G389:H389"/>
    <mergeCell ref="C429:R429"/>
    <mergeCell ref="C430:R430"/>
    <mergeCell ref="C431:Q431"/>
    <mergeCell ref="C432:Q432"/>
    <mergeCell ref="E437:F437"/>
    <mergeCell ref="G437:H437"/>
    <mergeCell ref="K437:L437"/>
    <mergeCell ref="C433:Q433"/>
  </mergeCells>
  <hyperlinks>
    <hyperlink ref="P2" location="Contents!B20" display="Contents" xr:uid="{AA20DF2E-79A7-4F16-AB2F-A73711FA461D}"/>
  </hyperlinks>
  <pageMargins left="0.25" right="0.25" top="0.75" bottom="0.75" header="0.3" footer="0.3"/>
  <pageSetup paperSize="8" scale="95" fitToHeight="0" orientation="portrait" r:id="rId1"/>
  <customProperties>
    <customPr name="_pios_id" r:id="rId2"/>
  </customProperties>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827D6-39BC-4B4B-8119-87B212F8B6B4}">
  <sheetPr>
    <tabColor rgb="FF008080"/>
    <pageSetUpPr fitToPage="1"/>
  </sheetPr>
  <dimension ref="A1:AB1452"/>
  <sheetViews>
    <sheetView showGridLines="0" view="pageBreakPreview" zoomScaleNormal="110" zoomScaleSheetLayoutView="100" workbookViewId="0">
      <selection activeCell="C1" sqref="C1"/>
    </sheetView>
  </sheetViews>
  <sheetFormatPr defaultColWidth="9.1171875" defaultRowHeight="12.3"/>
  <cols>
    <col min="1" max="2" width="1.41015625" style="506" customWidth="1"/>
    <col min="3" max="3" width="41" style="162" customWidth="1"/>
    <col min="4" max="4" width="1.41015625" style="162" customWidth="1"/>
    <col min="5" max="14" width="9.1171875" style="162"/>
    <col min="15" max="15" width="2.703125" style="162" customWidth="1"/>
    <col min="16" max="16384" width="9.1171875" style="162"/>
  </cols>
  <sheetData>
    <row r="1" spans="1:19" s="5" customFormat="1" ht="10.5" customHeight="1">
      <c r="A1" s="416"/>
      <c r="B1" s="416"/>
      <c r="C1" s="57" t="str">
        <f>'PP&amp;E'!B1</f>
        <v>Financial and Operating Information 2021 - 2025</v>
      </c>
      <c r="D1"/>
      <c r="E1"/>
      <c r="F1"/>
    </row>
    <row r="2" spans="1:19" s="5" customFormat="1" ht="10.5" customHeight="1">
      <c r="A2" s="416"/>
      <c r="B2" s="416"/>
      <c r="C2" s="369" t="s">
        <v>39</v>
      </c>
      <c r="D2"/>
      <c r="E2"/>
      <c r="F2"/>
      <c r="P2" s="102" t="s">
        <v>6</v>
      </c>
    </row>
    <row r="3" spans="1:19" ht="35.25" customHeight="1">
      <c r="A3" s="499"/>
      <c r="B3" s="499"/>
      <c r="C3" s="2" t="s">
        <v>44</v>
      </c>
      <c r="D3" s="77"/>
      <c r="E3" s="633"/>
      <c r="F3"/>
      <c r="G3" s="5"/>
      <c r="H3" s="5"/>
      <c r="J3" s="504"/>
      <c r="K3" s="504"/>
      <c r="L3" s="504"/>
      <c r="M3" s="504"/>
    </row>
    <row r="4" spans="1:19" ht="10.5" customHeight="1" thickBot="1">
      <c r="A4" s="505"/>
      <c r="B4" s="505"/>
      <c r="C4" s="423"/>
      <c r="D4" s="77"/>
      <c r="E4" s="536"/>
      <c r="F4" s="536"/>
      <c r="G4" s="536"/>
      <c r="H4" s="536"/>
      <c r="I4" s="536"/>
      <c r="J4" s="536"/>
      <c r="K4" s="536"/>
      <c r="L4" s="536"/>
      <c r="M4" s="536"/>
      <c r="N4" s="77"/>
      <c r="O4" s="77"/>
      <c r="P4" s="536"/>
      <c r="Q4" s="536"/>
      <c r="R4" s="77"/>
    </row>
    <row r="5" spans="1:19" ht="14.1">
      <c r="A5" s="505"/>
      <c r="B5" s="1158"/>
      <c r="C5" s="1159" t="s">
        <v>652</v>
      </c>
      <c r="D5" s="1160"/>
      <c r="E5" s="1289" t="s">
        <v>352</v>
      </c>
      <c r="F5" s="1290"/>
      <c r="G5" s="1289" t="s">
        <v>566</v>
      </c>
      <c r="H5" s="1289"/>
      <c r="I5" s="1161" t="s">
        <v>567</v>
      </c>
      <c r="J5" s="1161" t="s">
        <v>568</v>
      </c>
      <c r="K5" s="1161" t="s">
        <v>569</v>
      </c>
      <c r="L5" s="1161" t="s">
        <v>570</v>
      </c>
      <c r="M5" s="1162" t="s">
        <v>571</v>
      </c>
      <c r="N5" s="910"/>
      <c r="P5" s="1163" t="s">
        <v>571</v>
      </c>
      <c r="Q5" s="1163" t="s">
        <v>572</v>
      </c>
    </row>
    <row r="6" spans="1:19">
      <c r="A6" s="505"/>
      <c r="B6" s="1158"/>
      <c r="C6" s="1164" t="s">
        <v>653</v>
      </c>
      <c r="D6" s="1160"/>
      <c r="E6" s="1289"/>
      <c r="F6" s="1290"/>
      <c r="G6" s="1289" t="s">
        <v>573</v>
      </c>
      <c r="H6" s="1289"/>
      <c r="I6" s="1161" t="s">
        <v>573</v>
      </c>
      <c r="J6" s="1161"/>
      <c r="K6" s="1165"/>
      <c r="L6" s="1165"/>
      <c r="M6" s="1165"/>
      <c r="N6" s="910"/>
      <c r="P6" s="1166" t="s">
        <v>574</v>
      </c>
      <c r="Q6" s="1166" t="s">
        <v>575</v>
      </c>
    </row>
    <row r="7" spans="1:19" ht="10.5" customHeight="1">
      <c r="A7" s="505"/>
      <c r="B7" s="1158"/>
      <c r="C7" s="1167"/>
      <c r="D7" s="1168"/>
      <c r="E7" s="1169"/>
      <c r="F7" s="1169"/>
      <c r="G7" s="1169"/>
      <c r="H7" s="1169" t="s">
        <v>576</v>
      </c>
      <c r="I7" s="1169"/>
      <c r="J7" s="1169"/>
      <c r="K7" s="1169"/>
      <c r="L7" s="1169"/>
      <c r="M7" s="1169"/>
      <c r="N7" s="910"/>
      <c r="P7" s="1169"/>
      <c r="Q7" s="1169"/>
    </row>
    <row r="8" spans="1:19" ht="10.5" customHeight="1">
      <c r="A8" s="505"/>
      <c r="B8" s="1158"/>
      <c r="C8" s="1170"/>
      <c r="D8" s="1168"/>
      <c r="E8" s="1165"/>
      <c r="F8" s="1165" t="s">
        <v>576</v>
      </c>
      <c r="G8" s="1165"/>
      <c r="H8" s="1165" t="s">
        <v>566</v>
      </c>
      <c r="I8" s="1165"/>
      <c r="J8" s="1165"/>
      <c r="K8" s="1165"/>
      <c r="L8" s="1165"/>
      <c r="M8" s="1165"/>
      <c r="N8" s="910"/>
      <c r="P8" s="1165"/>
      <c r="Q8" s="1165"/>
    </row>
    <row r="9" spans="1:19" ht="10.5" customHeight="1">
      <c r="A9" s="505"/>
      <c r="B9" s="1158"/>
      <c r="C9" s="1171"/>
      <c r="D9" s="1172"/>
      <c r="E9" s="1173" t="s">
        <v>577</v>
      </c>
      <c r="F9" s="1173" t="s">
        <v>352</v>
      </c>
      <c r="G9" s="1173" t="s">
        <v>149</v>
      </c>
      <c r="H9" s="1173" t="s">
        <v>573</v>
      </c>
      <c r="I9" s="1173"/>
      <c r="J9" s="1173"/>
      <c r="K9" s="1173"/>
      <c r="L9" s="1173"/>
      <c r="M9" s="1173"/>
      <c r="N9" s="910"/>
      <c r="P9" s="1173"/>
      <c r="Q9" s="1173"/>
    </row>
    <row r="10" spans="1:19">
      <c r="A10" s="505"/>
      <c r="B10" s="1174"/>
      <c r="C10" s="1175">
        <v>2025</v>
      </c>
      <c r="D10" s="1176"/>
      <c r="E10" s="1176"/>
      <c r="F10" s="1176"/>
      <c r="G10" s="1176"/>
      <c r="H10" s="1176"/>
      <c r="I10" s="1176"/>
      <c r="J10" s="1176"/>
      <c r="K10" s="1176"/>
      <c r="L10" s="1176"/>
      <c r="M10" s="1176"/>
      <c r="N10" s="910"/>
      <c r="P10" s="1176"/>
      <c r="Q10" s="1176"/>
    </row>
    <row r="11" spans="1:19" ht="10.5" customHeight="1">
      <c r="A11" s="505"/>
      <c r="B11" s="1174"/>
      <c r="C11" s="594" t="s">
        <v>578</v>
      </c>
      <c r="D11" s="595"/>
      <c r="E11" s="513"/>
      <c r="F11" s="513"/>
      <c r="G11" s="513"/>
      <c r="H11" s="513"/>
      <c r="I11" s="513"/>
      <c r="J11" s="513"/>
      <c r="K11" s="513"/>
      <c r="L11" s="513"/>
      <c r="M11" s="513"/>
      <c r="N11" s="910"/>
      <c r="P11" s="1177"/>
      <c r="Q11" s="1177"/>
    </row>
    <row r="12" spans="1:19" ht="10.5" customHeight="1">
      <c r="A12" s="505"/>
      <c r="B12" s="1174"/>
      <c r="C12" s="594" t="s">
        <v>654</v>
      </c>
      <c r="D12" s="596"/>
      <c r="E12" s="529"/>
      <c r="F12" s="529"/>
      <c r="G12" s="529"/>
      <c r="H12" s="529"/>
      <c r="I12" s="529"/>
      <c r="J12" s="529"/>
      <c r="K12" s="529"/>
      <c r="L12" s="529"/>
      <c r="M12" s="529"/>
      <c r="N12" s="910"/>
      <c r="P12" s="529"/>
      <c r="Q12" s="529"/>
    </row>
    <row r="13" spans="1:19" ht="10.5" customHeight="1">
      <c r="A13" s="505"/>
      <c r="B13" s="1174"/>
      <c r="C13" s="610" t="s">
        <v>655</v>
      </c>
      <c r="D13" s="599"/>
      <c r="E13" s="608">
        <v>103.99315984</v>
      </c>
      <c r="F13" s="608">
        <v>0</v>
      </c>
      <c r="G13" s="608">
        <v>653.32911063999995</v>
      </c>
      <c r="H13" s="608">
        <v>0</v>
      </c>
      <c r="I13" s="608">
        <v>0.77340908000000008</v>
      </c>
      <c r="J13" s="608">
        <v>1.15113098</v>
      </c>
      <c r="K13" s="608">
        <v>715.5027399999999</v>
      </c>
      <c r="L13" s="608">
        <v>8.5392187299999982</v>
      </c>
      <c r="M13" s="608">
        <v>1483.2887692699999</v>
      </c>
      <c r="N13" s="910"/>
      <c r="P13" s="608">
        <v>77.057712789999997</v>
      </c>
      <c r="Q13" s="608">
        <v>1406.23105648</v>
      </c>
      <c r="S13" s="605"/>
    </row>
    <row r="14" spans="1:19" ht="10.5" customHeight="1">
      <c r="A14" s="505"/>
      <c r="B14" s="1178"/>
      <c r="C14" s="861" t="s">
        <v>656</v>
      </c>
      <c r="D14" s="600"/>
      <c r="E14" s="862">
        <v>62.72471547</v>
      </c>
      <c r="F14" s="862">
        <v>0</v>
      </c>
      <c r="G14" s="862">
        <v>472.15653037999999</v>
      </c>
      <c r="H14" s="862">
        <v>0</v>
      </c>
      <c r="I14" s="862">
        <v>4.2745897000000008</v>
      </c>
      <c r="J14" s="608">
        <v>0</v>
      </c>
      <c r="K14" s="862">
        <v>305.00740578</v>
      </c>
      <c r="L14" s="862">
        <v>1.4671145000000001</v>
      </c>
      <c r="M14" s="862">
        <v>845.63035581999998</v>
      </c>
      <c r="N14" s="910"/>
      <c r="P14" s="862">
        <v>34.564964519999997</v>
      </c>
      <c r="Q14" s="862">
        <v>811.06539129999999</v>
      </c>
      <c r="S14" s="605"/>
    </row>
    <row r="15" spans="1:19" ht="10.5" customHeight="1">
      <c r="A15" s="505"/>
      <c r="B15" s="1174"/>
      <c r="C15" s="1179"/>
      <c r="D15" s="1180"/>
      <c r="E15" s="1181">
        <v>166.71787531000001</v>
      </c>
      <c r="F15" s="1179">
        <v>0</v>
      </c>
      <c r="G15" s="1182">
        <v>1125.48564102</v>
      </c>
      <c r="H15" s="1182">
        <v>0</v>
      </c>
      <c r="I15" s="1182">
        <v>5.0479987800000012</v>
      </c>
      <c r="J15" s="1182">
        <v>1.1511309700000001</v>
      </c>
      <c r="K15" s="1182">
        <v>1020.5101457799999</v>
      </c>
      <c r="L15" s="1182">
        <v>10.006333229999999</v>
      </c>
      <c r="M15" s="1182">
        <v>2328.9191250899999</v>
      </c>
      <c r="N15" s="910"/>
      <c r="P15" s="1182">
        <v>111.62267731</v>
      </c>
      <c r="Q15" s="1182">
        <v>2217.2964477800001</v>
      </c>
      <c r="S15" s="605"/>
    </row>
    <row r="16" spans="1:19" ht="10.5" customHeight="1">
      <c r="A16" s="505"/>
      <c r="B16" s="1174"/>
      <c r="C16" s="72"/>
      <c r="D16"/>
      <c r="E16" s="601"/>
      <c r="F16" s="602"/>
      <c r="G16" s="602"/>
      <c r="H16" s="602"/>
      <c r="I16" s="602"/>
      <c r="J16" s="602"/>
      <c r="K16" s="602"/>
      <c r="L16" s="602"/>
      <c r="M16" s="602"/>
      <c r="N16" s="910"/>
      <c r="P16" s="910"/>
      <c r="Q16" s="910"/>
      <c r="S16" s="605"/>
    </row>
    <row r="17" spans="1:19" ht="10.5" customHeight="1">
      <c r="A17" s="505"/>
      <c r="B17" s="1174"/>
      <c r="C17" s="18" t="s">
        <v>657</v>
      </c>
      <c r="D17"/>
      <c r="E17" s="605"/>
      <c r="F17" s="605"/>
      <c r="G17" s="605"/>
      <c r="H17" s="605"/>
      <c r="I17" s="605"/>
      <c r="J17" s="605"/>
      <c r="K17" s="605"/>
      <c r="L17" s="605"/>
      <c r="M17" s="605"/>
      <c r="N17" s="910"/>
      <c r="P17" s="910"/>
      <c r="Q17" s="910"/>
      <c r="S17" s="605"/>
    </row>
    <row r="18" spans="1:19" ht="10.5" customHeight="1">
      <c r="A18" s="505"/>
      <c r="B18" s="1174"/>
      <c r="C18" s="18" t="s">
        <v>658</v>
      </c>
      <c r="D18" s="533"/>
      <c r="E18" s="608">
        <v>-40.441599040000007</v>
      </c>
      <c r="F18" s="608">
        <v>0</v>
      </c>
      <c r="G18" s="608">
        <v>38.568744500000015</v>
      </c>
      <c r="H18" s="608">
        <v>0</v>
      </c>
      <c r="I18" s="608">
        <v>2.3766415700000008</v>
      </c>
      <c r="J18" s="608">
        <v>2.67974538</v>
      </c>
      <c r="K18" s="608">
        <v>75.432772739999976</v>
      </c>
      <c r="L18" s="608">
        <v>1.1137865999999994</v>
      </c>
      <c r="M18" s="608">
        <v>79.73009175</v>
      </c>
      <c r="N18" s="910"/>
      <c r="P18" s="608">
        <v>9.6384710699999907</v>
      </c>
      <c r="Q18" s="608">
        <v>70.091620680000077</v>
      </c>
      <c r="S18" s="605"/>
    </row>
    <row r="19" spans="1:19" ht="10.5" customHeight="1">
      <c r="A19" s="505"/>
      <c r="B19" s="1174"/>
      <c r="C19" s="18" t="s">
        <v>659</v>
      </c>
      <c r="D19" s="533"/>
      <c r="E19" s="608">
        <v>0</v>
      </c>
      <c r="F19" s="608">
        <v>0</v>
      </c>
      <c r="G19" s="608">
        <v>13.407076</v>
      </c>
      <c r="H19" s="608">
        <v>0</v>
      </c>
      <c r="I19" s="608">
        <v>0</v>
      </c>
      <c r="J19" s="608">
        <v>0</v>
      </c>
      <c r="K19" s="608">
        <v>0</v>
      </c>
      <c r="L19" s="608">
        <v>0</v>
      </c>
      <c r="M19" s="608">
        <v>13.407076</v>
      </c>
      <c r="N19" s="910"/>
      <c r="P19" s="608">
        <v>0</v>
      </c>
      <c r="Q19" s="608">
        <v>13.407076</v>
      </c>
      <c r="S19" s="605"/>
    </row>
    <row r="20" spans="1:19" ht="10.5" customHeight="1">
      <c r="A20" s="505"/>
      <c r="B20" s="1174"/>
      <c r="C20" s="18" t="s">
        <v>660</v>
      </c>
      <c r="D20" s="533"/>
      <c r="E20" s="608">
        <v>0</v>
      </c>
      <c r="F20" s="608">
        <v>0</v>
      </c>
      <c r="G20" s="608">
        <v>40.107087339999993</v>
      </c>
      <c r="H20" s="608">
        <v>0</v>
      </c>
      <c r="I20" s="608">
        <v>0</v>
      </c>
      <c r="J20" s="608">
        <v>0</v>
      </c>
      <c r="K20" s="608">
        <v>0</v>
      </c>
      <c r="L20" s="608">
        <v>0</v>
      </c>
      <c r="M20" s="608">
        <v>40.107087339999993</v>
      </c>
      <c r="N20" s="910"/>
      <c r="P20" s="608">
        <v>0</v>
      </c>
      <c r="Q20" s="608">
        <v>40.107087339999993</v>
      </c>
      <c r="S20" s="605"/>
    </row>
    <row r="21" spans="1:19" ht="10.5" customHeight="1">
      <c r="A21" s="505"/>
      <c r="B21" s="1174"/>
      <c r="C21" s="18" t="s">
        <v>661</v>
      </c>
      <c r="D21" s="533"/>
      <c r="E21" s="608">
        <v>0</v>
      </c>
      <c r="F21" s="608">
        <v>0</v>
      </c>
      <c r="G21" s="608">
        <v>1.3879999999999999</v>
      </c>
      <c r="H21" s="608">
        <v>0</v>
      </c>
      <c r="I21" s="608">
        <v>0</v>
      </c>
      <c r="J21" s="608">
        <v>0.77241086000000003</v>
      </c>
      <c r="K21" s="608">
        <v>3.2762768000000002</v>
      </c>
      <c r="L21" s="608">
        <v>0</v>
      </c>
      <c r="M21" s="608">
        <v>5.4753870200000003</v>
      </c>
      <c r="N21" s="910"/>
      <c r="P21" s="608">
        <v>4.0873870200000004</v>
      </c>
      <c r="Q21" s="608">
        <v>1.3879999999999999</v>
      </c>
      <c r="S21" s="605"/>
    </row>
    <row r="22" spans="1:19" ht="10.5" customHeight="1">
      <c r="A22" s="505"/>
      <c r="B22" s="1174"/>
      <c r="C22" s="18" t="s">
        <v>662</v>
      </c>
      <c r="D22" s="533"/>
      <c r="E22" s="608">
        <v>-28.56022763</v>
      </c>
      <c r="F22" s="608">
        <v>0</v>
      </c>
      <c r="G22" s="608">
        <v>-145.63997735000001</v>
      </c>
      <c r="H22" s="608">
        <v>0</v>
      </c>
      <c r="I22" s="608">
        <v>-1.9239669499999996</v>
      </c>
      <c r="J22" s="608">
        <v>-2.8521869999999998</v>
      </c>
      <c r="K22" s="608">
        <v>-110.33157229</v>
      </c>
      <c r="L22" s="608">
        <v>-2.8140858299999998</v>
      </c>
      <c r="M22" s="608">
        <v>-292.12201705000001</v>
      </c>
      <c r="N22" s="910"/>
      <c r="P22" s="608">
        <v>-27.049811710000004</v>
      </c>
      <c r="Q22" s="608">
        <v>-265.07220533999998</v>
      </c>
      <c r="S22" s="605"/>
    </row>
    <row r="23" spans="1:19" ht="10.5" customHeight="1">
      <c r="A23" s="505"/>
      <c r="B23" s="1174"/>
      <c r="C23" s="18" t="s">
        <v>663</v>
      </c>
      <c r="D23" s="533"/>
      <c r="E23" s="608">
        <v>-1.10712487</v>
      </c>
      <c r="F23" s="608">
        <v>0</v>
      </c>
      <c r="G23" s="608">
        <v>-31.444119130000001</v>
      </c>
      <c r="H23" s="608">
        <v>0</v>
      </c>
      <c r="I23" s="608">
        <v>0</v>
      </c>
      <c r="J23" s="608">
        <v>0</v>
      </c>
      <c r="K23" s="608">
        <v>0</v>
      </c>
      <c r="L23" s="608">
        <v>0</v>
      </c>
      <c r="M23" s="608">
        <v>-32.551244000000004</v>
      </c>
      <c r="N23" s="910"/>
      <c r="P23" s="608">
        <v>0</v>
      </c>
      <c r="Q23" s="608">
        <v>-32.551244000000004</v>
      </c>
      <c r="S23" s="605"/>
    </row>
    <row r="24" spans="1:19" ht="10.5" customHeight="1">
      <c r="A24" s="505"/>
      <c r="B24" s="1174"/>
      <c r="C24" s="1179"/>
      <c r="D24" s="1180"/>
      <c r="E24" s="1182">
        <v>-70.108951540000021</v>
      </c>
      <c r="F24" s="1179">
        <v>0</v>
      </c>
      <c r="G24" s="1182">
        <v>-83.613188640000004</v>
      </c>
      <c r="H24" s="1182">
        <v>0</v>
      </c>
      <c r="I24" s="1182">
        <v>0</v>
      </c>
      <c r="J24" s="1182">
        <v>0.59996924000000007</v>
      </c>
      <c r="K24" s="1182">
        <v>-31.622522750000016</v>
      </c>
      <c r="L24" s="1182">
        <v>-1.6615998700000003</v>
      </c>
      <c r="M24" s="1182">
        <v>-185.95361894000001</v>
      </c>
      <c r="N24" s="910"/>
      <c r="P24" s="1182">
        <v>-13.323953620000012</v>
      </c>
      <c r="Q24" s="1182">
        <v>-172.6296653199999</v>
      </c>
      <c r="S24" s="605"/>
    </row>
    <row r="25" spans="1:19" ht="10.5" customHeight="1">
      <c r="A25" s="505"/>
      <c r="B25" s="1174"/>
      <c r="C25" s="594" t="s">
        <v>664</v>
      </c>
      <c r="D25" s="144"/>
      <c r="E25" s="529"/>
      <c r="F25" s="529"/>
      <c r="G25" s="529"/>
      <c r="H25" s="529"/>
      <c r="I25" s="529"/>
      <c r="J25" s="529"/>
      <c r="K25" s="529"/>
      <c r="L25" s="529"/>
      <c r="M25" s="529"/>
      <c r="N25" s="910"/>
      <c r="P25" s="529"/>
      <c r="Q25" s="529"/>
      <c r="S25" s="605"/>
    </row>
    <row r="26" spans="1:19" ht="10.5" customHeight="1">
      <c r="A26" s="505"/>
      <c r="B26" s="1174"/>
      <c r="C26" s="610" t="s">
        <v>655</v>
      </c>
      <c r="D26"/>
      <c r="E26" s="608">
        <v>55.657145339999992</v>
      </c>
      <c r="F26" s="608">
        <v>0</v>
      </c>
      <c r="G26" s="608">
        <v>598.67108881000001</v>
      </c>
      <c r="H26" s="608">
        <v>0</v>
      </c>
      <c r="I26" s="608">
        <v>1.42874236</v>
      </c>
      <c r="J26" s="608">
        <v>1.7511002100000002</v>
      </c>
      <c r="K26" s="608">
        <v>691.19646018000003</v>
      </c>
      <c r="L26" s="608">
        <v>5.7655015800000005</v>
      </c>
      <c r="M26" s="608">
        <v>1354.4700384800001</v>
      </c>
      <c r="N26" s="910"/>
      <c r="P26" s="608">
        <v>62.29555818</v>
      </c>
      <c r="Q26" s="608">
        <v>1292.1744802999999</v>
      </c>
      <c r="S26" s="605"/>
    </row>
    <row r="27" spans="1:19" ht="12.75" customHeight="1">
      <c r="A27" s="505"/>
      <c r="B27" s="1174"/>
      <c r="C27" s="861" t="s">
        <v>656</v>
      </c>
      <c r="D27" s="533"/>
      <c r="E27" s="862">
        <v>40.951778429999997</v>
      </c>
      <c r="F27" s="862">
        <v>0</v>
      </c>
      <c r="G27" s="862">
        <v>443.20136356999996</v>
      </c>
      <c r="H27" s="862">
        <v>0</v>
      </c>
      <c r="I27" s="862">
        <v>4.0719310399999999</v>
      </c>
      <c r="J27" s="862">
        <v>0</v>
      </c>
      <c r="K27" s="862">
        <v>297.69116285000001</v>
      </c>
      <c r="L27" s="862">
        <v>2.5792317799999998</v>
      </c>
      <c r="M27" s="862">
        <v>788.49546766999993</v>
      </c>
      <c r="N27" s="910"/>
      <c r="P27" s="862">
        <v>36.003165510000002</v>
      </c>
      <c r="Q27" s="862">
        <v>752.49230216000001</v>
      </c>
      <c r="S27" s="605"/>
    </row>
    <row r="28" spans="1:19" ht="10.5" customHeight="1">
      <c r="A28" s="505"/>
      <c r="B28" s="1174"/>
      <c r="C28" s="1179"/>
      <c r="D28" s="1180"/>
      <c r="E28" s="1181">
        <v>96.60892376999999</v>
      </c>
      <c r="F28" s="1179">
        <v>0</v>
      </c>
      <c r="G28" s="1182">
        <v>1041.8724523799999</v>
      </c>
      <c r="H28" s="1182">
        <v>0</v>
      </c>
      <c r="I28" s="1182">
        <v>5.5006734000000002</v>
      </c>
      <c r="J28" s="1182">
        <v>1.7511002100000002</v>
      </c>
      <c r="K28" s="1182">
        <v>988.88762302999999</v>
      </c>
      <c r="L28" s="1182">
        <v>8.3447333599999993</v>
      </c>
      <c r="M28" s="1182">
        <v>2142.9655061499998</v>
      </c>
      <c r="N28" s="910"/>
      <c r="P28" s="1182">
        <v>98.298723690000003</v>
      </c>
      <c r="Q28" s="1182">
        <v>2044.6667824599999</v>
      </c>
      <c r="S28" s="605"/>
    </row>
    <row r="29" spans="1:19" ht="10.5" customHeight="1">
      <c r="A29" s="505"/>
      <c r="B29" s="1174"/>
      <c r="C29" s="594" t="s">
        <v>665</v>
      </c>
      <c r="D29" s="513"/>
      <c r="E29" s="513"/>
      <c r="F29" s="513"/>
      <c r="G29" s="513"/>
      <c r="H29" s="513"/>
      <c r="I29" s="513"/>
      <c r="J29" s="513"/>
      <c r="K29" s="513"/>
      <c r="L29" s="513"/>
      <c r="M29" s="513"/>
      <c r="N29" s="910"/>
      <c r="P29" s="1177"/>
      <c r="Q29" s="1177"/>
      <c r="S29" s="605"/>
    </row>
    <row r="30" spans="1:19" ht="10.5" customHeight="1">
      <c r="A30" s="505"/>
      <c r="B30" s="1174"/>
      <c r="C30" s="594" t="s">
        <v>654</v>
      </c>
      <c r="D30" s="144"/>
      <c r="E30" s="529"/>
      <c r="F30" s="529"/>
      <c r="G30" s="529"/>
      <c r="H30" s="529"/>
      <c r="I30" s="529"/>
      <c r="J30" s="529"/>
      <c r="K30" s="529"/>
      <c r="L30" s="529"/>
      <c r="M30" s="529"/>
      <c r="N30" s="910"/>
      <c r="P30" s="529"/>
      <c r="Q30" s="529"/>
      <c r="S30" s="605"/>
    </row>
    <row r="31" spans="1:19" ht="12.75" customHeight="1">
      <c r="A31" s="505"/>
      <c r="B31" s="1174"/>
      <c r="C31" s="610" t="s">
        <v>655</v>
      </c>
      <c r="D31"/>
      <c r="E31" s="608">
        <v>0</v>
      </c>
      <c r="F31" s="608">
        <v>75.610182120000005</v>
      </c>
      <c r="G31" s="608">
        <v>0</v>
      </c>
      <c r="H31" s="608">
        <v>10.28140883</v>
      </c>
      <c r="I31" s="608">
        <v>270.65036982999999</v>
      </c>
      <c r="J31" s="608">
        <v>93.541044340000013</v>
      </c>
      <c r="K31" s="608">
        <v>107.44667691000001</v>
      </c>
      <c r="L31" s="608">
        <v>0</v>
      </c>
      <c r="M31" s="608">
        <v>557.52968203</v>
      </c>
      <c r="N31" s="910"/>
      <c r="P31" s="608">
        <v>1.68083637</v>
      </c>
      <c r="Q31" s="608">
        <v>555.84884566000005</v>
      </c>
      <c r="S31" s="605"/>
    </row>
    <row r="32" spans="1:19" ht="10.5" customHeight="1">
      <c r="A32" s="505"/>
      <c r="B32" s="1174"/>
      <c r="C32" s="861" t="s">
        <v>656</v>
      </c>
      <c r="D32" s="533"/>
      <c r="E32" s="862">
        <v>0</v>
      </c>
      <c r="F32" s="862">
        <v>41.894709560000003</v>
      </c>
      <c r="G32" s="862">
        <v>0</v>
      </c>
      <c r="H32" s="862">
        <v>0</v>
      </c>
      <c r="I32" s="862">
        <v>217.09709451000001</v>
      </c>
      <c r="J32" s="862">
        <v>76.722377940000001</v>
      </c>
      <c r="K32" s="862">
        <v>2.8387024999999997</v>
      </c>
      <c r="L32" s="862">
        <v>0</v>
      </c>
      <c r="M32" s="862">
        <v>338.55288451000001</v>
      </c>
      <c r="N32" s="910"/>
      <c r="P32" s="862">
        <v>0</v>
      </c>
      <c r="Q32" s="862">
        <v>338.50346661999998</v>
      </c>
      <c r="S32" s="605"/>
    </row>
    <row r="33" spans="1:19" ht="10.5" customHeight="1">
      <c r="A33" s="505"/>
      <c r="B33" s="1174"/>
      <c r="C33" s="1179"/>
      <c r="D33" s="1180"/>
      <c r="E33" s="1179">
        <v>0</v>
      </c>
      <c r="F33" s="1181">
        <v>117.50489168000001</v>
      </c>
      <c r="G33" s="1182">
        <v>0</v>
      </c>
      <c r="H33" s="1182">
        <v>10.28140883</v>
      </c>
      <c r="I33" s="1182">
        <v>487.74746433999996</v>
      </c>
      <c r="J33" s="1182">
        <v>170.26342228000001</v>
      </c>
      <c r="K33" s="1182">
        <v>110.28537941</v>
      </c>
      <c r="L33" s="1182">
        <v>0</v>
      </c>
      <c r="M33" s="1182">
        <v>896.08256654000002</v>
      </c>
      <c r="N33" s="910"/>
      <c r="P33" s="1182">
        <v>1.7302542599999999</v>
      </c>
      <c r="Q33" s="1182">
        <v>894.35231227999998</v>
      </c>
      <c r="S33" s="605"/>
    </row>
    <row r="34" spans="1:19" ht="10.5" customHeight="1">
      <c r="A34" s="505"/>
      <c r="B34" s="1174"/>
      <c r="C34" s="72"/>
      <c r="D34"/>
      <c r="E34" s="601"/>
      <c r="F34" s="602"/>
      <c r="G34" s="602"/>
      <c r="H34" s="602"/>
      <c r="I34" s="602"/>
      <c r="J34" s="602"/>
      <c r="K34" s="602"/>
      <c r="L34" s="602"/>
      <c r="M34" s="602"/>
      <c r="N34" s="910"/>
      <c r="P34" s="910"/>
      <c r="Q34" s="910"/>
      <c r="S34" s="605"/>
    </row>
    <row r="35" spans="1:19" ht="10.5" customHeight="1">
      <c r="A35" s="505"/>
      <c r="B35" s="1174"/>
      <c r="C35" s="18" t="s">
        <v>657</v>
      </c>
      <c r="D35"/>
      <c r="E35" s="605"/>
      <c r="F35" s="605"/>
      <c r="G35" s="605"/>
      <c r="H35" s="605"/>
      <c r="I35" s="605"/>
      <c r="J35" s="605"/>
      <c r="K35" s="605"/>
      <c r="L35" s="605"/>
      <c r="M35" s="605"/>
      <c r="N35" s="910"/>
      <c r="P35" s="910"/>
      <c r="Q35" s="910"/>
      <c r="S35" s="605"/>
    </row>
    <row r="36" spans="1:19" ht="10.5" customHeight="1">
      <c r="A36" s="505"/>
      <c r="B36" s="1174"/>
      <c r="C36" s="18" t="s">
        <v>658</v>
      </c>
      <c r="D36" s="533"/>
      <c r="E36" s="608">
        <v>0</v>
      </c>
      <c r="F36" s="608">
        <v>13.548574929999999</v>
      </c>
      <c r="G36" s="608">
        <v>0</v>
      </c>
      <c r="H36" s="608">
        <v>0</v>
      </c>
      <c r="I36" s="608">
        <v>-39.60742931999998</v>
      </c>
      <c r="J36" s="608">
        <v>20.560476499999993</v>
      </c>
      <c r="K36" s="608">
        <v>35.055578220000001</v>
      </c>
      <c r="L36" s="608">
        <v>0</v>
      </c>
      <c r="M36" s="608">
        <v>29.579201500000018</v>
      </c>
      <c r="N36" s="910"/>
      <c r="P36" s="608">
        <v>1.36002293</v>
      </c>
      <c r="Q36" s="608">
        <v>28.219178570000054</v>
      </c>
      <c r="S36" s="605"/>
    </row>
    <row r="37" spans="1:19" ht="10.5" customHeight="1">
      <c r="A37" s="505"/>
      <c r="B37" s="1174"/>
      <c r="C37" s="18" t="s">
        <v>659</v>
      </c>
      <c r="D37" s="533"/>
      <c r="E37" s="608">
        <v>0</v>
      </c>
      <c r="F37" s="608">
        <v>1.3213957299999999</v>
      </c>
      <c r="G37" s="608">
        <v>0</v>
      </c>
      <c r="H37" s="608">
        <v>0</v>
      </c>
      <c r="I37" s="608">
        <v>3.0922097000000006</v>
      </c>
      <c r="J37" s="608">
        <v>0</v>
      </c>
      <c r="K37" s="608">
        <v>0</v>
      </c>
      <c r="L37" s="608">
        <v>0</v>
      </c>
      <c r="M37" s="608">
        <v>4.4136054300000005</v>
      </c>
      <c r="N37" s="910"/>
      <c r="P37" s="608">
        <v>0</v>
      </c>
      <c r="Q37" s="608">
        <v>4.4136054300000005</v>
      </c>
      <c r="S37" s="605"/>
    </row>
    <row r="38" spans="1:19" ht="10.5" customHeight="1">
      <c r="A38" s="505"/>
      <c r="B38" s="1174"/>
      <c r="C38" s="18" t="s">
        <v>660</v>
      </c>
      <c r="D38" s="533"/>
      <c r="E38" s="608">
        <v>0</v>
      </c>
      <c r="F38" s="608">
        <v>0</v>
      </c>
      <c r="G38" s="608">
        <v>0</v>
      </c>
      <c r="H38" s="608">
        <v>0</v>
      </c>
      <c r="I38" s="608">
        <v>0</v>
      </c>
      <c r="J38" s="608">
        <v>0</v>
      </c>
      <c r="K38" s="608">
        <v>0</v>
      </c>
      <c r="L38" s="608">
        <v>0</v>
      </c>
      <c r="M38" s="608">
        <v>0</v>
      </c>
      <c r="N38" s="910"/>
      <c r="P38" s="608">
        <v>0</v>
      </c>
      <c r="Q38" s="608">
        <v>0</v>
      </c>
      <c r="S38" s="605"/>
    </row>
    <row r="39" spans="1:19" ht="10.5" customHeight="1">
      <c r="A39" s="505"/>
      <c r="B39" s="1174"/>
      <c r="C39" s="18" t="s">
        <v>661</v>
      </c>
      <c r="D39" s="533"/>
      <c r="E39" s="608">
        <v>0</v>
      </c>
      <c r="F39" s="608">
        <v>3.7097053500000001</v>
      </c>
      <c r="G39" s="608">
        <v>0</v>
      </c>
      <c r="H39" s="608">
        <v>0</v>
      </c>
      <c r="I39" s="608">
        <v>29.157821159999997</v>
      </c>
      <c r="J39" s="608">
        <v>0.97</v>
      </c>
      <c r="K39" s="608">
        <v>0</v>
      </c>
      <c r="L39" s="608">
        <v>0</v>
      </c>
      <c r="M39" s="608">
        <v>33.837526509999996</v>
      </c>
      <c r="N39" s="910"/>
      <c r="P39" s="608">
        <v>0</v>
      </c>
      <c r="Q39" s="608">
        <v>33.837526509999996</v>
      </c>
      <c r="S39" s="605"/>
    </row>
    <row r="40" spans="1:19" ht="10.5" customHeight="1">
      <c r="A40" s="505"/>
      <c r="B40" s="1174"/>
      <c r="C40" s="18" t="s">
        <v>662</v>
      </c>
      <c r="D40" s="533"/>
      <c r="E40" s="608">
        <v>0</v>
      </c>
      <c r="F40" s="608">
        <v>-20.165900490000002</v>
      </c>
      <c r="G40" s="608">
        <v>0</v>
      </c>
      <c r="H40" s="608">
        <v>-1.408164</v>
      </c>
      <c r="I40" s="608">
        <v>-19.037185000000001</v>
      </c>
      <c r="J40" s="608">
        <v>-28.562757229999992</v>
      </c>
      <c r="K40" s="608">
        <v>-28.739965000000002</v>
      </c>
      <c r="L40" s="608">
        <v>0</v>
      </c>
      <c r="M40" s="608">
        <v>-97.913971719999992</v>
      </c>
      <c r="N40" s="910"/>
      <c r="P40" s="608">
        <v>-1.1070262000000002</v>
      </c>
      <c r="Q40" s="608">
        <v>-96.806945520000014</v>
      </c>
      <c r="S40" s="605"/>
    </row>
    <row r="41" spans="1:19" ht="10.5" customHeight="1">
      <c r="A41" s="505"/>
      <c r="B41" s="1174"/>
      <c r="C41" s="18" t="s">
        <v>663</v>
      </c>
      <c r="D41" s="533"/>
      <c r="E41" s="608">
        <v>0</v>
      </c>
      <c r="F41" s="608">
        <v>-1.0666635900000001</v>
      </c>
      <c r="G41" s="608">
        <v>0</v>
      </c>
      <c r="H41" s="608">
        <v>0</v>
      </c>
      <c r="I41" s="608">
        <v>0</v>
      </c>
      <c r="J41" s="608">
        <v>0</v>
      </c>
      <c r="K41" s="608">
        <v>0</v>
      </c>
      <c r="L41" s="608">
        <v>0</v>
      </c>
      <c r="M41" s="608">
        <v>-1.0666635900000001</v>
      </c>
      <c r="N41" s="910"/>
      <c r="P41" s="608">
        <v>0</v>
      </c>
      <c r="Q41" s="608">
        <v>-1.0666635900000001</v>
      </c>
      <c r="S41" s="605"/>
    </row>
    <row r="42" spans="1:19" ht="10.5" customHeight="1">
      <c r="A42" s="505"/>
      <c r="B42" s="1174"/>
      <c r="C42" s="1179"/>
      <c r="D42" s="1180"/>
      <c r="E42" s="1182">
        <v>0</v>
      </c>
      <c r="F42" s="1182">
        <v>-2.5846961900000016</v>
      </c>
      <c r="G42" s="1182">
        <v>0</v>
      </c>
      <c r="H42" s="1182">
        <v>-1.38616283</v>
      </c>
      <c r="I42" s="1182">
        <v>-26.394583459999986</v>
      </c>
      <c r="J42" s="1182">
        <v>-7.0322807300000001</v>
      </c>
      <c r="K42" s="1182">
        <v>6.3156132199999995</v>
      </c>
      <c r="L42" s="1182">
        <v>0</v>
      </c>
      <c r="M42" s="1182">
        <v>-31.082109989999989</v>
      </c>
      <c r="N42" s="910"/>
      <c r="P42" s="1182">
        <v>0</v>
      </c>
      <c r="Q42" s="1182">
        <v>-31.335106719999967</v>
      </c>
      <c r="S42" s="605"/>
    </row>
    <row r="43" spans="1:19" ht="10.5" customHeight="1">
      <c r="A43" s="505"/>
      <c r="B43" s="1174"/>
      <c r="C43" s="594" t="s">
        <v>666</v>
      </c>
      <c r="D43" s="144"/>
      <c r="E43" s="529"/>
      <c r="F43" s="529"/>
      <c r="G43" s="529"/>
      <c r="H43" s="529"/>
      <c r="I43" s="529"/>
      <c r="J43" s="529"/>
      <c r="K43" s="529"/>
      <c r="L43" s="529"/>
      <c r="M43" s="529"/>
      <c r="N43" s="910"/>
      <c r="P43" s="529"/>
      <c r="Q43" s="529"/>
      <c r="S43" s="605"/>
    </row>
    <row r="44" spans="1:19" ht="10.5" customHeight="1">
      <c r="A44" s="505"/>
      <c r="B44" s="1174"/>
      <c r="C44" s="610" t="s">
        <v>655</v>
      </c>
      <c r="D44"/>
      <c r="E44" s="608">
        <v>0</v>
      </c>
      <c r="F44" s="608">
        <v>69.958259040000002</v>
      </c>
      <c r="G44" s="608">
        <v>0</v>
      </c>
      <c r="H44" s="608">
        <v>8.895246000000002</v>
      </c>
      <c r="I44" s="608">
        <v>277.57725140000002</v>
      </c>
      <c r="J44" s="608">
        <v>96.622034850000006</v>
      </c>
      <c r="K44" s="608">
        <v>112.76229013</v>
      </c>
      <c r="L44" s="608">
        <v>0</v>
      </c>
      <c r="M44" s="608">
        <v>565.81508141999996</v>
      </c>
      <c r="N44" s="910"/>
      <c r="P44" s="608">
        <v>1.9803257999999999</v>
      </c>
      <c r="Q44" s="608">
        <v>563.83475562000001</v>
      </c>
      <c r="S44" s="605"/>
    </row>
    <row r="45" spans="1:19" ht="12.75" customHeight="1">
      <c r="A45" s="505"/>
      <c r="B45" s="1174"/>
      <c r="C45" s="861" t="s">
        <v>656</v>
      </c>
      <c r="D45" s="533"/>
      <c r="E45" s="862">
        <v>0</v>
      </c>
      <c r="F45" s="862">
        <v>44.961936449999996</v>
      </c>
      <c r="G45" s="862">
        <v>0</v>
      </c>
      <c r="H45" s="862">
        <v>0</v>
      </c>
      <c r="I45" s="862">
        <v>183.77562948000002</v>
      </c>
      <c r="J45" s="862">
        <v>66.609106700000012</v>
      </c>
      <c r="K45" s="862">
        <v>3.8387024999999997</v>
      </c>
      <c r="L45" s="862">
        <v>0</v>
      </c>
      <c r="M45" s="862">
        <v>299.18537513000007</v>
      </c>
      <c r="N45" s="910"/>
      <c r="P45" s="862">
        <v>0</v>
      </c>
      <c r="Q45" s="862">
        <v>299.18244994000003</v>
      </c>
      <c r="S45" s="605"/>
    </row>
    <row r="46" spans="1:19" ht="10.5" customHeight="1">
      <c r="A46" s="505"/>
      <c r="B46" s="1174"/>
      <c r="C46" s="1179"/>
      <c r="D46" s="1180"/>
      <c r="E46" s="1179">
        <v>0</v>
      </c>
      <c r="F46" s="1181">
        <v>114.92019549</v>
      </c>
      <c r="G46" s="1182">
        <v>0</v>
      </c>
      <c r="H46" s="1182">
        <v>8.895246000000002</v>
      </c>
      <c r="I46" s="1182">
        <v>461.35288088000004</v>
      </c>
      <c r="J46" s="1182">
        <v>163.23114155000002</v>
      </c>
      <c r="K46" s="1182">
        <v>116.60099262999999</v>
      </c>
      <c r="L46" s="1182">
        <v>0</v>
      </c>
      <c r="M46" s="1182">
        <v>865.00045655000008</v>
      </c>
      <c r="N46" s="910"/>
      <c r="P46" s="1182">
        <v>1.9832509899999999</v>
      </c>
      <c r="Q46" s="1182">
        <v>863.01720555999998</v>
      </c>
      <c r="S46" s="605"/>
    </row>
    <row r="47" spans="1:19" ht="10.5" customHeight="1">
      <c r="A47" s="505"/>
      <c r="B47" s="1174"/>
      <c r="C47" s="594" t="s">
        <v>667</v>
      </c>
      <c r="D47" s="513"/>
      <c r="E47" s="513"/>
      <c r="F47" s="513"/>
      <c r="G47" s="513"/>
      <c r="H47" s="513"/>
      <c r="I47" s="513"/>
      <c r="J47" s="513"/>
      <c r="K47" s="513"/>
      <c r="L47" s="513"/>
      <c r="M47" s="513"/>
      <c r="N47" s="910"/>
      <c r="P47" s="1177"/>
      <c r="Q47" s="1177"/>
      <c r="S47" s="605"/>
    </row>
    <row r="48" spans="1:19" ht="10.5" customHeight="1">
      <c r="A48" s="505"/>
      <c r="B48" s="1174"/>
      <c r="C48" s="594" t="s">
        <v>654</v>
      </c>
      <c r="D48" s="144"/>
      <c r="E48" s="529"/>
      <c r="F48" s="529"/>
      <c r="G48" s="529"/>
      <c r="H48" s="529"/>
      <c r="I48" s="529"/>
      <c r="J48" s="529"/>
      <c r="K48" s="529"/>
      <c r="L48" s="529"/>
      <c r="M48" s="529"/>
      <c r="N48" s="910"/>
      <c r="P48" s="529"/>
      <c r="Q48" s="529"/>
      <c r="S48" s="605"/>
    </row>
    <row r="49" spans="1:19" ht="10.5" customHeight="1">
      <c r="A49" s="505"/>
      <c r="B49" s="1174"/>
      <c r="C49" s="610" t="s">
        <v>655</v>
      </c>
      <c r="D49"/>
      <c r="E49" s="608">
        <v>103.99315984</v>
      </c>
      <c r="F49" s="608">
        <v>75.610182120000005</v>
      </c>
      <c r="G49" s="608">
        <v>653.32911063999995</v>
      </c>
      <c r="H49" s="608">
        <v>10.28140883</v>
      </c>
      <c r="I49" s="608">
        <v>271.42377891000001</v>
      </c>
      <c r="J49" s="608">
        <v>94.692175320000018</v>
      </c>
      <c r="K49" s="608">
        <v>822.94941690999985</v>
      </c>
      <c r="L49" s="608">
        <v>8.5392187299999982</v>
      </c>
      <c r="M49" s="608">
        <v>2040.8184512999999</v>
      </c>
      <c r="N49" s="910"/>
      <c r="P49" s="608">
        <v>78.738549159999991</v>
      </c>
      <c r="Q49" s="608">
        <v>1962.0799021399998</v>
      </c>
      <c r="S49" s="605"/>
    </row>
    <row r="50" spans="1:19" ht="10.5" customHeight="1">
      <c r="A50" s="505"/>
      <c r="B50" s="1174"/>
      <c r="C50" s="861" t="s">
        <v>656</v>
      </c>
      <c r="D50" s="533"/>
      <c r="E50" s="608">
        <v>62.72471547</v>
      </c>
      <c r="F50" s="862">
        <v>41.894709560000003</v>
      </c>
      <c r="G50" s="862">
        <v>472.15653037999999</v>
      </c>
      <c r="H50" s="862">
        <v>0</v>
      </c>
      <c r="I50" s="862">
        <v>221.37168421000001</v>
      </c>
      <c r="J50" s="862">
        <v>76.722377930000007</v>
      </c>
      <c r="K50" s="862">
        <v>307.84610828000001</v>
      </c>
      <c r="L50" s="862">
        <v>1.4671145000000001</v>
      </c>
      <c r="M50" s="862">
        <v>1184.18324033</v>
      </c>
      <c r="N50" s="910"/>
      <c r="P50" s="862">
        <v>34.614382409999997</v>
      </c>
      <c r="Q50" s="862">
        <v>1149.56885792</v>
      </c>
      <c r="S50" s="605"/>
    </row>
    <row r="51" spans="1:19" ht="10.5" customHeight="1">
      <c r="A51" s="505"/>
      <c r="B51" s="1174"/>
      <c r="C51" s="1179"/>
      <c r="D51" s="1180"/>
      <c r="E51" s="1181">
        <v>166.71787531000001</v>
      </c>
      <c r="F51" s="1181">
        <v>117.50489168000001</v>
      </c>
      <c r="G51" s="1182">
        <v>1125.48564102</v>
      </c>
      <c r="H51" s="1182">
        <v>10.28140883</v>
      </c>
      <c r="I51" s="1182">
        <v>492.79546311999997</v>
      </c>
      <c r="J51" s="1182">
        <v>171.41455325000001</v>
      </c>
      <c r="K51" s="1182">
        <v>1130.7955251899998</v>
      </c>
      <c r="L51" s="1182">
        <v>10.006333229999999</v>
      </c>
      <c r="M51" s="1182">
        <v>3225.0016916300001</v>
      </c>
      <c r="N51" s="910"/>
      <c r="P51" s="1182">
        <v>113.35293157</v>
      </c>
      <c r="Q51" s="1182">
        <v>3111.6487600599994</v>
      </c>
      <c r="S51" s="605"/>
    </row>
    <row r="52" spans="1:19" ht="10.5" customHeight="1">
      <c r="A52" s="505"/>
      <c r="B52" s="1174"/>
      <c r="C52" s="594" t="s">
        <v>668</v>
      </c>
      <c r="D52" s="144"/>
      <c r="E52" s="529"/>
      <c r="F52" s="529"/>
      <c r="G52" s="529"/>
      <c r="H52" s="529"/>
      <c r="I52" s="529"/>
      <c r="J52" s="529"/>
      <c r="K52" s="529"/>
      <c r="L52" s="529"/>
      <c r="M52" s="529"/>
      <c r="N52" s="910"/>
      <c r="P52" s="529"/>
      <c r="Q52" s="529"/>
      <c r="S52" s="605"/>
    </row>
    <row r="53" spans="1:19" ht="10.5" customHeight="1">
      <c r="A53" s="505"/>
      <c r="B53" s="1174"/>
      <c r="C53" s="610" t="s">
        <v>655</v>
      </c>
      <c r="D53"/>
      <c r="E53" s="608">
        <v>55.657145339999992</v>
      </c>
      <c r="F53" s="608">
        <v>69.958259040000002</v>
      </c>
      <c r="G53" s="608">
        <v>598.67108881000001</v>
      </c>
      <c r="H53" s="608">
        <v>8.895246000000002</v>
      </c>
      <c r="I53" s="608">
        <v>279.00599376000002</v>
      </c>
      <c r="J53" s="608">
        <v>98.37313506000001</v>
      </c>
      <c r="K53" s="608">
        <v>803.95875031000003</v>
      </c>
      <c r="L53" s="608">
        <v>5.7655015800000005</v>
      </c>
      <c r="M53" s="608">
        <v>1920.2851199000002</v>
      </c>
      <c r="N53" s="910"/>
      <c r="P53" s="608">
        <v>64.275883980000003</v>
      </c>
      <c r="Q53" s="608">
        <v>1856.0092359199998</v>
      </c>
      <c r="S53" s="605"/>
    </row>
    <row r="54" spans="1:19" ht="10.5" customHeight="1">
      <c r="A54" s="505"/>
      <c r="B54" s="1174"/>
      <c r="C54" s="861" t="s">
        <v>656</v>
      </c>
      <c r="D54" s="533"/>
      <c r="E54" s="862">
        <v>40.951778429999997</v>
      </c>
      <c r="F54" s="862">
        <v>44.961936449999996</v>
      </c>
      <c r="G54" s="862">
        <v>443.20136356999996</v>
      </c>
      <c r="H54" s="862">
        <v>0</v>
      </c>
      <c r="I54" s="862">
        <v>187.84756052000003</v>
      </c>
      <c r="J54" s="862">
        <v>66.609106700000012</v>
      </c>
      <c r="K54" s="862">
        <v>301.52986535000002</v>
      </c>
      <c r="L54" s="862">
        <v>2.5792317799999998</v>
      </c>
      <c r="M54" s="862">
        <v>1087.6808427999999</v>
      </c>
      <c r="N54" s="910"/>
      <c r="P54" s="608">
        <v>36.006090699999994</v>
      </c>
      <c r="Q54" s="608">
        <v>1051.6747521</v>
      </c>
      <c r="S54" s="605"/>
    </row>
    <row r="55" spans="1:19" ht="10.5" customHeight="1">
      <c r="A55" s="505"/>
      <c r="B55" s="1174"/>
      <c r="C55" s="1179"/>
      <c r="D55" s="1180"/>
      <c r="E55" s="1179">
        <v>96.60892376999999</v>
      </c>
      <c r="F55" s="1179">
        <v>114.92019549</v>
      </c>
      <c r="G55" s="1182">
        <v>1041.8724523799999</v>
      </c>
      <c r="H55" s="1182">
        <v>8.895246000000002</v>
      </c>
      <c r="I55" s="1182">
        <v>466.85355428000003</v>
      </c>
      <c r="J55" s="1182">
        <v>164.98224176000002</v>
      </c>
      <c r="K55" s="1182">
        <v>1105.4886156600001</v>
      </c>
      <c r="L55" s="1182">
        <v>8.3447333599999993</v>
      </c>
      <c r="M55" s="1182">
        <v>3007.9659627000001</v>
      </c>
      <c r="N55" s="910"/>
      <c r="P55" s="1182">
        <v>100.28197468</v>
      </c>
      <c r="Q55" s="1182">
        <v>2907.6839880199996</v>
      </c>
      <c r="S55" s="605"/>
    </row>
    <row r="56" spans="1:19" ht="10.5" customHeight="1">
      <c r="A56" s="505"/>
      <c r="B56" s="1183" t="s">
        <v>308</v>
      </c>
      <c r="C56" s="1288" t="s">
        <v>669</v>
      </c>
      <c r="D56" s="1287"/>
      <c r="E56" s="1288"/>
      <c r="F56" s="1288"/>
      <c r="G56" s="1288"/>
      <c r="H56" s="1288"/>
      <c r="I56" s="1288"/>
      <c r="J56" s="1288"/>
      <c r="K56" s="1288"/>
      <c r="L56" s="1288"/>
      <c r="M56" s="1288"/>
      <c r="N56"/>
      <c r="P56"/>
      <c r="Q56"/>
      <c r="S56" s="605"/>
    </row>
    <row r="57" spans="1:19" ht="10.5" customHeight="1">
      <c r="A57" s="505"/>
      <c r="B57" s="1183" t="s">
        <v>492</v>
      </c>
      <c r="C57" s="18" t="s">
        <v>670</v>
      </c>
      <c r="D57" s="18"/>
      <c r="E57" s="18"/>
      <c r="F57" s="18"/>
      <c r="G57" s="18"/>
      <c r="H57" s="18"/>
      <c r="I57" s="18"/>
      <c r="J57" s="18"/>
      <c r="K57" s="18"/>
      <c r="L57" s="18"/>
      <c r="M57" s="18"/>
      <c r="N57" s="18"/>
      <c r="P57" s="18"/>
      <c r="Q57" s="18"/>
      <c r="S57" s="605"/>
    </row>
    <row r="58" spans="1:19" ht="21.75" customHeight="1">
      <c r="A58" s="505"/>
      <c r="B58" s="1183" t="s">
        <v>302</v>
      </c>
      <c r="C58" s="18" t="s">
        <v>671</v>
      </c>
      <c r="D58" s="18"/>
      <c r="E58" s="18"/>
      <c r="F58" s="18"/>
      <c r="G58" s="18"/>
      <c r="H58" s="18"/>
      <c r="I58" s="18"/>
      <c r="J58" s="18"/>
      <c r="K58" s="18"/>
      <c r="L58" s="18"/>
      <c r="M58" s="18"/>
      <c r="N58" s="18"/>
      <c r="P58" s="18"/>
      <c r="Q58" s="18"/>
      <c r="S58" s="605"/>
    </row>
    <row r="59" spans="1:19" ht="10.5" customHeight="1">
      <c r="A59" s="505"/>
      <c r="B59" s="1183" t="s">
        <v>297</v>
      </c>
      <c r="C59" s="18" t="s">
        <v>672</v>
      </c>
      <c r="D59" s="18"/>
      <c r="E59" s="18"/>
      <c r="F59" s="18"/>
      <c r="G59" s="18"/>
      <c r="H59" s="18"/>
      <c r="I59" s="18"/>
      <c r="J59" s="18"/>
      <c r="K59" s="18"/>
      <c r="L59" s="18"/>
      <c r="M59" s="18"/>
      <c r="N59" s="18"/>
      <c r="P59" s="18"/>
      <c r="Q59" s="18"/>
      <c r="S59" s="605"/>
    </row>
    <row r="60" spans="1:19" ht="10.5" customHeight="1">
      <c r="A60" s="505"/>
      <c r="B60" s="1174"/>
      <c r="C60" s="910"/>
      <c r="D60" s="910"/>
      <c r="E60" s="1184"/>
      <c r="F60" s="1184"/>
      <c r="G60" s="1184"/>
      <c r="H60" s="1184"/>
      <c r="I60" s="1184"/>
      <c r="J60" s="1184"/>
      <c r="K60" s="1184"/>
      <c r="L60" s="1184"/>
      <c r="M60" s="1184"/>
      <c r="N60" s="910"/>
      <c r="P60" s="910"/>
      <c r="Q60" s="910"/>
      <c r="S60" s="605"/>
    </row>
    <row r="61" spans="1:19" ht="14.1">
      <c r="A61" s="505"/>
      <c r="B61" s="1174"/>
      <c r="C61" s="1185" t="s">
        <v>673</v>
      </c>
      <c r="D61" s="1160"/>
      <c r="E61" s="1289" t="s">
        <v>352</v>
      </c>
      <c r="F61" s="1290"/>
      <c r="G61" s="1289" t="s">
        <v>566</v>
      </c>
      <c r="H61" s="1289"/>
      <c r="I61" s="1161" t="s">
        <v>567</v>
      </c>
      <c r="J61" s="1161" t="s">
        <v>568</v>
      </c>
      <c r="K61" s="1161" t="s">
        <v>569</v>
      </c>
      <c r="L61" s="1161" t="s">
        <v>570</v>
      </c>
      <c r="M61" s="1165" t="s">
        <v>571</v>
      </c>
      <c r="N61" s="910"/>
      <c r="P61" s="1163" t="s">
        <v>571</v>
      </c>
      <c r="Q61" s="1163" t="s">
        <v>572</v>
      </c>
      <c r="S61" s="605"/>
    </row>
    <row r="62" spans="1:19" ht="10.5" customHeight="1">
      <c r="A62" s="505"/>
      <c r="B62" s="1174"/>
      <c r="C62" s="1186" t="s">
        <v>653</v>
      </c>
      <c r="D62" s="1187"/>
      <c r="E62" s="1289"/>
      <c r="F62" s="1290"/>
      <c r="G62" s="1292" t="s">
        <v>573</v>
      </c>
      <c r="H62" s="1292"/>
      <c r="I62" s="1161" t="s">
        <v>573</v>
      </c>
      <c r="J62" s="1161"/>
      <c r="K62" s="1165"/>
      <c r="L62" s="1165"/>
      <c r="M62" s="1165"/>
      <c r="N62" s="910"/>
      <c r="P62" s="1166" t="s">
        <v>574</v>
      </c>
      <c r="Q62" s="1166" t="s">
        <v>575</v>
      </c>
      <c r="S62" s="605"/>
    </row>
    <row r="63" spans="1:19" ht="10.5" customHeight="1">
      <c r="A63" s="505"/>
      <c r="B63" s="1174"/>
      <c r="C63" s="1188"/>
      <c r="D63" s="1168"/>
      <c r="E63" s="1169"/>
      <c r="F63" s="1169"/>
      <c r="G63" s="1169"/>
      <c r="H63" s="1169" t="s">
        <v>576</v>
      </c>
      <c r="I63" s="1169"/>
      <c r="J63" s="1169"/>
      <c r="K63" s="1169"/>
      <c r="L63" s="1169"/>
      <c r="M63" s="1169"/>
      <c r="N63" s="910"/>
      <c r="P63" s="1169"/>
      <c r="Q63" s="1169"/>
      <c r="S63" s="605"/>
    </row>
    <row r="64" spans="1:19">
      <c r="A64" s="505"/>
      <c r="B64" s="1174"/>
      <c r="C64" s="1170"/>
      <c r="D64" s="1168"/>
      <c r="E64" s="1165"/>
      <c r="F64" s="1165" t="s">
        <v>576</v>
      </c>
      <c r="G64" s="1165"/>
      <c r="H64" s="1165" t="s">
        <v>566</v>
      </c>
      <c r="I64" s="1165"/>
      <c r="J64" s="1165"/>
      <c r="K64" s="1165"/>
      <c r="L64" s="1165"/>
      <c r="M64" s="1165"/>
      <c r="N64" s="910"/>
      <c r="P64" s="1165"/>
      <c r="Q64" s="1165"/>
      <c r="S64" s="605"/>
    </row>
    <row r="65" spans="1:19" ht="10.5" customHeight="1">
      <c r="A65" s="505"/>
      <c r="B65" s="1174"/>
      <c r="C65" s="1171"/>
      <c r="D65" s="1172"/>
      <c r="E65" s="1173" t="s">
        <v>577</v>
      </c>
      <c r="F65" s="1173" t="s">
        <v>352</v>
      </c>
      <c r="G65" s="1173" t="s">
        <v>149</v>
      </c>
      <c r="H65" s="1173" t="s">
        <v>573</v>
      </c>
      <c r="I65" s="1173"/>
      <c r="J65" s="1173"/>
      <c r="K65" s="1173"/>
      <c r="L65" s="1173"/>
      <c r="M65" s="1173"/>
      <c r="N65" s="910"/>
      <c r="P65" s="1173"/>
      <c r="Q65" s="1173"/>
      <c r="S65" s="605"/>
    </row>
    <row r="66" spans="1:19" ht="10.5" customHeight="1">
      <c r="A66" s="505"/>
      <c r="B66" s="1174"/>
      <c r="C66" s="1175">
        <v>2025</v>
      </c>
      <c r="D66" s="1176"/>
      <c r="E66" s="1176"/>
      <c r="F66" s="1176"/>
      <c r="G66" s="1176"/>
      <c r="H66" s="1176"/>
      <c r="I66" s="1176"/>
      <c r="J66" s="1176"/>
      <c r="K66" s="1176"/>
      <c r="L66" s="1176"/>
      <c r="M66" s="1176"/>
      <c r="N66" s="910"/>
      <c r="P66" s="1176"/>
      <c r="Q66" s="1176"/>
      <c r="S66" s="605"/>
    </row>
    <row r="67" spans="1:19" ht="10.5" customHeight="1">
      <c r="A67" s="505"/>
      <c r="B67" s="1174"/>
      <c r="C67" s="594" t="s">
        <v>578</v>
      </c>
      <c r="D67" s="595"/>
      <c r="E67" s="513"/>
      <c r="F67" s="513"/>
      <c r="G67" s="513"/>
      <c r="H67" s="513"/>
      <c r="I67" s="513"/>
      <c r="J67" s="513"/>
      <c r="K67" s="513"/>
      <c r="L67" s="513"/>
      <c r="M67" s="513"/>
      <c r="N67" s="910"/>
      <c r="P67" s="1177"/>
      <c r="Q67" s="1177"/>
      <c r="S67" s="605"/>
    </row>
    <row r="68" spans="1:19" ht="10.5" customHeight="1">
      <c r="A68" s="505"/>
      <c r="B68" s="1174"/>
      <c r="C68" s="594" t="s">
        <v>654</v>
      </c>
      <c r="D68" s="596"/>
      <c r="E68" s="529"/>
      <c r="F68" s="529"/>
      <c r="G68" s="529"/>
      <c r="H68" s="529"/>
      <c r="I68" s="529"/>
      <c r="J68" s="529"/>
      <c r="K68" s="529"/>
      <c r="L68" s="529"/>
      <c r="M68" s="529"/>
      <c r="N68" s="910"/>
      <c r="P68" s="529"/>
      <c r="Q68" s="529"/>
      <c r="S68" s="605"/>
    </row>
    <row r="69" spans="1:19" ht="10.5" customHeight="1">
      <c r="A69" s="505"/>
      <c r="B69" s="1174"/>
      <c r="C69" s="610" t="s">
        <v>655</v>
      </c>
      <c r="D69" s="599"/>
      <c r="E69" s="608">
        <v>2.3121905200000001</v>
      </c>
      <c r="F69" s="608">
        <v>0</v>
      </c>
      <c r="G69" s="608">
        <v>201.72321091000001</v>
      </c>
      <c r="H69" s="608">
        <v>0</v>
      </c>
      <c r="I69" s="608">
        <v>0.57694633999999989</v>
      </c>
      <c r="J69" s="608">
        <v>0</v>
      </c>
      <c r="K69" s="608">
        <v>0</v>
      </c>
      <c r="L69" s="608">
        <v>1.2010966399999998</v>
      </c>
      <c r="M69" s="608">
        <v>206.12523200000001</v>
      </c>
      <c r="N69" s="910"/>
      <c r="P69" s="608">
        <v>2.0898305699999997</v>
      </c>
      <c r="Q69" s="608">
        <v>204.03540142999987</v>
      </c>
      <c r="S69" s="605"/>
    </row>
    <row r="70" spans="1:19" ht="10.5" customHeight="1">
      <c r="A70" s="505"/>
      <c r="B70" s="1174"/>
      <c r="C70" s="861" t="s">
        <v>656</v>
      </c>
      <c r="D70" s="533"/>
      <c r="E70" s="862">
        <v>0</v>
      </c>
      <c r="F70" s="862">
        <v>0</v>
      </c>
      <c r="G70" s="862">
        <v>245.76663167000001</v>
      </c>
      <c r="H70" s="862">
        <v>0</v>
      </c>
      <c r="I70" s="862">
        <v>0</v>
      </c>
      <c r="J70" s="862">
        <v>0</v>
      </c>
      <c r="K70" s="862">
        <v>0</v>
      </c>
      <c r="L70" s="862">
        <v>0</v>
      </c>
      <c r="M70" s="862">
        <v>246.04350923000001</v>
      </c>
      <c r="N70" s="910"/>
      <c r="P70" s="862">
        <v>0</v>
      </c>
      <c r="Q70" s="862">
        <v>246.01531568000001</v>
      </c>
      <c r="S70" s="605"/>
    </row>
    <row r="71" spans="1:19" ht="10.5" customHeight="1">
      <c r="A71" s="505"/>
      <c r="B71" s="1174"/>
      <c r="C71" s="1179"/>
      <c r="D71" s="1180"/>
      <c r="E71" s="1179">
        <v>2.56087453</v>
      </c>
      <c r="F71" s="1179">
        <v>0</v>
      </c>
      <c r="G71" s="1182">
        <v>447.48984258000002</v>
      </c>
      <c r="H71" s="1182">
        <v>0</v>
      </c>
      <c r="I71" s="1182">
        <v>0.57694633999999989</v>
      </c>
      <c r="J71" s="1182">
        <v>0</v>
      </c>
      <c r="K71" s="1182">
        <v>0</v>
      </c>
      <c r="L71" s="1182">
        <v>1.2292901899999997</v>
      </c>
      <c r="M71" s="1182">
        <v>452.16874123000002</v>
      </c>
      <c r="N71" s="910"/>
      <c r="P71" s="1182">
        <v>2.1180241199999998</v>
      </c>
      <c r="Q71" s="1182">
        <v>450.05071710999988</v>
      </c>
      <c r="S71" s="605"/>
    </row>
    <row r="72" spans="1:19" ht="10.5" customHeight="1">
      <c r="A72" s="505"/>
      <c r="B72" s="1174"/>
      <c r="C72" s="72"/>
      <c r="D72"/>
      <c r="E72" s="601"/>
      <c r="F72" s="602"/>
      <c r="G72" s="602"/>
      <c r="H72" s="602"/>
      <c r="I72" s="602"/>
      <c r="J72" s="602"/>
      <c r="K72" s="602"/>
      <c r="L72" s="602"/>
      <c r="M72" s="602"/>
      <c r="N72" s="910"/>
      <c r="P72" s="910"/>
      <c r="Q72" s="910"/>
      <c r="S72" s="605"/>
    </row>
    <row r="73" spans="1:19" ht="10.5" customHeight="1">
      <c r="A73" s="505"/>
      <c r="B73" s="1174"/>
      <c r="C73" s="18" t="s">
        <v>657</v>
      </c>
      <c r="D73"/>
      <c r="E73" s="605"/>
      <c r="F73" s="605"/>
      <c r="G73" s="605"/>
      <c r="H73" s="605"/>
      <c r="I73" s="605"/>
      <c r="J73" s="605"/>
      <c r="K73" s="605"/>
      <c r="L73" s="605"/>
      <c r="M73" s="605"/>
      <c r="N73" s="910"/>
      <c r="P73" s="910"/>
      <c r="Q73" s="910"/>
      <c r="S73" s="605"/>
    </row>
    <row r="74" spans="1:19" ht="10.5" customHeight="1">
      <c r="A74" s="505"/>
      <c r="B74" s="1174"/>
      <c r="C74" s="18" t="s">
        <v>658</v>
      </c>
      <c r="D74" s="533"/>
      <c r="E74" s="608">
        <v>0.51027216000000009</v>
      </c>
      <c r="F74" s="608">
        <v>0</v>
      </c>
      <c r="G74" s="608">
        <v>-1.1166511000000061</v>
      </c>
      <c r="H74" s="608">
        <v>0</v>
      </c>
      <c r="I74" s="608">
        <v>1.5746786400000001</v>
      </c>
      <c r="J74" s="608">
        <v>0</v>
      </c>
      <c r="K74" s="608">
        <v>0</v>
      </c>
      <c r="L74" s="608">
        <v>0</v>
      </c>
      <c r="M74" s="608">
        <v>1.1064409400000246</v>
      </c>
      <c r="N74" s="910"/>
      <c r="P74" s="608">
        <v>1.7128198800000001</v>
      </c>
      <c r="Q74" s="608">
        <v>-0.60637893999996484</v>
      </c>
      <c r="S74" s="605"/>
    </row>
    <row r="75" spans="1:19" ht="10.5" customHeight="1">
      <c r="A75" s="505"/>
      <c r="B75" s="1174"/>
      <c r="C75" s="18" t="s">
        <v>659</v>
      </c>
      <c r="D75" s="533"/>
      <c r="E75" s="608">
        <v>0</v>
      </c>
      <c r="F75" s="608">
        <v>0</v>
      </c>
      <c r="G75" s="608">
        <v>0.72180299999999997</v>
      </c>
      <c r="H75" s="608">
        <v>0</v>
      </c>
      <c r="I75" s="608">
        <v>0</v>
      </c>
      <c r="J75" s="608">
        <v>0</v>
      </c>
      <c r="K75" s="608">
        <v>0</v>
      </c>
      <c r="L75" s="608">
        <v>0</v>
      </c>
      <c r="M75" s="608">
        <v>0.72180299999999997</v>
      </c>
      <c r="N75" s="910"/>
      <c r="P75" s="608">
        <v>0</v>
      </c>
      <c r="Q75" s="608">
        <v>0.72180299999999997</v>
      </c>
      <c r="S75" s="605"/>
    </row>
    <row r="76" spans="1:19" ht="10.5" customHeight="1">
      <c r="A76" s="505"/>
      <c r="B76" s="1174"/>
      <c r="C76" s="18" t="s">
        <v>660</v>
      </c>
      <c r="D76" s="533"/>
      <c r="E76" s="608">
        <v>0</v>
      </c>
      <c r="F76" s="608">
        <v>0</v>
      </c>
      <c r="G76" s="608">
        <v>24.801467369999997</v>
      </c>
      <c r="H76" s="608">
        <v>0</v>
      </c>
      <c r="I76" s="608">
        <v>0</v>
      </c>
      <c r="J76" s="608">
        <v>0</v>
      </c>
      <c r="K76" s="608">
        <v>0</v>
      </c>
      <c r="L76" s="608">
        <v>0</v>
      </c>
      <c r="M76" s="608">
        <v>24.801467369999997</v>
      </c>
      <c r="N76" s="910"/>
      <c r="P76" s="608">
        <v>0</v>
      </c>
      <c r="Q76" s="608">
        <v>24.801467369999997</v>
      </c>
      <c r="S76" s="605"/>
    </row>
    <row r="77" spans="1:19" ht="10.5" customHeight="1">
      <c r="A77" s="505"/>
      <c r="B77" s="1174"/>
      <c r="C77" s="18" t="s">
        <v>661</v>
      </c>
      <c r="D77" s="533"/>
      <c r="E77" s="608">
        <v>0</v>
      </c>
      <c r="F77" s="608">
        <v>0</v>
      </c>
      <c r="G77" s="608">
        <v>0</v>
      </c>
      <c r="H77" s="608">
        <v>0</v>
      </c>
      <c r="I77" s="608">
        <v>0</v>
      </c>
      <c r="J77" s="608">
        <v>0</v>
      </c>
      <c r="K77" s="608">
        <v>0</v>
      </c>
      <c r="L77" s="608">
        <v>0</v>
      </c>
      <c r="M77" s="608">
        <v>0</v>
      </c>
      <c r="N77" s="910"/>
      <c r="P77" s="608">
        <v>0</v>
      </c>
      <c r="Q77" s="608">
        <v>0</v>
      </c>
      <c r="S77" s="605"/>
    </row>
    <row r="78" spans="1:19" ht="10.5" customHeight="1">
      <c r="A78" s="505"/>
      <c r="B78" s="1174"/>
      <c r="C78" s="18" t="s">
        <v>674</v>
      </c>
      <c r="D78" s="533"/>
      <c r="E78" s="608">
        <v>-1.3310239500000001</v>
      </c>
      <c r="F78" s="608">
        <v>0</v>
      </c>
      <c r="G78" s="608">
        <v>-40.540642970000007</v>
      </c>
      <c r="H78" s="608">
        <v>0</v>
      </c>
      <c r="I78" s="608">
        <v>-2.2246928800000001</v>
      </c>
      <c r="J78" s="608">
        <v>0</v>
      </c>
      <c r="K78" s="608">
        <v>0</v>
      </c>
      <c r="L78" s="608">
        <v>0</v>
      </c>
      <c r="M78" s="608">
        <v>-44.747677420000009</v>
      </c>
      <c r="N78" s="910"/>
      <c r="P78" s="608">
        <v>-2.8760105</v>
      </c>
      <c r="Q78" s="608">
        <v>-41.871666919999996</v>
      </c>
      <c r="S78" s="605"/>
    </row>
    <row r="79" spans="1:19" ht="10.5" customHeight="1">
      <c r="A79" s="505"/>
      <c r="B79" s="1174"/>
      <c r="C79" s="18" t="s">
        <v>663</v>
      </c>
      <c r="D79" s="533"/>
      <c r="E79" s="608">
        <v>-0.59984328000000009</v>
      </c>
      <c r="F79" s="608">
        <v>0</v>
      </c>
      <c r="G79" s="608">
        <v>-16.161331279999999</v>
      </c>
      <c r="H79" s="608">
        <v>0</v>
      </c>
      <c r="I79" s="608">
        <v>0</v>
      </c>
      <c r="J79" s="608">
        <v>0</v>
      </c>
      <c r="K79" s="608">
        <v>0</v>
      </c>
      <c r="L79" s="608">
        <v>0</v>
      </c>
      <c r="M79" s="608">
        <v>-16.761174560000001</v>
      </c>
      <c r="N79" s="910"/>
      <c r="P79" s="608">
        <v>0</v>
      </c>
      <c r="Q79" s="608">
        <v>-16.761174560000001</v>
      </c>
      <c r="S79" s="605"/>
    </row>
    <row r="80" spans="1:19" ht="10.5" customHeight="1">
      <c r="A80" s="505"/>
      <c r="B80" s="1174"/>
      <c r="C80" s="1179"/>
      <c r="D80" s="1180"/>
      <c r="E80" s="1182">
        <v>-1.4205950700000001</v>
      </c>
      <c r="F80" s="1179">
        <v>0</v>
      </c>
      <c r="G80" s="1182">
        <v>-32.170354980000013</v>
      </c>
      <c r="H80" s="1182">
        <v>0</v>
      </c>
      <c r="I80" s="1182">
        <v>-0.65001423999999997</v>
      </c>
      <c r="J80" s="1182">
        <v>0</v>
      </c>
      <c r="K80" s="1182">
        <v>0</v>
      </c>
      <c r="L80" s="1182">
        <v>0</v>
      </c>
      <c r="M80" s="1182">
        <v>-34.754140669999984</v>
      </c>
      <c r="N80" s="910"/>
      <c r="P80" s="1182">
        <v>-1.16319062</v>
      </c>
      <c r="Q80" s="1182">
        <v>-33.590950049999961</v>
      </c>
      <c r="S80" s="605"/>
    </row>
    <row r="81" spans="1:19" ht="10.5" customHeight="1">
      <c r="A81" s="505"/>
      <c r="B81" s="1174"/>
      <c r="C81" s="594" t="s">
        <v>668</v>
      </c>
      <c r="D81" s="144"/>
      <c r="E81" s="529"/>
      <c r="F81" s="529"/>
      <c r="G81" s="529"/>
      <c r="H81" s="529"/>
      <c r="I81" s="529"/>
      <c r="J81" s="529"/>
      <c r="K81" s="529"/>
      <c r="L81" s="529"/>
      <c r="M81" s="529"/>
      <c r="N81" s="910"/>
      <c r="P81" s="529"/>
      <c r="Q81" s="529"/>
      <c r="S81" s="605"/>
    </row>
    <row r="82" spans="1:19" ht="10.5" customHeight="1">
      <c r="A82" s="505"/>
      <c r="B82" s="1174"/>
      <c r="C82" s="610" t="s">
        <v>655</v>
      </c>
      <c r="D82"/>
      <c r="E82" s="608">
        <v>1.1402794600000001</v>
      </c>
      <c r="F82" s="608">
        <v>0</v>
      </c>
      <c r="G82" s="608">
        <v>203.64572213999998</v>
      </c>
      <c r="H82" s="608">
        <v>0</v>
      </c>
      <c r="I82" s="608">
        <v>0</v>
      </c>
      <c r="J82" s="608">
        <v>0</v>
      </c>
      <c r="K82" s="608">
        <v>0</v>
      </c>
      <c r="L82" s="608">
        <v>0.85828534000000001</v>
      </c>
      <c r="M82" s="608">
        <v>205.71537853999996</v>
      </c>
      <c r="N82" s="910"/>
      <c r="P82" s="608">
        <v>0.92937694000000026</v>
      </c>
      <c r="Q82" s="608">
        <v>204.78600160000005</v>
      </c>
      <c r="S82" s="605"/>
    </row>
    <row r="83" spans="1:19" ht="12.75" customHeight="1">
      <c r="A83" s="505"/>
      <c r="B83" s="1174"/>
      <c r="C83" s="861" t="s">
        <v>656</v>
      </c>
      <c r="D83" s="533"/>
      <c r="E83" s="862">
        <v>0</v>
      </c>
      <c r="F83" s="862">
        <v>0</v>
      </c>
      <c r="G83" s="862">
        <v>211.67376546000003</v>
      </c>
      <c r="H83" s="862">
        <v>0</v>
      </c>
      <c r="I83" s="862">
        <v>0</v>
      </c>
      <c r="J83" s="862">
        <v>0</v>
      </c>
      <c r="K83" s="862">
        <v>0</v>
      </c>
      <c r="L83" s="862">
        <v>0</v>
      </c>
      <c r="M83" s="862">
        <v>211.69922202000004</v>
      </c>
      <c r="N83" s="910"/>
      <c r="P83" s="862">
        <v>0</v>
      </c>
      <c r="Q83" s="862">
        <v>211.67376546000006</v>
      </c>
      <c r="S83" s="605"/>
    </row>
    <row r="84" spans="1:19" ht="10.5" customHeight="1">
      <c r="A84" s="505"/>
      <c r="B84" s="1174"/>
      <c r="C84" s="1179"/>
      <c r="D84" s="1180"/>
      <c r="E84" s="1179">
        <v>1.1402794600000001</v>
      </c>
      <c r="F84" s="1179">
        <v>0</v>
      </c>
      <c r="G84" s="1182">
        <v>415.3194876</v>
      </c>
      <c r="H84" s="1182">
        <v>0</v>
      </c>
      <c r="I84" s="1182">
        <v>0</v>
      </c>
      <c r="J84" s="1182">
        <v>0</v>
      </c>
      <c r="K84" s="1182">
        <v>0</v>
      </c>
      <c r="L84" s="1182">
        <v>0.88374189999999997</v>
      </c>
      <c r="M84" s="1182">
        <v>417.41460056</v>
      </c>
      <c r="N84" s="910"/>
      <c r="P84" s="1182">
        <v>0.95483350000000022</v>
      </c>
      <c r="Q84" s="1182">
        <v>416.4597670600001</v>
      </c>
      <c r="S84" s="605"/>
    </row>
    <row r="85" spans="1:19" ht="10.5" customHeight="1">
      <c r="A85" s="505"/>
      <c r="B85" s="1174"/>
      <c r="C85" s="594" t="s">
        <v>675</v>
      </c>
      <c r="D85" s="513"/>
      <c r="E85" s="513"/>
      <c r="F85" s="513"/>
      <c r="G85" s="513"/>
      <c r="H85" s="513"/>
      <c r="I85" s="513"/>
      <c r="J85" s="513"/>
      <c r="K85" s="513"/>
      <c r="L85" s="513"/>
      <c r="M85" s="513"/>
      <c r="N85" s="910"/>
      <c r="P85" s="1177"/>
      <c r="Q85" s="1177"/>
      <c r="S85" s="605"/>
    </row>
    <row r="86" spans="1:19" ht="10.5" customHeight="1">
      <c r="A86" s="505"/>
      <c r="B86" s="1174"/>
      <c r="C86" s="594" t="s">
        <v>654</v>
      </c>
      <c r="D86" s="144"/>
      <c r="E86" s="529"/>
      <c r="F86" s="529"/>
      <c r="G86" s="529"/>
      <c r="H86" s="529"/>
      <c r="I86" s="529"/>
      <c r="J86" s="529"/>
      <c r="K86" s="529"/>
      <c r="L86" s="529"/>
      <c r="M86" s="529"/>
      <c r="N86" s="910"/>
      <c r="P86" s="529"/>
      <c r="Q86" s="529"/>
      <c r="S86" s="605"/>
    </row>
    <row r="87" spans="1:19" ht="12.75" customHeight="1">
      <c r="A87" s="505"/>
      <c r="B87" s="1174"/>
      <c r="C87" s="610" t="s">
        <v>655</v>
      </c>
      <c r="D87"/>
      <c r="E87" s="608">
        <v>0</v>
      </c>
      <c r="F87" s="608">
        <v>2.5848500599999999</v>
      </c>
      <c r="G87" s="608">
        <v>0</v>
      </c>
      <c r="H87" s="608">
        <v>0</v>
      </c>
      <c r="I87" s="608">
        <v>3.2238798900000001</v>
      </c>
      <c r="J87" s="608">
        <v>9.8340577100000015</v>
      </c>
      <c r="K87" s="608">
        <v>0</v>
      </c>
      <c r="L87" s="608">
        <v>0</v>
      </c>
      <c r="M87" s="608">
        <v>15.642787660000002</v>
      </c>
      <c r="N87" s="910"/>
      <c r="P87" s="608">
        <v>-0.73268710000000004</v>
      </c>
      <c r="Q87" s="608">
        <v>16.375474759999999</v>
      </c>
      <c r="S87" s="605"/>
    </row>
    <row r="88" spans="1:19" ht="10.5" customHeight="1">
      <c r="A88" s="505"/>
      <c r="B88" s="1174"/>
      <c r="C88" s="861" t="s">
        <v>656</v>
      </c>
      <c r="D88" s="533"/>
      <c r="E88" s="862">
        <v>0</v>
      </c>
      <c r="F88" s="862">
        <v>5.2538217700000009</v>
      </c>
      <c r="G88" s="862">
        <v>0</v>
      </c>
      <c r="H88" s="862">
        <v>0</v>
      </c>
      <c r="I88" s="862">
        <v>0</v>
      </c>
      <c r="J88" s="862">
        <v>0</v>
      </c>
      <c r="K88" s="862">
        <v>0</v>
      </c>
      <c r="L88" s="862">
        <v>0</v>
      </c>
      <c r="M88" s="862">
        <v>5.8649077700000012</v>
      </c>
      <c r="N88" s="910"/>
      <c r="P88" s="862">
        <v>0</v>
      </c>
      <c r="Q88" s="862">
        <v>5.8649077700000012</v>
      </c>
      <c r="S88" s="605"/>
    </row>
    <row r="89" spans="1:19" ht="10.5" customHeight="1">
      <c r="A89" s="505"/>
      <c r="B89" s="1174"/>
      <c r="C89" s="1179"/>
      <c r="D89" s="1180"/>
      <c r="E89" s="1179">
        <v>0</v>
      </c>
      <c r="F89" s="1179">
        <v>7.8386718300000009</v>
      </c>
      <c r="G89" s="1182">
        <v>0</v>
      </c>
      <c r="H89" s="1182">
        <v>0</v>
      </c>
      <c r="I89" s="1182">
        <v>3.55262989</v>
      </c>
      <c r="J89" s="1182">
        <v>10.116393710000002</v>
      </c>
      <c r="K89" s="1182">
        <v>0</v>
      </c>
      <c r="L89" s="1182">
        <v>0</v>
      </c>
      <c r="M89" s="1182">
        <v>21.507695430000002</v>
      </c>
      <c r="N89" s="910"/>
      <c r="P89" s="1182">
        <v>-0.73268710000000004</v>
      </c>
      <c r="Q89" s="1182">
        <v>22.240382530000002</v>
      </c>
      <c r="S89" s="605"/>
    </row>
    <row r="90" spans="1:19" ht="10.5" customHeight="1">
      <c r="A90" s="505"/>
      <c r="B90" s="1174"/>
      <c r="C90" s="72"/>
      <c r="D90"/>
      <c r="E90" s="601"/>
      <c r="F90" s="602"/>
      <c r="G90" s="602"/>
      <c r="H90" s="602"/>
      <c r="I90" s="602"/>
      <c r="J90" s="602"/>
      <c r="K90" s="602"/>
      <c r="L90" s="602"/>
      <c r="M90" s="602"/>
      <c r="N90" s="910"/>
      <c r="P90" s="910"/>
      <c r="Q90" s="910"/>
      <c r="S90" s="605"/>
    </row>
    <row r="91" spans="1:19" ht="10.5" customHeight="1">
      <c r="A91" s="505"/>
      <c r="B91" s="1174"/>
      <c r="C91" s="18" t="s">
        <v>657</v>
      </c>
      <c r="D91"/>
      <c r="E91" s="605"/>
      <c r="F91" s="605"/>
      <c r="G91" s="605"/>
      <c r="H91" s="605"/>
      <c r="I91" s="605"/>
      <c r="J91" s="605"/>
      <c r="K91" s="605"/>
      <c r="L91" s="605"/>
      <c r="M91" s="605"/>
      <c r="N91" s="910"/>
      <c r="P91" s="910"/>
      <c r="Q91" s="910"/>
      <c r="S91" s="605"/>
    </row>
    <row r="92" spans="1:19" ht="10.5" customHeight="1">
      <c r="A92" s="505"/>
      <c r="B92" s="1174"/>
      <c r="C92" s="18" t="s">
        <v>658</v>
      </c>
      <c r="D92" s="533"/>
      <c r="E92" s="608">
        <v>0</v>
      </c>
      <c r="F92" s="608">
        <v>0</v>
      </c>
      <c r="G92" s="608">
        <v>0</v>
      </c>
      <c r="H92" s="608">
        <v>0</v>
      </c>
      <c r="I92" s="608">
        <v>0.73824510999999993</v>
      </c>
      <c r="J92" s="608">
        <v>1.7835301300000004</v>
      </c>
      <c r="K92" s="608">
        <v>0</v>
      </c>
      <c r="L92" s="608">
        <v>0</v>
      </c>
      <c r="M92" s="608">
        <v>3.0090705100000004</v>
      </c>
      <c r="N92" s="910"/>
      <c r="P92" s="608">
        <v>0.73268710000000004</v>
      </c>
      <c r="Q92" s="608">
        <v>2.2763834100000002</v>
      </c>
      <c r="S92" s="605"/>
    </row>
    <row r="93" spans="1:19" ht="10.5" customHeight="1">
      <c r="A93" s="505"/>
      <c r="B93" s="1174"/>
      <c r="C93" s="18" t="s">
        <v>659</v>
      </c>
      <c r="D93" s="533"/>
      <c r="E93" s="608">
        <v>0</v>
      </c>
      <c r="F93" s="608">
        <v>0</v>
      </c>
      <c r="G93" s="608">
        <v>0</v>
      </c>
      <c r="H93" s="608">
        <v>0</v>
      </c>
      <c r="I93" s="608">
        <v>0</v>
      </c>
      <c r="J93" s="608">
        <v>0</v>
      </c>
      <c r="K93" s="608">
        <v>0</v>
      </c>
      <c r="L93" s="608">
        <v>0</v>
      </c>
      <c r="M93" s="608">
        <v>0</v>
      </c>
      <c r="N93" s="910"/>
      <c r="P93" s="608">
        <v>0</v>
      </c>
      <c r="Q93" s="608">
        <v>0</v>
      </c>
      <c r="S93" s="605"/>
    </row>
    <row r="94" spans="1:19" ht="10.5" customHeight="1">
      <c r="A94" s="505"/>
      <c r="B94" s="1174"/>
      <c r="C94" s="18" t="s">
        <v>660</v>
      </c>
      <c r="D94" s="533"/>
      <c r="E94" s="608">
        <v>0</v>
      </c>
      <c r="F94" s="608">
        <v>0</v>
      </c>
      <c r="G94" s="608">
        <v>0</v>
      </c>
      <c r="H94" s="608">
        <v>0</v>
      </c>
      <c r="I94" s="608">
        <v>0</v>
      </c>
      <c r="J94" s="608">
        <v>0</v>
      </c>
      <c r="K94" s="608">
        <v>0</v>
      </c>
      <c r="L94" s="608">
        <v>0</v>
      </c>
      <c r="M94" s="608">
        <v>0</v>
      </c>
      <c r="N94" s="910"/>
      <c r="P94" s="608">
        <v>0</v>
      </c>
      <c r="Q94" s="608">
        <v>0</v>
      </c>
      <c r="S94" s="605"/>
    </row>
    <row r="95" spans="1:19" ht="10.5" customHeight="1">
      <c r="A95" s="505"/>
      <c r="B95" s="1174"/>
      <c r="C95" s="18" t="s">
        <v>661</v>
      </c>
      <c r="D95" s="533"/>
      <c r="E95" s="608">
        <v>0</v>
      </c>
      <c r="F95" s="608">
        <v>0</v>
      </c>
      <c r="G95" s="608">
        <v>0</v>
      </c>
      <c r="H95" s="608">
        <v>0</v>
      </c>
      <c r="I95" s="608">
        <v>0</v>
      </c>
      <c r="J95" s="608">
        <v>0</v>
      </c>
      <c r="K95" s="608">
        <v>0</v>
      </c>
      <c r="L95" s="608">
        <v>0</v>
      </c>
      <c r="M95" s="608">
        <v>0</v>
      </c>
      <c r="N95" s="910"/>
      <c r="P95" s="608">
        <v>0</v>
      </c>
      <c r="Q95" s="608">
        <v>0</v>
      </c>
      <c r="S95" s="605"/>
    </row>
    <row r="96" spans="1:19" ht="10.5" customHeight="1">
      <c r="A96" s="505"/>
      <c r="B96" s="1174"/>
      <c r="C96" s="18" t="s">
        <v>662</v>
      </c>
      <c r="D96" s="533"/>
      <c r="E96" s="608">
        <v>0</v>
      </c>
      <c r="F96" s="608">
        <v>-0.79113146999999995</v>
      </c>
      <c r="G96" s="608">
        <v>0</v>
      </c>
      <c r="H96" s="608">
        <v>0</v>
      </c>
      <c r="I96" s="608">
        <v>0</v>
      </c>
      <c r="J96" s="608">
        <v>-1.9631487499999998</v>
      </c>
      <c r="K96" s="608">
        <v>0</v>
      </c>
      <c r="L96" s="608">
        <v>0</v>
      </c>
      <c r="M96" s="608">
        <v>-3.0091052199999995</v>
      </c>
      <c r="N96" s="910"/>
      <c r="P96" s="608">
        <v>-0.71523159999999997</v>
      </c>
      <c r="Q96" s="608">
        <v>-2.2938736199999998</v>
      </c>
      <c r="S96" s="605"/>
    </row>
    <row r="97" spans="1:19" ht="10.5" customHeight="1">
      <c r="A97" s="505"/>
      <c r="B97" s="1174"/>
      <c r="C97" s="18" t="s">
        <v>663</v>
      </c>
      <c r="D97" s="533"/>
      <c r="E97" s="608">
        <v>0</v>
      </c>
      <c r="F97" s="608">
        <v>0</v>
      </c>
      <c r="G97" s="608">
        <v>0</v>
      </c>
      <c r="H97" s="608">
        <v>0</v>
      </c>
      <c r="I97" s="608">
        <v>0</v>
      </c>
      <c r="J97" s="608">
        <v>0</v>
      </c>
      <c r="K97" s="608">
        <v>0</v>
      </c>
      <c r="L97" s="608">
        <v>0</v>
      </c>
      <c r="M97" s="608">
        <v>0</v>
      </c>
      <c r="N97" s="910"/>
      <c r="P97" s="608">
        <v>0</v>
      </c>
      <c r="Q97" s="608">
        <v>0</v>
      </c>
      <c r="S97" s="605"/>
    </row>
    <row r="98" spans="1:19" ht="10.5" customHeight="1">
      <c r="A98" s="505"/>
      <c r="B98" s="1174"/>
      <c r="C98" s="1179"/>
      <c r="D98" s="1180"/>
      <c r="E98" s="1182">
        <v>0</v>
      </c>
      <c r="F98" s="1182">
        <v>0</v>
      </c>
      <c r="G98" s="1182">
        <v>0</v>
      </c>
      <c r="H98" s="1182">
        <v>0</v>
      </c>
      <c r="I98" s="1182">
        <v>0</v>
      </c>
      <c r="J98" s="1182">
        <v>0</v>
      </c>
      <c r="K98" s="1182">
        <v>0</v>
      </c>
      <c r="L98" s="1182">
        <v>0</v>
      </c>
      <c r="M98" s="1182">
        <v>0</v>
      </c>
      <c r="N98" s="910"/>
      <c r="P98" s="1182">
        <v>0</v>
      </c>
      <c r="Q98" s="1182">
        <v>0</v>
      </c>
      <c r="S98" s="605"/>
    </row>
    <row r="99" spans="1:19" ht="10.5" customHeight="1">
      <c r="A99" s="505"/>
      <c r="B99" s="1174"/>
      <c r="C99" s="594" t="s">
        <v>668</v>
      </c>
      <c r="D99" s="144"/>
      <c r="E99" s="529"/>
      <c r="F99" s="529"/>
      <c r="G99" s="529"/>
      <c r="H99" s="529"/>
      <c r="I99" s="529"/>
      <c r="J99" s="529"/>
      <c r="K99" s="529"/>
      <c r="L99" s="529"/>
      <c r="M99" s="529"/>
      <c r="N99" s="910"/>
      <c r="P99" s="529"/>
      <c r="Q99" s="529"/>
      <c r="S99" s="605"/>
    </row>
    <row r="100" spans="1:19" ht="10.5" customHeight="1">
      <c r="A100" s="505"/>
      <c r="B100" s="1174"/>
      <c r="C100" s="610" t="s">
        <v>655</v>
      </c>
      <c r="D100"/>
      <c r="E100" s="608">
        <v>0</v>
      </c>
      <c r="F100" s="608">
        <v>2.8111756699999999</v>
      </c>
      <c r="G100" s="608">
        <v>0</v>
      </c>
      <c r="H100" s="608">
        <v>0</v>
      </c>
      <c r="I100" s="608">
        <v>4.0360499999999995</v>
      </c>
      <c r="J100" s="608">
        <v>9.6639390900000013</v>
      </c>
      <c r="K100" s="608">
        <v>0</v>
      </c>
      <c r="L100" s="608">
        <v>0</v>
      </c>
      <c r="M100" s="608">
        <v>16.51116476</v>
      </c>
      <c r="N100" s="910"/>
      <c r="P100" s="608">
        <v>-0.71523159999999997</v>
      </c>
      <c r="Q100" s="608">
        <v>17.226396359999999</v>
      </c>
      <c r="S100" s="605"/>
    </row>
    <row r="101" spans="1:19" ht="12.75" customHeight="1">
      <c r="A101" s="505"/>
      <c r="B101" s="1174"/>
      <c r="C101" s="861" t="s">
        <v>656</v>
      </c>
      <c r="D101" s="533"/>
      <c r="E101" s="862">
        <v>0</v>
      </c>
      <c r="F101" s="862">
        <v>4.7733820900000001</v>
      </c>
      <c r="G101" s="862">
        <v>0</v>
      </c>
      <c r="H101" s="862">
        <v>0</v>
      </c>
      <c r="I101" s="862">
        <v>0</v>
      </c>
      <c r="J101" s="862">
        <v>0</v>
      </c>
      <c r="K101" s="862">
        <v>0</v>
      </c>
      <c r="L101" s="862">
        <v>0</v>
      </c>
      <c r="M101" s="862">
        <v>5.04621809</v>
      </c>
      <c r="N101" s="910"/>
      <c r="P101" s="862">
        <v>0</v>
      </c>
      <c r="Q101" s="862">
        <v>5.04621809</v>
      </c>
      <c r="S101" s="605"/>
    </row>
    <row r="102" spans="1:19" ht="10.5" customHeight="1">
      <c r="A102" s="505"/>
      <c r="B102" s="1174"/>
      <c r="C102" s="1179"/>
      <c r="D102" s="1180"/>
      <c r="E102" s="1179">
        <v>0</v>
      </c>
      <c r="F102" s="1179">
        <v>7.58455776</v>
      </c>
      <c r="G102" s="1182">
        <v>0</v>
      </c>
      <c r="H102" s="1182">
        <v>0</v>
      </c>
      <c r="I102" s="1182">
        <v>4.0360499999999995</v>
      </c>
      <c r="J102" s="1182">
        <v>9.9367750900000011</v>
      </c>
      <c r="K102" s="1182">
        <v>0</v>
      </c>
      <c r="L102" s="1182">
        <v>0</v>
      </c>
      <c r="M102" s="1182">
        <v>21.55738285</v>
      </c>
      <c r="N102" s="910"/>
      <c r="P102" s="1182">
        <v>-0.71523159999999997</v>
      </c>
      <c r="Q102" s="1182">
        <v>22.272614449999999</v>
      </c>
      <c r="S102" s="605"/>
    </row>
    <row r="103" spans="1:19" ht="10.5" customHeight="1">
      <c r="A103" s="505"/>
      <c r="B103" s="1174"/>
      <c r="C103" s="594" t="s">
        <v>667</v>
      </c>
      <c r="D103" s="513"/>
      <c r="E103" s="513"/>
      <c r="F103" s="513"/>
      <c r="G103" s="513"/>
      <c r="H103" s="513"/>
      <c r="I103" s="513"/>
      <c r="J103" s="513"/>
      <c r="K103" s="513"/>
      <c r="L103" s="513"/>
      <c r="M103" s="513"/>
      <c r="N103" s="910"/>
      <c r="P103" s="1177"/>
      <c r="Q103" s="1177"/>
      <c r="S103" s="605"/>
    </row>
    <row r="104" spans="1:19" ht="10.5" customHeight="1">
      <c r="A104" s="505"/>
      <c r="B104" s="1174"/>
      <c r="C104" s="594" t="s">
        <v>654</v>
      </c>
      <c r="D104" s="144"/>
      <c r="E104" s="529"/>
      <c r="F104" s="529"/>
      <c r="G104" s="529"/>
      <c r="H104" s="529"/>
      <c r="I104" s="529"/>
      <c r="J104" s="529"/>
      <c r="K104" s="529"/>
      <c r="L104" s="529"/>
      <c r="M104" s="529"/>
      <c r="N104" s="910"/>
      <c r="P104" s="529"/>
      <c r="Q104" s="529"/>
      <c r="S104" s="605"/>
    </row>
    <row r="105" spans="1:19" ht="10.5" customHeight="1">
      <c r="A105" s="505"/>
      <c r="B105" s="1174"/>
      <c r="C105" s="610" t="s">
        <v>655</v>
      </c>
      <c r="D105"/>
      <c r="E105" s="608">
        <v>2.3121905200000001</v>
      </c>
      <c r="F105" s="608">
        <v>2.5848500599999999</v>
      </c>
      <c r="G105" s="608">
        <v>201.72321091000001</v>
      </c>
      <c r="H105" s="608">
        <v>0</v>
      </c>
      <c r="I105" s="608">
        <v>3.8008262300000002</v>
      </c>
      <c r="J105" s="608">
        <v>10.145845300000001</v>
      </c>
      <c r="K105" s="608">
        <v>0</v>
      </c>
      <c r="L105" s="608">
        <v>1.2010966399999998</v>
      </c>
      <c r="M105" s="608">
        <v>221.76801966000002</v>
      </c>
      <c r="N105" s="910"/>
      <c r="P105" s="608">
        <v>1.3571434699999996</v>
      </c>
      <c r="Q105" s="608">
        <v>220.41087618999987</v>
      </c>
      <c r="S105" s="605"/>
    </row>
    <row r="106" spans="1:19" ht="10.5" customHeight="1">
      <c r="A106" s="505"/>
      <c r="B106" s="1174"/>
      <c r="C106" s="861" t="s">
        <v>656</v>
      </c>
      <c r="D106" s="533"/>
      <c r="E106" s="862">
        <v>0</v>
      </c>
      <c r="F106" s="862">
        <v>5.2538217700000009</v>
      </c>
      <c r="G106" s="862">
        <v>245.76663167000001</v>
      </c>
      <c r="H106" s="862">
        <v>0</v>
      </c>
      <c r="I106" s="862">
        <v>0</v>
      </c>
      <c r="J106" s="862">
        <v>0</v>
      </c>
      <c r="K106" s="862">
        <v>0</v>
      </c>
      <c r="L106" s="862">
        <v>0</v>
      </c>
      <c r="M106" s="862">
        <v>251.90841700000001</v>
      </c>
      <c r="N106" s="910"/>
      <c r="P106" s="862">
        <v>0</v>
      </c>
      <c r="Q106" s="862">
        <v>251.88022345000002</v>
      </c>
      <c r="S106" s="605"/>
    </row>
    <row r="107" spans="1:19" ht="10.5" customHeight="1">
      <c r="A107" s="505"/>
      <c r="B107" s="1174"/>
      <c r="C107" s="1179"/>
      <c r="D107" s="1180"/>
      <c r="E107" s="1179">
        <v>2.56087453</v>
      </c>
      <c r="F107" s="1179">
        <v>7.8386718300000009</v>
      </c>
      <c r="G107" s="1182">
        <v>447.48984258000002</v>
      </c>
      <c r="H107" s="1182">
        <v>0</v>
      </c>
      <c r="I107" s="1182">
        <v>4.1295762299999996</v>
      </c>
      <c r="J107" s="1182">
        <v>10.428181300000002</v>
      </c>
      <c r="K107" s="1182">
        <v>0</v>
      </c>
      <c r="L107" s="1182">
        <v>1.2292901899999997</v>
      </c>
      <c r="M107" s="1182">
        <v>473.67643666000004</v>
      </c>
      <c r="N107" s="910"/>
      <c r="P107" s="1182">
        <v>1.3853370199999997</v>
      </c>
      <c r="Q107" s="1182">
        <v>472.29109963999986</v>
      </c>
      <c r="S107" s="605"/>
    </row>
    <row r="108" spans="1:19" ht="10.5" customHeight="1">
      <c r="A108" s="505"/>
      <c r="B108" s="1174"/>
      <c r="C108" s="594" t="s">
        <v>668</v>
      </c>
      <c r="D108" s="144"/>
      <c r="E108" s="529"/>
      <c r="F108" s="529"/>
      <c r="G108" s="529"/>
      <c r="H108" s="529"/>
      <c r="I108" s="529"/>
      <c r="J108" s="529"/>
      <c r="K108" s="529"/>
      <c r="L108" s="529"/>
      <c r="M108" s="529"/>
      <c r="N108" s="910"/>
      <c r="P108" s="529"/>
      <c r="Q108" s="529"/>
      <c r="S108" s="605"/>
    </row>
    <row r="109" spans="1:19" ht="10.5" customHeight="1">
      <c r="A109" s="505"/>
      <c r="B109" s="1174"/>
      <c r="C109" s="610" t="s">
        <v>655</v>
      </c>
      <c r="D109"/>
      <c r="E109" s="608">
        <v>1.1402794600000001</v>
      </c>
      <c r="F109" s="608">
        <v>2.8111756699999999</v>
      </c>
      <c r="G109" s="608">
        <v>203.64572213999998</v>
      </c>
      <c r="H109" s="608">
        <v>0</v>
      </c>
      <c r="I109" s="608">
        <v>3.9629820999999996</v>
      </c>
      <c r="J109" s="608">
        <v>9.8080985900000019</v>
      </c>
      <c r="K109" s="608">
        <v>0</v>
      </c>
      <c r="L109" s="608">
        <v>0.85828534000000001</v>
      </c>
      <c r="M109" s="608">
        <v>222.22654329999995</v>
      </c>
      <c r="N109" s="910"/>
      <c r="P109" s="608">
        <v>0</v>
      </c>
      <c r="Q109" s="608">
        <v>222.01239796000004</v>
      </c>
      <c r="S109" s="605"/>
    </row>
    <row r="110" spans="1:19" ht="10.5" customHeight="1">
      <c r="A110" s="505"/>
      <c r="B110" s="1174"/>
      <c r="C110" s="861" t="s">
        <v>656</v>
      </c>
      <c r="D110" s="533"/>
      <c r="E110" s="862">
        <v>0</v>
      </c>
      <c r="F110" s="862">
        <v>4.7733820900000001</v>
      </c>
      <c r="G110" s="862">
        <v>211.67376546000003</v>
      </c>
      <c r="H110" s="862">
        <v>0</v>
      </c>
      <c r="I110" s="862">
        <v>0</v>
      </c>
      <c r="J110" s="862">
        <v>0</v>
      </c>
      <c r="K110" s="862">
        <v>0</v>
      </c>
      <c r="L110" s="862">
        <v>0</v>
      </c>
      <c r="M110" s="862">
        <v>216.74544011000003</v>
      </c>
      <c r="N110" s="910"/>
      <c r="P110" s="608">
        <v>0</v>
      </c>
      <c r="Q110" s="608">
        <v>216.71998355000005</v>
      </c>
      <c r="S110" s="605"/>
    </row>
    <row r="111" spans="1:19" ht="10.5" customHeight="1">
      <c r="A111" s="505"/>
      <c r="B111" s="1174"/>
      <c r="C111" s="1179"/>
      <c r="D111" s="1180"/>
      <c r="E111" s="1179">
        <v>1.1402794600000001</v>
      </c>
      <c r="F111" s="1179">
        <v>7.58455776</v>
      </c>
      <c r="G111" s="1182">
        <v>415.3194876</v>
      </c>
      <c r="H111" s="1182">
        <v>0</v>
      </c>
      <c r="I111" s="1182">
        <v>3.9629820999999996</v>
      </c>
      <c r="J111" s="1182">
        <v>10.080934590000002</v>
      </c>
      <c r="K111" s="1182">
        <v>0</v>
      </c>
      <c r="L111" s="1182">
        <v>0.88374189999999997</v>
      </c>
      <c r="M111" s="1182">
        <v>438.97198341000001</v>
      </c>
      <c r="N111" s="910"/>
      <c r="P111" s="1182">
        <v>0</v>
      </c>
      <c r="Q111" s="1182">
        <v>438.7323815100001</v>
      </c>
      <c r="S111" s="605"/>
    </row>
    <row r="112" spans="1:19" ht="10.5" customHeight="1">
      <c r="A112" s="505"/>
      <c r="B112" s="1183" t="s">
        <v>308</v>
      </c>
      <c r="C112" s="1288" t="s">
        <v>676</v>
      </c>
      <c r="D112" s="1287"/>
      <c r="E112" s="1288"/>
      <c r="F112" s="1288"/>
      <c r="G112" s="1288"/>
      <c r="H112" s="1288"/>
      <c r="I112" s="1288"/>
      <c r="J112" s="1288"/>
      <c r="K112" s="1288"/>
      <c r="L112" s="1288"/>
      <c r="M112" s="1288"/>
      <c r="N112" s="18"/>
      <c r="P112" s="18"/>
      <c r="Q112" s="18"/>
      <c r="S112" s="605"/>
    </row>
    <row r="113" spans="1:19" ht="10.5" customHeight="1">
      <c r="A113" s="505"/>
      <c r="B113" s="1183" t="s">
        <v>492</v>
      </c>
      <c r="C113" s="18" t="s">
        <v>532</v>
      </c>
      <c r="D113" s="18"/>
      <c r="E113" s="18"/>
      <c r="F113" s="18"/>
      <c r="G113" s="18"/>
      <c r="H113" s="18"/>
      <c r="I113" s="18"/>
      <c r="J113" s="18"/>
      <c r="K113" s="18"/>
      <c r="L113" s="18"/>
      <c r="M113" s="18"/>
      <c r="N113" s="18"/>
      <c r="P113" s="18"/>
      <c r="Q113" s="18"/>
      <c r="S113" s="605"/>
    </row>
    <row r="114" spans="1:19" ht="21.75" customHeight="1">
      <c r="A114" s="505"/>
      <c r="B114" s="1183" t="s">
        <v>302</v>
      </c>
      <c r="C114" s="18" t="s">
        <v>677</v>
      </c>
      <c r="D114" s="18"/>
      <c r="E114" s="18"/>
      <c r="F114" s="18"/>
      <c r="G114" s="18"/>
      <c r="H114" s="18"/>
      <c r="I114" s="18"/>
      <c r="J114" s="18"/>
      <c r="K114" s="18"/>
      <c r="L114" s="18"/>
      <c r="M114" s="18"/>
      <c r="N114" s="18"/>
      <c r="P114" s="18"/>
      <c r="Q114" s="18"/>
      <c r="S114" s="605"/>
    </row>
    <row r="115" spans="1:19" ht="10.5" customHeight="1">
      <c r="A115" s="505"/>
      <c r="B115" s="1183" t="s">
        <v>297</v>
      </c>
      <c r="C115" s="18" t="s">
        <v>678</v>
      </c>
      <c r="D115" s="18"/>
      <c r="E115" s="18"/>
      <c r="F115" s="18"/>
      <c r="G115" s="18"/>
      <c r="H115" s="18"/>
      <c r="I115" s="18"/>
      <c r="J115" s="18"/>
      <c r="K115" s="18"/>
      <c r="L115" s="18"/>
      <c r="M115" s="18"/>
      <c r="N115" s="18"/>
      <c r="P115" s="18"/>
      <c r="Q115" s="18"/>
      <c r="S115" s="605"/>
    </row>
    <row r="116" spans="1:19" ht="10.5" customHeight="1">
      <c r="A116" s="505"/>
      <c r="B116" s="1174"/>
      <c r="C116" s="910"/>
      <c r="D116" s="910"/>
      <c r="E116" s="1184"/>
      <c r="F116" s="1184"/>
      <c r="G116" s="1184"/>
      <c r="H116" s="1184"/>
      <c r="I116" s="1184"/>
      <c r="J116" s="1184"/>
      <c r="K116" s="1184"/>
      <c r="L116" s="1184"/>
      <c r="M116" s="1184"/>
      <c r="N116" s="910"/>
      <c r="P116" s="910"/>
      <c r="Q116" s="910"/>
      <c r="S116" s="605"/>
    </row>
    <row r="117" spans="1:19" ht="14.1">
      <c r="A117" s="505"/>
      <c r="B117" s="1174"/>
      <c r="C117" s="1185" t="s">
        <v>679</v>
      </c>
      <c r="D117" s="1160"/>
      <c r="E117" s="1289" t="s">
        <v>352</v>
      </c>
      <c r="F117" s="1290"/>
      <c r="G117" s="1289" t="s">
        <v>566</v>
      </c>
      <c r="H117" s="1289"/>
      <c r="I117" s="1161" t="s">
        <v>567</v>
      </c>
      <c r="J117" s="1161" t="s">
        <v>568</v>
      </c>
      <c r="K117" s="1189" t="s">
        <v>569</v>
      </c>
      <c r="L117" s="1161" t="s">
        <v>570</v>
      </c>
      <c r="M117" s="1165" t="s">
        <v>571</v>
      </c>
      <c r="N117" s="910"/>
      <c r="P117" s="1163" t="s">
        <v>571</v>
      </c>
      <c r="Q117" s="1163" t="s">
        <v>572</v>
      </c>
      <c r="S117" s="605"/>
    </row>
    <row r="118" spans="1:19" ht="10.5" customHeight="1">
      <c r="A118" s="505"/>
      <c r="B118" s="1174"/>
      <c r="C118" s="1186" t="s">
        <v>653</v>
      </c>
      <c r="D118" s="1160"/>
      <c r="E118" s="1289"/>
      <c r="F118" s="1290"/>
      <c r="G118" s="1289" t="s">
        <v>573</v>
      </c>
      <c r="H118" s="1289"/>
      <c r="I118" s="1161" t="s">
        <v>573</v>
      </c>
      <c r="J118" s="1161"/>
      <c r="K118" s="1165"/>
      <c r="L118" s="1165"/>
      <c r="M118" s="1165"/>
      <c r="N118" s="910"/>
      <c r="P118" s="1166" t="s">
        <v>574</v>
      </c>
      <c r="Q118" s="1166" t="s">
        <v>575</v>
      </c>
    </row>
    <row r="119" spans="1:19" ht="10.5" customHeight="1">
      <c r="A119" s="505"/>
      <c r="B119" s="1174"/>
      <c r="C119" s="1188"/>
      <c r="D119" s="1168"/>
      <c r="E119" s="1169"/>
      <c r="F119" s="1169"/>
      <c r="G119" s="1169"/>
      <c r="H119" s="1169" t="s">
        <v>576</v>
      </c>
      <c r="I119" s="1169"/>
      <c r="J119" s="1169"/>
      <c r="K119" s="1169"/>
      <c r="L119" s="1169"/>
      <c r="M119" s="1169"/>
      <c r="N119" s="910"/>
      <c r="P119" s="1169"/>
      <c r="Q119" s="1169"/>
    </row>
    <row r="120" spans="1:19" ht="10.5" customHeight="1">
      <c r="A120" s="505"/>
      <c r="B120" s="1174"/>
      <c r="C120" s="1170"/>
      <c r="D120" s="1168"/>
      <c r="E120" s="1165"/>
      <c r="F120" s="1165" t="s">
        <v>576</v>
      </c>
      <c r="G120" s="1165"/>
      <c r="H120" s="1165" t="s">
        <v>566</v>
      </c>
      <c r="I120" s="1165"/>
      <c r="J120" s="1165"/>
      <c r="K120" s="1165"/>
      <c r="L120" s="1165"/>
      <c r="M120" s="1165"/>
      <c r="N120" s="910"/>
      <c r="P120" s="1165"/>
      <c r="Q120" s="1165"/>
    </row>
    <row r="121" spans="1:19">
      <c r="A121" s="505"/>
      <c r="B121" s="1174"/>
      <c r="C121" s="1171"/>
      <c r="D121" s="1172"/>
      <c r="E121" s="1173" t="s">
        <v>577</v>
      </c>
      <c r="F121" s="1173" t="s">
        <v>352</v>
      </c>
      <c r="G121" s="1173" t="s">
        <v>680</v>
      </c>
      <c r="H121" s="1173" t="s">
        <v>573</v>
      </c>
      <c r="I121" s="1173"/>
      <c r="J121" s="1173"/>
      <c r="K121" s="1173"/>
      <c r="L121" s="1173"/>
      <c r="M121" s="1173"/>
      <c r="N121" s="910"/>
      <c r="P121" s="1173"/>
      <c r="Q121" s="1173"/>
    </row>
    <row r="122" spans="1:19" ht="10.5" customHeight="1">
      <c r="A122" s="505"/>
      <c r="B122" s="1174"/>
      <c r="C122" s="1175">
        <v>2025</v>
      </c>
      <c r="D122" s="1176"/>
      <c r="E122" s="1176"/>
      <c r="F122" s="1176"/>
      <c r="G122" s="1176"/>
      <c r="H122" s="1176"/>
      <c r="I122" s="1176"/>
      <c r="J122" s="1176"/>
      <c r="K122" s="1176"/>
      <c r="L122" s="1176"/>
      <c r="M122" s="1176"/>
      <c r="N122" s="910"/>
      <c r="P122" s="1176"/>
      <c r="Q122" s="1176"/>
    </row>
    <row r="123" spans="1:19" ht="10.5" customHeight="1">
      <c r="A123" s="505"/>
      <c r="B123" s="1174"/>
      <c r="C123" s="594" t="s">
        <v>578</v>
      </c>
      <c r="D123" s="595"/>
      <c r="E123" s="513"/>
      <c r="F123" s="513"/>
      <c r="G123" s="513"/>
      <c r="H123" s="513"/>
      <c r="I123" s="513"/>
      <c r="J123" s="513"/>
      <c r="K123" s="513"/>
      <c r="L123" s="513"/>
      <c r="M123" s="513"/>
      <c r="N123" s="910"/>
      <c r="P123" s="1177"/>
      <c r="Q123" s="1177"/>
    </row>
    <row r="124" spans="1:19" ht="10.5" customHeight="1">
      <c r="A124" s="505"/>
      <c r="B124" s="1174"/>
      <c r="C124" s="594" t="s">
        <v>654</v>
      </c>
      <c r="D124" s="596"/>
      <c r="E124" s="529"/>
      <c r="F124" s="529"/>
      <c r="G124" s="529"/>
      <c r="H124" s="529"/>
      <c r="I124" s="529"/>
      <c r="J124" s="529"/>
      <c r="K124" s="529"/>
      <c r="L124" s="529"/>
      <c r="M124" s="529"/>
      <c r="N124" s="910"/>
      <c r="P124" s="529"/>
      <c r="Q124" s="529"/>
    </row>
    <row r="125" spans="1:19" ht="10.5" customHeight="1">
      <c r="A125" s="505"/>
      <c r="B125" s="1174"/>
      <c r="C125" s="610" t="s">
        <v>655</v>
      </c>
      <c r="D125" s="599"/>
      <c r="E125" s="608">
        <v>106.30535035999999</v>
      </c>
      <c r="F125" s="608">
        <v>0</v>
      </c>
      <c r="G125" s="608">
        <v>855.05232154999987</v>
      </c>
      <c r="H125" s="608">
        <v>0</v>
      </c>
      <c r="I125" s="608">
        <v>1.3503554199999994</v>
      </c>
      <c r="J125" s="608">
        <v>1.4629185699999998</v>
      </c>
      <c r="K125" s="608">
        <v>715.5027399999999</v>
      </c>
      <c r="L125" s="608">
        <v>9.7403153699999994</v>
      </c>
      <c r="M125" s="608">
        <v>1689.4140012699997</v>
      </c>
      <c r="N125" s="910"/>
      <c r="P125" s="608">
        <v>79.14754336</v>
      </c>
      <c r="Q125" s="608">
        <v>1610.2664579100003</v>
      </c>
    </row>
    <row r="126" spans="1:19" ht="10.5" customHeight="1">
      <c r="A126" s="505"/>
      <c r="B126" s="1174"/>
      <c r="C126" s="861" t="s">
        <v>656</v>
      </c>
      <c r="D126" s="533"/>
      <c r="E126" s="862">
        <v>62.973399480000005</v>
      </c>
      <c r="F126" s="862">
        <v>0</v>
      </c>
      <c r="G126" s="862">
        <v>717.92316204999975</v>
      </c>
      <c r="H126" s="862">
        <v>0</v>
      </c>
      <c r="I126" s="862">
        <v>4.2745897000000008</v>
      </c>
      <c r="J126" s="862">
        <v>0</v>
      </c>
      <c r="K126" s="862">
        <v>305.00740578</v>
      </c>
      <c r="L126" s="862">
        <v>1.49530805</v>
      </c>
      <c r="M126" s="862">
        <v>1091.6738650499997</v>
      </c>
      <c r="N126" s="910"/>
      <c r="P126" s="608">
        <v>34.593158069999994</v>
      </c>
      <c r="Q126" s="608">
        <v>1057.0807069800003</v>
      </c>
    </row>
    <row r="127" spans="1:19" ht="10.5" customHeight="1">
      <c r="A127" s="505"/>
      <c r="B127" s="1174"/>
      <c r="C127" s="1179"/>
      <c r="D127" s="1180"/>
      <c r="E127" s="1179">
        <v>169.27874983999999</v>
      </c>
      <c r="F127" s="1179">
        <v>0</v>
      </c>
      <c r="G127" s="1182">
        <v>1572.9754835999997</v>
      </c>
      <c r="H127" s="1182">
        <v>0</v>
      </c>
      <c r="I127" s="1182">
        <v>5.6249451200000005</v>
      </c>
      <c r="J127" s="1182">
        <v>1.4629185599999999</v>
      </c>
      <c r="K127" s="1182">
        <v>1020.5101457799999</v>
      </c>
      <c r="L127" s="1182">
        <v>11.23562342</v>
      </c>
      <c r="M127" s="1182">
        <v>2781.0878663199992</v>
      </c>
      <c r="N127" s="910"/>
      <c r="P127" s="1182">
        <v>113.74070143</v>
      </c>
      <c r="Q127" s="1182">
        <v>2667.3471648900004</v>
      </c>
    </row>
    <row r="128" spans="1:19" ht="10.5" customHeight="1">
      <c r="A128" s="505"/>
      <c r="B128" s="1174"/>
      <c r="C128" s="72"/>
      <c r="D128"/>
      <c r="E128" s="601"/>
      <c r="F128" s="602"/>
      <c r="G128" s="602"/>
      <c r="H128" s="602"/>
      <c r="I128" s="602"/>
      <c r="J128" s="602"/>
      <c r="K128" s="602"/>
      <c r="L128" s="602"/>
      <c r="M128" s="602"/>
      <c r="N128" s="910"/>
      <c r="P128" s="910"/>
      <c r="Q128" s="910"/>
    </row>
    <row r="129" spans="1:17" ht="10.5" customHeight="1">
      <c r="A129" s="505"/>
      <c r="B129" s="1174"/>
      <c r="C129" s="18" t="s">
        <v>657</v>
      </c>
      <c r="D129"/>
      <c r="E129" s="605"/>
      <c r="F129" s="605"/>
      <c r="G129" s="605"/>
      <c r="H129" s="605"/>
      <c r="I129" s="605"/>
      <c r="J129" s="605"/>
      <c r="K129" s="605"/>
      <c r="L129" s="605"/>
      <c r="M129" s="605"/>
      <c r="N129" s="910"/>
      <c r="P129" s="910"/>
      <c r="Q129" s="910"/>
    </row>
    <row r="130" spans="1:17" ht="10.5" customHeight="1">
      <c r="A130" s="505"/>
      <c r="B130" s="1174"/>
      <c r="C130" s="18" t="s">
        <v>658</v>
      </c>
      <c r="D130" s="533"/>
      <c r="E130" s="608">
        <v>-39.93132688</v>
      </c>
      <c r="F130" s="608">
        <v>0</v>
      </c>
      <c r="G130" s="608">
        <v>37.452093399999995</v>
      </c>
      <c r="H130" s="608">
        <v>0</v>
      </c>
      <c r="I130" s="608">
        <v>3.9513202100000004</v>
      </c>
      <c r="J130" s="608">
        <v>2.6895852899999997</v>
      </c>
      <c r="K130" s="608">
        <v>75.432772739999976</v>
      </c>
      <c r="L130" s="608">
        <v>1.2420879299999994</v>
      </c>
      <c r="M130" s="608">
        <v>80.836532690000055</v>
      </c>
      <c r="N130" s="910"/>
      <c r="P130" s="608">
        <v>11.35129094999999</v>
      </c>
      <c r="Q130" s="608">
        <v>69.485241740000205</v>
      </c>
    </row>
    <row r="131" spans="1:17" ht="10.5" customHeight="1">
      <c r="A131" s="505"/>
      <c r="B131" s="1174"/>
      <c r="C131" s="18" t="s">
        <v>659</v>
      </c>
      <c r="D131" s="533"/>
      <c r="E131" s="608">
        <v>0</v>
      </c>
      <c r="F131" s="608">
        <v>0</v>
      </c>
      <c r="G131" s="608">
        <v>14.128879</v>
      </c>
      <c r="H131" s="608">
        <v>0</v>
      </c>
      <c r="I131" s="608">
        <v>0</v>
      </c>
      <c r="J131" s="608">
        <v>0</v>
      </c>
      <c r="K131" s="608">
        <v>0</v>
      </c>
      <c r="L131" s="608">
        <v>0</v>
      </c>
      <c r="M131" s="608">
        <v>14.128879</v>
      </c>
      <c r="N131" s="910"/>
      <c r="P131" s="608">
        <v>0</v>
      </c>
      <c r="Q131" s="608">
        <v>14.128879</v>
      </c>
    </row>
    <row r="132" spans="1:17" ht="10.5" customHeight="1">
      <c r="A132" s="505"/>
      <c r="B132" s="1174"/>
      <c r="C132" s="18" t="s">
        <v>660</v>
      </c>
      <c r="D132" s="533"/>
      <c r="E132" s="608">
        <v>0</v>
      </c>
      <c r="F132" s="608">
        <v>0</v>
      </c>
      <c r="G132" s="608">
        <v>64.90855470999999</v>
      </c>
      <c r="H132" s="608">
        <v>0</v>
      </c>
      <c r="I132" s="608">
        <v>0</v>
      </c>
      <c r="J132" s="608">
        <v>0</v>
      </c>
      <c r="K132" s="608">
        <v>0</v>
      </c>
      <c r="L132" s="608">
        <v>0</v>
      </c>
      <c r="M132" s="608">
        <v>64.90855470999999</v>
      </c>
      <c r="N132" s="910"/>
      <c r="P132" s="608">
        <v>0</v>
      </c>
      <c r="Q132" s="608">
        <v>64.908554710000004</v>
      </c>
    </row>
    <row r="133" spans="1:17" ht="10.5" customHeight="1">
      <c r="A133" s="505"/>
      <c r="B133" s="1174"/>
      <c r="C133" s="18" t="s">
        <v>661</v>
      </c>
      <c r="D133" s="533"/>
      <c r="E133" s="608">
        <v>0</v>
      </c>
      <c r="F133" s="608">
        <v>0</v>
      </c>
      <c r="G133" s="608">
        <v>1.5129999999999999</v>
      </c>
      <c r="H133" s="608">
        <v>0</v>
      </c>
      <c r="I133" s="608">
        <v>0</v>
      </c>
      <c r="J133" s="608">
        <v>0.77241086000000003</v>
      </c>
      <c r="K133" s="608">
        <v>3.2762768000000002</v>
      </c>
      <c r="L133" s="608">
        <v>0</v>
      </c>
      <c r="M133" s="608">
        <v>5.6003870200000003</v>
      </c>
      <c r="N133" s="910"/>
      <c r="P133" s="608">
        <v>4.0873870200000004</v>
      </c>
      <c r="Q133" s="608">
        <v>1.5129999999999999</v>
      </c>
    </row>
    <row r="134" spans="1:17" ht="10.5" customHeight="1">
      <c r="A134" s="505"/>
      <c r="B134" s="1174"/>
      <c r="C134" s="18" t="s">
        <v>674</v>
      </c>
      <c r="D134" s="533"/>
      <c r="E134" s="608">
        <v>-29.891251579999999</v>
      </c>
      <c r="F134" s="608">
        <v>0</v>
      </c>
      <c r="G134" s="608">
        <v>-186.18062032</v>
      </c>
      <c r="H134" s="608">
        <v>0</v>
      </c>
      <c r="I134" s="608">
        <v>-4.1486598299999988</v>
      </c>
      <c r="J134" s="608">
        <v>-3.029655</v>
      </c>
      <c r="K134" s="608">
        <v>-110.33157229</v>
      </c>
      <c r="L134" s="608">
        <v>-3.2879354499999995</v>
      </c>
      <c r="M134" s="608">
        <v>-336.86969446999996</v>
      </c>
      <c r="N134" s="910"/>
      <c r="P134" s="608">
        <v>-29.925822210000007</v>
      </c>
      <c r="Q134" s="608">
        <v>-306.94387225999986</v>
      </c>
    </row>
    <row r="135" spans="1:17" ht="10.5" customHeight="1">
      <c r="A135" s="505"/>
      <c r="B135" s="1174"/>
      <c r="C135" s="18" t="s">
        <v>663</v>
      </c>
      <c r="D135" s="533"/>
      <c r="E135" s="608">
        <v>-1.7069681500000002</v>
      </c>
      <c r="F135" s="608">
        <v>0</v>
      </c>
      <c r="G135" s="608">
        <v>-47.605450410000003</v>
      </c>
      <c r="H135" s="608">
        <v>0</v>
      </c>
      <c r="I135" s="608">
        <v>0</v>
      </c>
      <c r="J135" s="608">
        <v>0</v>
      </c>
      <c r="K135" s="608">
        <v>0</v>
      </c>
      <c r="L135" s="608">
        <v>0</v>
      </c>
      <c r="M135" s="608">
        <v>-49.312418560000005</v>
      </c>
      <c r="N135" s="910"/>
      <c r="P135" s="608">
        <v>0</v>
      </c>
      <c r="Q135" s="608">
        <v>-49.312418560000005</v>
      </c>
    </row>
    <row r="136" spans="1:17" ht="10.5" customHeight="1">
      <c r="A136" s="505"/>
      <c r="B136" s="1174"/>
      <c r="C136" s="1179"/>
      <c r="D136" s="1180"/>
      <c r="E136" s="1182">
        <v>-71.529546609999997</v>
      </c>
      <c r="F136" s="1179">
        <v>0</v>
      </c>
      <c r="G136" s="1182">
        <v>-115.78354362000002</v>
      </c>
      <c r="H136" s="1182">
        <v>0</v>
      </c>
      <c r="I136" s="1182">
        <v>0</v>
      </c>
      <c r="J136" s="1182">
        <v>0.43234114999999962</v>
      </c>
      <c r="K136" s="1182">
        <v>-31.622522750000016</v>
      </c>
      <c r="L136" s="1182">
        <v>-2.0071481599999998</v>
      </c>
      <c r="M136" s="1182">
        <v>-220.70775960999993</v>
      </c>
      <c r="N136" s="910"/>
      <c r="P136" s="1182">
        <v>-14.487144240000017</v>
      </c>
      <c r="Q136" s="1182">
        <v>-206.22061536999965</v>
      </c>
    </row>
    <row r="137" spans="1:17" ht="10.5" customHeight="1">
      <c r="A137" s="505"/>
      <c r="B137" s="1174"/>
      <c r="C137" s="594" t="s">
        <v>681</v>
      </c>
      <c r="D137" s="144"/>
      <c r="E137" s="529"/>
      <c r="F137" s="529"/>
      <c r="G137" s="529"/>
      <c r="H137" s="529"/>
      <c r="I137" s="529"/>
      <c r="J137" s="529"/>
      <c r="K137" s="529"/>
      <c r="L137" s="529"/>
      <c r="M137" s="529"/>
      <c r="N137" s="910"/>
      <c r="P137" s="529"/>
      <c r="Q137" s="529"/>
    </row>
    <row r="138" spans="1:17" ht="10.5" customHeight="1">
      <c r="A138" s="505"/>
      <c r="B138" s="1174"/>
      <c r="C138" s="610" t="s">
        <v>655</v>
      </c>
      <c r="D138"/>
      <c r="E138" s="608">
        <v>56.797424800000002</v>
      </c>
      <c r="F138" s="608">
        <v>0</v>
      </c>
      <c r="G138" s="608">
        <v>802.3168109500001</v>
      </c>
      <c r="H138" s="608">
        <v>0</v>
      </c>
      <c r="I138" s="608">
        <v>1.3556744599999999</v>
      </c>
      <c r="J138" s="608">
        <v>1.8952597100000002</v>
      </c>
      <c r="K138" s="608">
        <v>691.19646018000003</v>
      </c>
      <c r="L138" s="608">
        <v>6.6237869200000006</v>
      </c>
      <c r="M138" s="608">
        <v>1560.1854170200002</v>
      </c>
      <c r="N138" s="910"/>
      <c r="P138" s="608">
        <v>63.224935119999998</v>
      </c>
      <c r="Q138" s="608">
        <v>1496.9604818999999</v>
      </c>
    </row>
    <row r="139" spans="1:17" ht="10.5" customHeight="1">
      <c r="A139" s="505"/>
      <c r="B139" s="1174"/>
      <c r="C139" s="861" t="s">
        <v>656</v>
      </c>
      <c r="D139" s="533"/>
      <c r="E139" s="862">
        <v>40.951778429999997</v>
      </c>
      <c r="F139" s="862">
        <v>0</v>
      </c>
      <c r="G139" s="862">
        <v>654.87512903000004</v>
      </c>
      <c r="H139" s="862">
        <v>0</v>
      </c>
      <c r="I139" s="862">
        <v>4.0719310399999999</v>
      </c>
      <c r="J139" s="862">
        <v>0</v>
      </c>
      <c r="K139" s="862">
        <v>297.69116285000001</v>
      </c>
      <c r="L139" s="862">
        <v>2.6046883399999996</v>
      </c>
      <c r="M139" s="862">
        <v>1000.19468969</v>
      </c>
      <c r="N139" s="910"/>
      <c r="P139" s="608">
        <v>36.028622069999997</v>
      </c>
      <c r="Q139" s="608">
        <v>964.16606761999981</v>
      </c>
    </row>
    <row r="140" spans="1:17" ht="12.75" customHeight="1">
      <c r="A140" s="505"/>
      <c r="B140" s="1174"/>
      <c r="C140" s="1179"/>
      <c r="D140" s="1180"/>
      <c r="E140" s="1179">
        <v>97.749203230000006</v>
      </c>
      <c r="F140" s="1179">
        <v>0</v>
      </c>
      <c r="G140" s="1182">
        <v>1457.1919399800001</v>
      </c>
      <c r="H140" s="1182">
        <v>0</v>
      </c>
      <c r="I140" s="1182">
        <v>5.4276055000000003</v>
      </c>
      <c r="J140" s="1182">
        <v>1.8952597100000002</v>
      </c>
      <c r="K140" s="1182">
        <v>988.88762302999999</v>
      </c>
      <c r="L140" s="1182">
        <v>9.2284752599999997</v>
      </c>
      <c r="M140" s="1182">
        <v>2560.3801067100003</v>
      </c>
      <c r="N140" s="910"/>
      <c r="P140" s="1182">
        <v>99.253557189999995</v>
      </c>
      <c r="Q140" s="1182">
        <v>2461.1265495199996</v>
      </c>
    </row>
    <row r="141" spans="1:17" ht="10.5" customHeight="1">
      <c r="A141" s="505"/>
      <c r="B141" s="1174"/>
      <c r="C141" s="594" t="s">
        <v>682</v>
      </c>
      <c r="D141" s="513"/>
      <c r="E141" s="513"/>
      <c r="F141" s="513"/>
      <c r="G141" s="513"/>
      <c r="H141" s="513"/>
      <c r="I141" s="513"/>
      <c r="J141" s="513"/>
      <c r="K141" s="513"/>
      <c r="L141" s="513"/>
      <c r="M141" s="513"/>
      <c r="N141" s="910"/>
      <c r="P141" s="1177"/>
      <c r="Q141" s="1177"/>
    </row>
    <row r="142" spans="1:17" ht="10.5" customHeight="1">
      <c r="A142" s="505"/>
      <c r="B142" s="1174"/>
      <c r="C142" s="594" t="s">
        <v>654</v>
      </c>
      <c r="D142" s="144"/>
      <c r="E142" s="529"/>
      <c r="F142" s="529"/>
      <c r="G142" s="529"/>
      <c r="H142" s="529"/>
      <c r="I142" s="529"/>
      <c r="J142" s="529"/>
      <c r="K142" s="529"/>
      <c r="L142" s="529"/>
      <c r="M142" s="529"/>
      <c r="N142" s="910"/>
      <c r="P142" s="529"/>
      <c r="Q142" s="529"/>
    </row>
    <row r="143" spans="1:17" ht="10.5" customHeight="1">
      <c r="A143" s="505"/>
      <c r="B143" s="1174"/>
      <c r="C143" s="610" t="s">
        <v>655</v>
      </c>
      <c r="D143"/>
      <c r="E143" s="608">
        <v>0</v>
      </c>
      <c r="F143" s="608">
        <v>78.195032180000027</v>
      </c>
      <c r="G143" s="608">
        <v>0</v>
      </c>
      <c r="H143" s="608">
        <v>10.28140883</v>
      </c>
      <c r="I143" s="608">
        <v>273.87424971999997</v>
      </c>
      <c r="J143" s="608">
        <v>103.37510205000001</v>
      </c>
      <c r="K143" s="608">
        <v>107.44667691000001</v>
      </c>
      <c r="L143" s="608">
        <v>0</v>
      </c>
      <c r="M143" s="608">
        <v>573.17246969000007</v>
      </c>
      <c r="N143" s="910"/>
      <c r="P143" s="608">
        <v>0.94814926999999982</v>
      </c>
      <c r="Q143" s="608">
        <v>572.22432041999991</v>
      </c>
    </row>
    <row r="144" spans="1:17" ht="12.75" customHeight="1">
      <c r="A144" s="505"/>
      <c r="B144" s="1174"/>
      <c r="C144" s="861" t="s">
        <v>656</v>
      </c>
      <c r="D144" s="533"/>
      <c r="E144" s="862">
        <v>0</v>
      </c>
      <c r="F144" s="862">
        <v>47.148531330000004</v>
      </c>
      <c r="G144" s="862">
        <v>0</v>
      </c>
      <c r="H144" s="862">
        <v>0</v>
      </c>
      <c r="I144" s="862">
        <v>217.42584451000002</v>
      </c>
      <c r="J144" s="862">
        <v>77.004713940000002</v>
      </c>
      <c r="K144" s="862">
        <v>2.8387024999999997</v>
      </c>
      <c r="L144" s="862">
        <v>0</v>
      </c>
      <c r="M144" s="862">
        <v>344.41779228000001</v>
      </c>
      <c r="N144" s="910"/>
      <c r="P144" s="862">
        <v>0</v>
      </c>
      <c r="Q144" s="608">
        <v>344.36837439000004</v>
      </c>
    </row>
    <row r="145" spans="1:17" ht="10.5" customHeight="1">
      <c r="A145" s="505"/>
      <c r="B145" s="1174"/>
      <c r="C145" s="1179"/>
      <c r="D145" s="1180"/>
      <c r="E145" s="1179">
        <v>0</v>
      </c>
      <c r="F145" s="1179">
        <v>125.34356351000002</v>
      </c>
      <c r="G145" s="1182">
        <v>0</v>
      </c>
      <c r="H145" s="1182">
        <v>10.28140883</v>
      </c>
      <c r="I145" s="1182">
        <v>491.30009423000001</v>
      </c>
      <c r="J145" s="1182">
        <v>180.37981599</v>
      </c>
      <c r="K145" s="1182">
        <v>110.28537941</v>
      </c>
      <c r="L145" s="1182">
        <v>0</v>
      </c>
      <c r="M145" s="1182">
        <v>917.59026197000003</v>
      </c>
      <c r="N145" s="910"/>
      <c r="P145" s="1182">
        <v>0.99756715999999979</v>
      </c>
      <c r="Q145" s="1182">
        <v>916.59269481000001</v>
      </c>
    </row>
    <row r="146" spans="1:17" ht="10.5" customHeight="1">
      <c r="A146" s="505"/>
      <c r="B146" s="1174"/>
      <c r="C146" s="72"/>
      <c r="D146"/>
      <c r="E146" s="601"/>
      <c r="F146" s="602"/>
      <c r="G146" s="602"/>
      <c r="H146" s="602"/>
      <c r="I146" s="602"/>
      <c r="J146" s="602"/>
      <c r="K146" s="602"/>
      <c r="L146" s="602"/>
      <c r="M146" s="602"/>
      <c r="N146" s="910"/>
      <c r="P146" s="910"/>
      <c r="Q146" s="910"/>
    </row>
    <row r="147" spans="1:17" ht="10.5" customHeight="1">
      <c r="A147" s="505"/>
      <c r="B147" s="1174"/>
      <c r="C147" s="18" t="s">
        <v>657</v>
      </c>
      <c r="D147"/>
      <c r="E147" s="605"/>
      <c r="F147" s="605"/>
      <c r="G147" s="605"/>
      <c r="H147" s="605"/>
      <c r="I147" s="605"/>
      <c r="J147" s="605"/>
      <c r="K147" s="605"/>
      <c r="L147" s="605"/>
      <c r="M147" s="605"/>
      <c r="N147" s="910"/>
      <c r="P147" s="910"/>
      <c r="Q147" s="910"/>
    </row>
    <row r="148" spans="1:17">
      <c r="A148" s="505"/>
      <c r="B148" s="1174"/>
      <c r="C148" s="18" t="s">
        <v>683</v>
      </c>
      <c r="D148" s="533"/>
      <c r="E148" s="608">
        <v>0</v>
      </c>
      <c r="F148" s="608">
        <v>14.035870199999991</v>
      </c>
      <c r="G148" s="608">
        <v>0</v>
      </c>
      <c r="H148" s="608">
        <v>0</v>
      </c>
      <c r="I148" s="608">
        <v>-38.869184209999972</v>
      </c>
      <c r="J148" s="608">
        <v>22.344006629999988</v>
      </c>
      <c r="K148" s="608">
        <v>35.055578220000001</v>
      </c>
      <c r="L148" s="608">
        <v>0</v>
      </c>
      <c r="M148" s="608">
        <v>32.588272009999997</v>
      </c>
      <c r="N148" s="910"/>
      <c r="P148" s="608">
        <v>2.0927100299999997</v>
      </c>
      <c r="Q148" s="608">
        <v>30.495561979999991</v>
      </c>
    </row>
    <row r="149" spans="1:17" ht="10.5" customHeight="1">
      <c r="A149" s="505"/>
      <c r="B149" s="1174"/>
      <c r="C149" s="18" t="s">
        <v>659</v>
      </c>
      <c r="D149" s="533"/>
      <c r="E149" s="608">
        <v>0</v>
      </c>
      <c r="F149" s="608">
        <v>1.3918954000000001</v>
      </c>
      <c r="G149" s="608">
        <v>0</v>
      </c>
      <c r="H149" s="608">
        <v>0</v>
      </c>
      <c r="I149" s="608">
        <v>3.0922097000000006</v>
      </c>
      <c r="J149" s="608">
        <v>0</v>
      </c>
      <c r="K149" s="608">
        <v>0</v>
      </c>
      <c r="L149" s="608">
        <v>0</v>
      </c>
      <c r="M149" s="608">
        <v>4.4841051000000007</v>
      </c>
      <c r="N149" s="910"/>
      <c r="P149" s="608">
        <v>0</v>
      </c>
      <c r="Q149" s="608">
        <v>4.4841051000000007</v>
      </c>
    </row>
    <row r="150" spans="1:17" ht="10.5" customHeight="1">
      <c r="A150" s="505"/>
      <c r="B150" s="1174"/>
      <c r="C150" s="18" t="s">
        <v>660</v>
      </c>
      <c r="D150" s="533"/>
      <c r="E150" s="608">
        <v>0</v>
      </c>
      <c r="F150" s="608">
        <v>0</v>
      </c>
      <c r="G150" s="608">
        <v>0</v>
      </c>
      <c r="H150" s="608">
        <v>0</v>
      </c>
      <c r="I150" s="608">
        <v>0</v>
      </c>
      <c r="J150" s="608">
        <v>0</v>
      </c>
      <c r="K150" s="608">
        <v>0</v>
      </c>
      <c r="L150" s="608">
        <v>0</v>
      </c>
      <c r="M150" s="608">
        <v>0</v>
      </c>
      <c r="N150" s="910"/>
      <c r="P150" s="608">
        <v>0</v>
      </c>
      <c r="Q150" s="608">
        <v>0</v>
      </c>
    </row>
    <row r="151" spans="1:17" ht="10.5" customHeight="1">
      <c r="A151" s="505"/>
      <c r="B151" s="1174"/>
      <c r="C151" s="18" t="s">
        <v>661</v>
      </c>
      <c r="D151" s="533"/>
      <c r="E151" s="608">
        <v>0</v>
      </c>
      <c r="F151" s="608">
        <v>3.7521717600000004</v>
      </c>
      <c r="G151" s="608">
        <v>0</v>
      </c>
      <c r="H151" s="608">
        <v>0</v>
      </c>
      <c r="I151" s="608">
        <v>29.157821159999997</v>
      </c>
      <c r="J151" s="608">
        <v>0.97</v>
      </c>
      <c r="K151" s="608">
        <v>0</v>
      </c>
      <c r="L151" s="608">
        <v>0</v>
      </c>
      <c r="M151" s="608">
        <v>33.879992919999999</v>
      </c>
      <c r="N151" s="910"/>
      <c r="P151" s="608">
        <v>0</v>
      </c>
      <c r="Q151" s="608">
        <v>33.879992919999992</v>
      </c>
    </row>
    <row r="152" spans="1:17" ht="10.5" customHeight="1">
      <c r="A152" s="505"/>
      <c r="B152" s="1174"/>
      <c r="C152" s="18" t="s">
        <v>662</v>
      </c>
      <c r="D152" s="533"/>
      <c r="E152" s="608">
        <v>0</v>
      </c>
      <c r="F152" s="608">
        <v>-20.957031960000002</v>
      </c>
      <c r="G152" s="608">
        <v>0</v>
      </c>
      <c r="H152" s="608">
        <v>-1.408164</v>
      </c>
      <c r="I152" s="608">
        <v>-19.292010000000001</v>
      </c>
      <c r="J152" s="608">
        <v>-30.52590597999999</v>
      </c>
      <c r="K152" s="608">
        <v>-28.739965000000002</v>
      </c>
      <c r="L152" s="608">
        <v>0</v>
      </c>
      <c r="M152" s="608">
        <v>-100.92307693999999</v>
      </c>
      <c r="N152" s="910"/>
      <c r="P152" s="608">
        <v>-1.8222578</v>
      </c>
      <c r="Q152" s="608">
        <v>-99.100819140000013</v>
      </c>
    </row>
    <row r="153" spans="1:17" ht="10.5" customHeight="1">
      <c r="A153" s="505"/>
      <c r="B153" s="1174"/>
      <c r="C153" s="18" t="s">
        <v>663</v>
      </c>
      <c r="D153" s="533"/>
      <c r="E153" s="608">
        <v>0</v>
      </c>
      <c r="F153" s="608">
        <v>-1.12990754</v>
      </c>
      <c r="G153" s="608">
        <v>0</v>
      </c>
      <c r="H153" s="608">
        <v>0</v>
      </c>
      <c r="I153" s="608">
        <v>0</v>
      </c>
      <c r="J153" s="608">
        <v>0</v>
      </c>
      <c r="K153" s="608">
        <v>0</v>
      </c>
      <c r="L153" s="608">
        <v>0</v>
      </c>
      <c r="M153" s="608">
        <v>-1.12990754</v>
      </c>
      <c r="N153" s="910"/>
      <c r="P153" s="608">
        <v>0</v>
      </c>
      <c r="Q153" s="608">
        <v>-1.12990754</v>
      </c>
    </row>
    <row r="154" spans="1:17" ht="10.5" customHeight="1">
      <c r="A154" s="505"/>
      <c r="B154" s="1174"/>
      <c r="C154" s="1179"/>
      <c r="D154" s="1180"/>
      <c r="E154" s="1182">
        <v>0</v>
      </c>
      <c r="F154" s="1182">
        <v>-2.8388102600000118</v>
      </c>
      <c r="G154" s="1182">
        <v>0</v>
      </c>
      <c r="H154" s="1182">
        <v>-1.38616283</v>
      </c>
      <c r="I154" s="1182">
        <v>-25.911163349999978</v>
      </c>
      <c r="J154" s="1182">
        <v>-7.211899350000003</v>
      </c>
      <c r="K154" s="1182">
        <v>6.3156132199999995</v>
      </c>
      <c r="L154" s="1182">
        <v>0</v>
      </c>
      <c r="M154" s="1182">
        <v>-31.032422569999991</v>
      </c>
      <c r="N154" s="910"/>
      <c r="P154" s="1182">
        <v>0</v>
      </c>
      <c r="Q154" s="1182">
        <v>-31.302874800000023</v>
      </c>
    </row>
    <row r="155" spans="1:17" ht="10.5" customHeight="1">
      <c r="A155" s="505"/>
      <c r="B155" s="1174"/>
      <c r="C155" s="594" t="s">
        <v>668</v>
      </c>
      <c r="D155" s="144"/>
      <c r="E155" s="529"/>
      <c r="F155" s="529"/>
      <c r="G155" s="529"/>
      <c r="H155" s="529"/>
      <c r="I155" s="529"/>
      <c r="J155" s="529"/>
      <c r="K155" s="529"/>
      <c r="L155" s="529"/>
      <c r="M155" s="529"/>
      <c r="N155" s="910"/>
      <c r="P155" s="529"/>
      <c r="Q155" s="529"/>
    </row>
    <row r="156" spans="1:17" ht="10.5" customHeight="1">
      <c r="A156" s="505"/>
      <c r="B156" s="1174"/>
      <c r="C156" s="610" t="s">
        <v>655</v>
      </c>
      <c r="D156"/>
      <c r="E156" s="608">
        <v>0</v>
      </c>
      <c r="F156" s="608">
        <v>72.769434709999999</v>
      </c>
      <c r="G156" s="608">
        <v>0</v>
      </c>
      <c r="H156" s="608">
        <v>8.895246000000002</v>
      </c>
      <c r="I156" s="608">
        <v>281.61330140000001</v>
      </c>
      <c r="J156" s="608">
        <v>106.28597394000001</v>
      </c>
      <c r="K156" s="608">
        <v>112.76229013</v>
      </c>
      <c r="L156" s="608">
        <v>0</v>
      </c>
      <c r="M156" s="608">
        <v>582.32624618</v>
      </c>
      <c r="N156" s="910"/>
      <c r="P156" s="608">
        <v>1.2650942000000003</v>
      </c>
      <c r="Q156" s="608">
        <v>581.06115197999998</v>
      </c>
    </row>
    <row r="157" spans="1:17" ht="10.5" customHeight="1">
      <c r="A157" s="505"/>
      <c r="B157" s="1174"/>
      <c r="C157" s="861" t="s">
        <v>656</v>
      </c>
      <c r="D157" s="533"/>
      <c r="E157" s="862">
        <v>0</v>
      </c>
      <c r="F157" s="862">
        <v>49.735318540000002</v>
      </c>
      <c r="G157" s="862">
        <v>0</v>
      </c>
      <c r="H157" s="862">
        <v>0</v>
      </c>
      <c r="I157" s="862">
        <v>183.77562948000002</v>
      </c>
      <c r="J157" s="862">
        <v>66.88194270000001</v>
      </c>
      <c r="K157" s="862">
        <v>3.8387024999999997</v>
      </c>
      <c r="L157" s="862">
        <v>0</v>
      </c>
      <c r="M157" s="862">
        <v>304.23159322000004</v>
      </c>
      <c r="N157" s="910"/>
      <c r="P157" s="862">
        <v>0</v>
      </c>
      <c r="Q157" s="608">
        <v>304.22866803000005</v>
      </c>
    </row>
    <row r="158" spans="1:17" ht="12.75" customHeight="1">
      <c r="A158" s="505"/>
      <c r="B158" s="1174"/>
      <c r="C158" s="1179"/>
      <c r="D158" s="1180"/>
      <c r="E158" s="1179">
        <v>0</v>
      </c>
      <c r="F158" s="1179">
        <v>122.50475324999999</v>
      </c>
      <c r="G158" s="1182">
        <v>0</v>
      </c>
      <c r="H158" s="1182">
        <v>8.895246000000002</v>
      </c>
      <c r="I158" s="1182">
        <v>465.38893088000003</v>
      </c>
      <c r="J158" s="1182">
        <v>173.16791664000002</v>
      </c>
      <c r="K158" s="1182">
        <v>116.60099262999999</v>
      </c>
      <c r="L158" s="1182">
        <v>0</v>
      </c>
      <c r="M158" s="1182">
        <v>886.55783940000003</v>
      </c>
      <c r="N158" s="910"/>
      <c r="P158" s="1182">
        <v>1.2680193900000003</v>
      </c>
      <c r="Q158" s="1182">
        <v>885.28982001000008</v>
      </c>
    </row>
    <row r="159" spans="1:17" ht="10.5" customHeight="1">
      <c r="A159" s="505"/>
      <c r="B159" s="1174"/>
      <c r="C159" s="594" t="s">
        <v>667</v>
      </c>
      <c r="D159" s="513"/>
      <c r="E159" s="513"/>
      <c r="F159" s="513"/>
      <c r="G159" s="513"/>
      <c r="H159" s="513"/>
      <c r="I159" s="513"/>
      <c r="J159" s="513"/>
      <c r="K159" s="513"/>
      <c r="L159" s="513"/>
      <c r="M159" s="513"/>
      <c r="N159" s="910"/>
      <c r="P159" s="1177"/>
      <c r="Q159" s="1177"/>
    </row>
    <row r="160" spans="1:17" ht="10.5" customHeight="1">
      <c r="A160" s="505"/>
      <c r="B160" s="1174"/>
      <c r="C160" s="594" t="s">
        <v>654</v>
      </c>
      <c r="D160" s="144"/>
      <c r="E160" s="529"/>
      <c r="F160" s="529"/>
      <c r="G160" s="529"/>
      <c r="H160" s="529"/>
      <c r="I160" s="529"/>
      <c r="J160" s="529"/>
      <c r="K160" s="529"/>
      <c r="L160" s="529"/>
      <c r="M160" s="529"/>
      <c r="N160" s="910"/>
      <c r="P160" s="529"/>
      <c r="Q160" s="529"/>
    </row>
    <row r="161" spans="1:17" ht="10.5" customHeight="1">
      <c r="A161" s="505"/>
      <c r="B161" s="1174"/>
      <c r="C161" s="610" t="s">
        <v>655</v>
      </c>
      <c r="D161"/>
      <c r="E161" s="608">
        <v>106.30535035999999</v>
      </c>
      <c r="F161" s="608">
        <v>78.195032180000027</v>
      </c>
      <c r="G161" s="608">
        <v>855.05232154999987</v>
      </c>
      <c r="H161" s="608">
        <v>10.28140883</v>
      </c>
      <c r="I161" s="608">
        <v>275.22460513999994</v>
      </c>
      <c r="J161" s="608">
        <v>104.83802062000001</v>
      </c>
      <c r="K161" s="608">
        <v>822.94941690999985</v>
      </c>
      <c r="L161" s="608">
        <v>9.7403153699999994</v>
      </c>
      <c r="M161" s="608">
        <v>2262.58647096</v>
      </c>
      <c r="N161" s="910"/>
      <c r="P161" s="608">
        <v>80.095692630000002</v>
      </c>
      <c r="Q161" s="608">
        <v>2182.4907783300005</v>
      </c>
    </row>
    <row r="162" spans="1:17" ht="10.5" customHeight="1">
      <c r="A162" s="505"/>
      <c r="B162" s="1174"/>
      <c r="C162" s="861" t="s">
        <v>656</v>
      </c>
      <c r="D162" s="533"/>
      <c r="E162" s="862">
        <v>62.973399480000005</v>
      </c>
      <c r="F162" s="862">
        <v>47.148531330000004</v>
      </c>
      <c r="G162" s="862">
        <v>717.92316204999975</v>
      </c>
      <c r="H162" s="862">
        <v>0</v>
      </c>
      <c r="I162" s="862">
        <v>221.70043421000003</v>
      </c>
      <c r="J162" s="862">
        <v>77.004713930000008</v>
      </c>
      <c r="K162" s="862">
        <v>307.84610828000001</v>
      </c>
      <c r="L162" s="862">
        <v>1.49530805</v>
      </c>
      <c r="M162" s="862">
        <v>1436.0916573299996</v>
      </c>
      <c r="N162" s="910"/>
      <c r="P162" s="862">
        <v>34.642575959999995</v>
      </c>
      <c r="Q162" s="862">
        <v>1401.4490813700004</v>
      </c>
    </row>
    <row r="163" spans="1:17" ht="10.5" customHeight="1">
      <c r="A163" s="505"/>
      <c r="B163" s="1174"/>
      <c r="C163" s="1179"/>
      <c r="D163" s="1180"/>
      <c r="E163" s="1179">
        <v>169.27874983999999</v>
      </c>
      <c r="F163" s="1179">
        <v>125.34356351000002</v>
      </c>
      <c r="G163" s="1182">
        <v>1572.9754835999997</v>
      </c>
      <c r="H163" s="1182">
        <v>10.28140883</v>
      </c>
      <c r="I163" s="1182">
        <v>496.92503935000002</v>
      </c>
      <c r="J163" s="1182">
        <v>181.84273454999999</v>
      </c>
      <c r="K163" s="1182">
        <v>1130.7955251899998</v>
      </c>
      <c r="L163" s="1182">
        <v>11.23562342</v>
      </c>
      <c r="M163" s="1182">
        <v>3698.6781282899992</v>
      </c>
      <c r="N163" s="910"/>
      <c r="P163" s="1182">
        <v>114.73826859</v>
      </c>
      <c r="Q163" s="1182">
        <v>3583.9398597000004</v>
      </c>
    </row>
    <row r="164" spans="1:17" ht="10.5" customHeight="1">
      <c r="A164" s="505"/>
      <c r="B164" s="1174"/>
      <c r="C164" s="594" t="s">
        <v>668</v>
      </c>
      <c r="D164" s="144"/>
      <c r="E164" s="529"/>
      <c r="F164" s="529"/>
      <c r="G164" s="529"/>
      <c r="H164" s="529"/>
      <c r="I164" s="529"/>
      <c r="J164" s="529"/>
      <c r="K164" s="529"/>
      <c r="L164" s="529"/>
      <c r="M164" s="529"/>
      <c r="N164" s="910"/>
      <c r="P164" s="529"/>
      <c r="Q164" s="529"/>
    </row>
    <row r="165" spans="1:17" ht="10.5" customHeight="1">
      <c r="A165" s="505"/>
      <c r="B165" s="1174"/>
      <c r="C165" s="610" t="s">
        <v>655</v>
      </c>
      <c r="D165"/>
      <c r="E165" s="608">
        <v>56.797424800000002</v>
      </c>
      <c r="F165" s="608">
        <v>72.769434709999999</v>
      </c>
      <c r="G165" s="608">
        <v>802.3168109500001</v>
      </c>
      <c r="H165" s="608">
        <v>8.895246000000002</v>
      </c>
      <c r="I165" s="608">
        <v>282.96897586</v>
      </c>
      <c r="J165" s="608">
        <v>108.18123365000001</v>
      </c>
      <c r="K165" s="608">
        <v>803.95875031000003</v>
      </c>
      <c r="L165" s="608">
        <v>6.6237869200000006</v>
      </c>
      <c r="M165" s="608">
        <v>2142.5116631999999</v>
      </c>
      <c r="N165" s="910"/>
      <c r="P165" s="608">
        <v>64.490029320000005</v>
      </c>
      <c r="Q165" s="608">
        <v>2078.0216338800001</v>
      </c>
    </row>
    <row r="166" spans="1:17" ht="10.5" customHeight="1">
      <c r="A166" s="505"/>
      <c r="B166" s="1174"/>
      <c r="C166" s="861" t="s">
        <v>656</v>
      </c>
      <c r="D166" s="533"/>
      <c r="E166" s="862">
        <v>40.951778429999997</v>
      </c>
      <c r="F166" s="862">
        <v>49.735318540000002</v>
      </c>
      <c r="G166" s="862">
        <v>654.87512903000004</v>
      </c>
      <c r="H166" s="862">
        <v>0</v>
      </c>
      <c r="I166" s="862">
        <v>187.84756052000003</v>
      </c>
      <c r="J166" s="862">
        <v>66.88194270000001</v>
      </c>
      <c r="K166" s="862">
        <v>301.52986535000002</v>
      </c>
      <c r="L166" s="862">
        <v>2.6046883399999996</v>
      </c>
      <c r="M166" s="862">
        <v>1304.4262829100001</v>
      </c>
      <c r="N166" s="910"/>
      <c r="P166" s="608">
        <v>36.031547259999996</v>
      </c>
      <c r="Q166" s="608">
        <v>1268.3947356499998</v>
      </c>
    </row>
    <row r="167" spans="1:17" ht="10.5" customHeight="1">
      <c r="A167" s="505"/>
      <c r="B167" s="1174"/>
      <c r="C167" s="1179"/>
      <c r="D167" s="1180"/>
      <c r="E167" s="1179">
        <v>97.749203230000006</v>
      </c>
      <c r="F167" s="1179">
        <v>122.50475324999999</v>
      </c>
      <c r="G167" s="1182">
        <v>1457.1919399800001</v>
      </c>
      <c r="H167" s="1182">
        <v>8.895246000000002</v>
      </c>
      <c r="I167" s="1182">
        <v>470.81653638000006</v>
      </c>
      <c r="J167" s="1182">
        <v>175.06317635000002</v>
      </c>
      <c r="K167" s="1182">
        <v>1105.4886156600001</v>
      </c>
      <c r="L167" s="1182">
        <v>9.2284752599999997</v>
      </c>
      <c r="M167" s="1182">
        <v>3446.9379461100002</v>
      </c>
      <c r="N167" s="910"/>
      <c r="P167" s="1182">
        <v>100.52157658</v>
      </c>
      <c r="Q167" s="1182">
        <v>3346.4163695299994</v>
      </c>
    </row>
    <row r="168" spans="1:17" ht="10.5" customHeight="1">
      <c r="A168" s="505"/>
      <c r="B168" s="1183" t="s">
        <v>308</v>
      </c>
      <c r="C168" s="1288" t="s">
        <v>676</v>
      </c>
      <c r="D168" s="1287"/>
      <c r="E168" s="1288"/>
      <c r="F168" s="1288"/>
      <c r="G168" s="1288"/>
      <c r="H168" s="1288"/>
      <c r="I168" s="1288"/>
      <c r="J168" s="1288"/>
      <c r="K168" s="1288"/>
      <c r="L168" s="1288"/>
      <c r="M168" s="1288"/>
      <c r="N168" s="18"/>
      <c r="P168" s="18"/>
      <c r="Q168" s="18"/>
    </row>
    <row r="169" spans="1:17" ht="10.5" customHeight="1">
      <c r="A169" s="505"/>
      <c r="B169" s="1183" t="s">
        <v>492</v>
      </c>
      <c r="C169" s="18" t="s">
        <v>670</v>
      </c>
      <c r="D169" s="18"/>
      <c r="E169" s="18"/>
      <c r="F169" s="18"/>
      <c r="G169" s="18"/>
      <c r="H169" s="18"/>
      <c r="I169" s="18"/>
      <c r="J169" s="18"/>
      <c r="K169" s="18"/>
      <c r="L169" s="18"/>
      <c r="M169" s="18"/>
      <c r="N169" s="18"/>
      <c r="P169" s="18"/>
      <c r="Q169" s="18"/>
    </row>
    <row r="170" spans="1:17" ht="10.5" customHeight="1">
      <c r="A170" s="505"/>
      <c r="B170" s="1183" t="s">
        <v>302</v>
      </c>
      <c r="C170" s="18" t="s">
        <v>684</v>
      </c>
      <c r="D170" s="18"/>
      <c r="E170" s="18"/>
      <c r="F170" s="18"/>
      <c r="G170" s="18"/>
      <c r="H170" s="18"/>
      <c r="I170" s="18"/>
      <c r="J170" s="18"/>
      <c r="K170" s="18"/>
      <c r="L170" s="18"/>
      <c r="M170" s="18"/>
      <c r="N170" s="18"/>
      <c r="P170" s="18"/>
      <c r="Q170" s="18"/>
    </row>
    <row r="171" spans="1:17">
      <c r="A171" s="505"/>
      <c r="B171" s="1183" t="s">
        <v>297</v>
      </c>
      <c r="C171" s="18" t="s">
        <v>685</v>
      </c>
      <c r="D171" s="18"/>
      <c r="E171" s="18"/>
      <c r="F171" s="18"/>
      <c r="G171" s="18"/>
      <c r="H171" s="18"/>
      <c r="I171" s="18"/>
      <c r="J171" s="18"/>
      <c r="K171" s="18"/>
      <c r="L171" s="18"/>
      <c r="M171" s="18"/>
      <c r="N171" s="18"/>
      <c r="P171" s="18"/>
      <c r="Q171" s="18"/>
    </row>
    <row r="172" spans="1:17" ht="10.5" customHeight="1">
      <c r="A172" s="505"/>
      <c r="B172" s="1183" t="s">
        <v>498</v>
      </c>
      <c r="C172" s="18" t="s">
        <v>678</v>
      </c>
      <c r="D172" s="18"/>
      <c r="E172" s="18"/>
      <c r="F172" s="18"/>
      <c r="G172" s="18"/>
      <c r="H172" s="18"/>
      <c r="I172" s="18"/>
      <c r="J172" s="18"/>
      <c r="K172" s="18"/>
      <c r="L172" s="18"/>
      <c r="M172" s="18"/>
      <c r="N172" s="18"/>
      <c r="P172" s="18"/>
      <c r="Q172" s="18"/>
    </row>
    <row r="173" spans="1:17" ht="10.5" customHeight="1">
      <c r="A173" s="505"/>
      <c r="B173" s="1183"/>
      <c r="C173"/>
      <c r="D173" s="18"/>
      <c r="E173" s="1190"/>
      <c r="F173" s="1190"/>
      <c r="G173" s="1190"/>
      <c r="H173" s="1190"/>
      <c r="I173" s="1190"/>
      <c r="J173" s="1190"/>
      <c r="K173" s="1190"/>
      <c r="L173" s="1190"/>
      <c r="M173" s="1190"/>
      <c r="N173" s="18"/>
      <c r="P173" s="18"/>
      <c r="Q173" s="18"/>
    </row>
    <row r="174" spans="1:17" ht="14.1">
      <c r="A174" s="505"/>
      <c r="B174" s="1174"/>
      <c r="C174" s="1185" t="s">
        <v>686</v>
      </c>
      <c r="D174" s="1160"/>
      <c r="E174" s="1289" t="s">
        <v>352</v>
      </c>
      <c r="F174" s="1290"/>
      <c r="G174" s="1289" t="s">
        <v>566</v>
      </c>
      <c r="H174" s="1289"/>
      <c r="I174" s="1161" t="s">
        <v>567</v>
      </c>
      <c r="J174" s="1161" t="s">
        <v>568</v>
      </c>
      <c r="K174" s="1161" t="s">
        <v>569</v>
      </c>
      <c r="L174" s="1161" t="s">
        <v>570</v>
      </c>
      <c r="M174" s="1165" t="s">
        <v>571</v>
      </c>
      <c r="N174" s="910"/>
      <c r="P174" s="1163" t="s">
        <v>571</v>
      </c>
      <c r="Q174" s="1163" t="s">
        <v>572</v>
      </c>
    </row>
    <row r="175" spans="1:17" ht="10.5" customHeight="1">
      <c r="A175" s="505"/>
      <c r="B175" s="1174"/>
      <c r="C175" s="1188" t="s">
        <v>687</v>
      </c>
      <c r="D175" s="1160"/>
      <c r="E175" s="1289"/>
      <c r="F175" s="1290"/>
      <c r="G175" s="1289" t="s">
        <v>573</v>
      </c>
      <c r="H175" s="1289"/>
      <c r="I175" s="1161" t="s">
        <v>573</v>
      </c>
      <c r="J175" s="1161"/>
      <c r="K175" s="1165"/>
      <c r="L175" s="1165"/>
      <c r="M175" s="1165"/>
      <c r="N175" s="910"/>
      <c r="P175" s="1166" t="s">
        <v>574</v>
      </c>
      <c r="Q175" s="1166" t="s">
        <v>575</v>
      </c>
    </row>
    <row r="176" spans="1:17" ht="10.5" customHeight="1">
      <c r="A176" s="505"/>
      <c r="B176" s="1174"/>
      <c r="C176" s="1191"/>
      <c r="D176" s="1168"/>
      <c r="E176" s="1169"/>
      <c r="F176" s="1169"/>
      <c r="G176" s="1169"/>
      <c r="H176" s="1169" t="s">
        <v>576</v>
      </c>
      <c r="I176" s="1169"/>
      <c r="J176" s="1169"/>
      <c r="K176" s="1169"/>
      <c r="L176" s="1169"/>
      <c r="M176" s="1169"/>
      <c r="N176" s="910"/>
      <c r="P176" s="1169"/>
      <c r="Q176" s="1169"/>
    </row>
    <row r="177" spans="1:17" ht="10.5" customHeight="1">
      <c r="A177" s="505"/>
      <c r="B177" s="1174"/>
      <c r="C177" s="1170"/>
      <c r="D177" s="1168"/>
      <c r="E177" s="1165"/>
      <c r="F177" s="1165" t="s">
        <v>576</v>
      </c>
      <c r="G177" s="1165"/>
      <c r="H177" s="1165" t="s">
        <v>566</v>
      </c>
      <c r="I177" s="1165"/>
      <c r="J177" s="1165"/>
      <c r="K177" s="1165"/>
      <c r="L177" s="1165"/>
      <c r="M177" s="1165"/>
      <c r="N177" s="910"/>
      <c r="P177" s="1165"/>
      <c r="Q177" s="1165"/>
    </row>
    <row r="178" spans="1:17" ht="10.5" customHeight="1">
      <c r="A178" s="505"/>
      <c r="B178" s="1174"/>
      <c r="C178" s="1171"/>
      <c r="D178" s="1172"/>
      <c r="E178" s="1173" t="s">
        <v>577</v>
      </c>
      <c r="F178" s="1173" t="s">
        <v>352</v>
      </c>
      <c r="G178" s="1173" t="s">
        <v>149</v>
      </c>
      <c r="H178" s="1173" t="s">
        <v>573</v>
      </c>
      <c r="I178" s="1173"/>
      <c r="J178" s="1173"/>
      <c r="K178" s="1173"/>
      <c r="L178" s="1173"/>
      <c r="M178" s="1173"/>
      <c r="N178" s="910"/>
      <c r="P178" s="1173"/>
      <c r="Q178" s="1173"/>
    </row>
    <row r="179" spans="1:17">
      <c r="A179" s="505"/>
      <c r="B179" s="1174"/>
      <c r="C179" s="1175">
        <v>2025</v>
      </c>
      <c r="D179" s="1176"/>
      <c r="E179" s="1176"/>
      <c r="F179" s="1176"/>
      <c r="G179" s="1176"/>
      <c r="H179" s="1176"/>
      <c r="I179" s="1176"/>
      <c r="J179" s="1176"/>
      <c r="K179" s="1176"/>
      <c r="L179" s="1176"/>
      <c r="M179" s="1176"/>
      <c r="N179" s="910"/>
      <c r="P179" s="1176"/>
      <c r="Q179" s="1176"/>
    </row>
    <row r="180" spans="1:17" ht="10.5" customHeight="1">
      <c r="A180" s="505"/>
      <c r="B180" s="1174"/>
      <c r="C180" s="594" t="s">
        <v>578</v>
      </c>
      <c r="D180" s="595"/>
      <c r="E180" s="513"/>
      <c r="F180" s="513"/>
      <c r="G180" s="513"/>
      <c r="H180" s="513"/>
      <c r="I180" s="513"/>
      <c r="J180" s="513"/>
      <c r="K180" s="513"/>
      <c r="L180" s="513"/>
      <c r="M180" s="513"/>
      <c r="N180" s="910"/>
      <c r="P180" s="1177"/>
      <c r="Q180" s="1177"/>
    </row>
    <row r="181" spans="1:17" ht="10.5" customHeight="1">
      <c r="A181" s="505"/>
      <c r="B181" s="1174"/>
      <c r="C181" s="594" t="s">
        <v>654</v>
      </c>
      <c r="D181" s="144"/>
      <c r="E181" s="529"/>
      <c r="F181" s="529"/>
      <c r="G181" s="529"/>
      <c r="H181" s="529"/>
      <c r="I181" s="529"/>
      <c r="J181" s="529"/>
      <c r="K181" s="529"/>
      <c r="L181" s="529"/>
      <c r="M181" s="529"/>
      <c r="N181" s="910"/>
      <c r="P181" s="529"/>
      <c r="Q181" s="529"/>
    </row>
    <row r="182" spans="1:17" ht="10.5" customHeight="1">
      <c r="A182" s="505"/>
      <c r="B182" s="1174"/>
      <c r="C182" s="610" t="s">
        <v>655</v>
      </c>
      <c r="D182"/>
      <c r="E182" s="608">
        <v>161.50454017000001</v>
      </c>
      <c r="F182" s="608">
        <v>0</v>
      </c>
      <c r="G182" s="608">
        <v>2599.9300488899999</v>
      </c>
      <c r="H182" s="608">
        <v>0</v>
      </c>
      <c r="I182" s="608">
        <v>379.19683022999993</v>
      </c>
      <c r="J182" s="608">
        <v>160.68454288000001</v>
      </c>
      <c r="K182" s="608">
        <v>3026.3358474899997</v>
      </c>
      <c r="L182" s="608">
        <v>1254.4206367000002</v>
      </c>
      <c r="M182" s="608">
        <v>7582.072446359999</v>
      </c>
      <c r="N182" s="910"/>
      <c r="P182" s="608">
        <v>4710.7898027900019</v>
      </c>
      <c r="Q182" s="608">
        <v>2871.2826435700003</v>
      </c>
    </row>
    <row r="183" spans="1:17" ht="10.5" customHeight="1">
      <c r="A183" s="505"/>
      <c r="B183" s="1174"/>
      <c r="C183" s="861" t="s">
        <v>656</v>
      </c>
      <c r="D183" s="533"/>
      <c r="E183" s="862">
        <v>28.50712133</v>
      </c>
      <c r="F183" s="862">
        <v>0</v>
      </c>
      <c r="G183" s="862">
        <v>2412.1359685899997</v>
      </c>
      <c r="H183" s="862">
        <v>0</v>
      </c>
      <c r="I183" s="862">
        <v>350.34274797</v>
      </c>
      <c r="J183" s="862">
        <v>0</v>
      </c>
      <c r="K183" s="862">
        <v>1320.06070002</v>
      </c>
      <c r="L183" s="862">
        <v>430.57939341000002</v>
      </c>
      <c r="M183" s="862">
        <v>4541.6259313199998</v>
      </c>
      <c r="N183" s="910"/>
      <c r="P183" s="862">
        <v>2058.7220492699994</v>
      </c>
      <c r="Q183" s="862">
        <v>2482.90388205</v>
      </c>
    </row>
    <row r="184" spans="1:17" ht="10.5" customHeight="1">
      <c r="A184" s="505"/>
      <c r="B184" s="1174"/>
      <c r="C184" s="1179"/>
      <c r="D184" s="1180"/>
      <c r="E184" s="1179">
        <v>190.0116615</v>
      </c>
      <c r="F184" s="1179">
        <v>0</v>
      </c>
      <c r="G184" s="1182">
        <v>5012.0660174799996</v>
      </c>
      <c r="H184" s="1182">
        <v>0</v>
      </c>
      <c r="I184" s="1182">
        <v>729.53957819999994</v>
      </c>
      <c r="J184" s="1182">
        <v>160.68454288000001</v>
      </c>
      <c r="K184" s="1182">
        <v>4346.3965475099994</v>
      </c>
      <c r="L184" s="1182">
        <v>1685.0000301100001</v>
      </c>
      <c r="M184" s="1182">
        <v>12123.698377679999</v>
      </c>
      <c r="N184" s="910"/>
      <c r="P184" s="1182">
        <v>6769.5118520600008</v>
      </c>
      <c r="Q184" s="1182">
        <v>5354.1865256199999</v>
      </c>
    </row>
    <row r="185" spans="1:17" ht="10.5" customHeight="1">
      <c r="A185" s="505"/>
      <c r="B185" s="1174"/>
      <c r="C185" s="72"/>
      <c r="D185"/>
      <c r="E185" s="601"/>
      <c r="F185" s="602"/>
      <c r="G185" s="602"/>
      <c r="H185" s="602"/>
      <c r="I185" s="602"/>
      <c r="J185" s="602"/>
      <c r="K185" s="602"/>
      <c r="L185" s="602"/>
      <c r="M185" s="602"/>
      <c r="N185" s="910"/>
      <c r="P185" s="910"/>
      <c r="Q185" s="910"/>
    </row>
    <row r="186" spans="1:17" ht="10.5" customHeight="1">
      <c r="A186" s="505"/>
      <c r="B186" s="1174"/>
      <c r="C186" s="18" t="s">
        <v>657</v>
      </c>
      <c r="D186"/>
      <c r="E186" s="605"/>
      <c r="F186" s="605"/>
      <c r="G186" s="605"/>
      <c r="H186" s="605"/>
      <c r="I186" s="605"/>
      <c r="J186" s="605"/>
      <c r="K186" s="605"/>
      <c r="L186" s="605"/>
      <c r="M186" s="605"/>
      <c r="N186" s="910"/>
      <c r="P186" s="910"/>
      <c r="Q186" s="910"/>
    </row>
    <row r="187" spans="1:17" ht="10.5" customHeight="1">
      <c r="A187" s="505"/>
      <c r="B187" s="1174"/>
      <c r="C187" s="18" t="s">
        <v>658</v>
      </c>
      <c r="D187" s="533"/>
      <c r="E187" s="608">
        <v>23.643020910000033</v>
      </c>
      <c r="F187" s="608">
        <v>0</v>
      </c>
      <c r="G187" s="608">
        <v>2418.5051162000018</v>
      </c>
      <c r="H187" s="608">
        <v>0</v>
      </c>
      <c r="I187" s="608">
        <v>256.86696610999996</v>
      </c>
      <c r="J187" s="608">
        <v>73.666877110000016</v>
      </c>
      <c r="K187" s="608">
        <v>172.15929499000012</v>
      </c>
      <c r="L187" s="608">
        <v>50.875104669999985</v>
      </c>
      <c r="M187" s="608">
        <v>2995.7163799900027</v>
      </c>
      <c r="N187" s="910"/>
      <c r="P187" s="608">
        <v>544.41186636999998</v>
      </c>
      <c r="Q187" s="608">
        <v>2451.3045136200017</v>
      </c>
    </row>
    <row r="188" spans="1:17" ht="10.5" customHeight="1">
      <c r="A188" s="505"/>
      <c r="B188" s="1174"/>
      <c r="C188" s="18" t="s">
        <v>659</v>
      </c>
      <c r="D188" s="533"/>
      <c r="E188" s="608">
        <v>0</v>
      </c>
      <c r="F188" s="608">
        <v>0</v>
      </c>
      <c r="G188" s="608">
        <v>7.7837409999999991</v>
      </c>
      <c r="H188" s="608">
        <v>0</v>
      </c>
      <c r="I188" s="608">
        <v>0</v>
      </c>
      <c r="J188" s="608">
        <v>0</v>
      </c>
      <c r="K188" s="608">
        <v>0</v>
      </c>
      <c r="L188" s="608">
        <v>0</v>
      </c>
      <c r="M188" s="608">
        <v>7.7837409999999991</v>
      </c>
      <c r="N188" s="910"/>
      <c r="P188" s="608">
        <v>0</v>
      </c>
      <c r="Q188" s="608">
        <v>7.7837409999999991</v>
      </c>
    </row>
    <row r="189" spans="1:17" ht="10.5" customHeight="1">
      <c r="A189" s="505"/>
      <c r="B189" s="1174"/>
      <c r="C189" s="18" t="s">
        <v>660</v>
      </c>
      <c r="D189" s="533"/>
      <c r="E189" s="608">
        <v>0</v>
      </c>
      <c r="F189" s="608">
        <v>0</v>
      </c>
      <c r="G189" s="608">
        <v>208.028774</v>
      </c>
      <c r="H189" s="608">
        <v>0</v>
      </c>
      <c r="I189" s="608">
        <v>0</v>
      </c>
      <c r="J189" s="608">
        <v>0</v>
      </c>
      <c r="K189" s="608">
        <v>0</v>
      </c>
      <c r="L189" s="608">
        <v>0</v>
      </c>
      <c r="M189" s="608">
        <v>208.028774</v>
      </c>
      <c r="N189" s="910"/>
      <c r="P189" s="608">
        <v>0</v>
      </c>
      <c r="Q189" s="608">
        <v>208.02877399999997</v>
      </c>
    </row>
    <row r="190" spans="1:17" ht="10.5" customHeight="1">
      <c r="A190" s="505"/>
      <c r="B190" s="1174"/>
      <c r="C190" s="18" t="s">
        <v>661</v>
      </c>
      <c r="D190" s="533"/>
      <c r="E190" s="608">
        <v>0</v>
      </c>
      <c r="F190" s="608">
        <v>0</v>
      </c>
      <c r="G190" s="608">
        <v>1.0229999999999999</v>
      </c>
      <c r="H190" s="608">
        <v>0</v>
      </c>
      <c r="I190" s="608">
        <v>169.62100000000001</v>
      </c>
      <c r="J190" s="608">
        <v>65.158206659999991</v>
      </c>
      <c r="K190" s="608">
        <v>111.27390272000001</v>
      </c>
      <c r="L190" s="608">
        <v>2.2630517699999997</v>
      </c>
      <c r="M190" s="608">
        <v>349.33916115</v>
      </c>
      <c r="N190" s="910"/>
      <c r="P190" s="608">
        <v>348.31616114999997</v>
      </c>
      <c r="Q190" s="608">
        <v>1.0229999999999999</v>
      </c>
    </row>
    <row r="191" spans="1:17" ht="10.5" customHeight="1">
      <c r="A191" s="505"/>
      <c r="B191" s="1174"/>
      <c r="C191" s="18" t="s">
        <v>674</v>
      </c>
      <c r="D191" s="533"/>
      <c r="E191" s="608">
        <v>-83.919257390000013</v>
      </c>
      <c r="F191" s="608">
        <v>0</v>
      </c>
      <c r="G191" s="608">
        <v>-664.27353305999998</v>
      </c>
      <c r="H191" s="608">
        <v>0</v>
      </c>
      <c r="I191" s="608">
        <v>-385.24214948000002</v>
      </c>
      <c r="J191" s="608">
        <v>-176.88566129</v>
      </c>
      <c r="K191" s="608">
        <v>-601.86544153</v>
      </c>
      <c r="L191" s="608">
        <v>-293.22224162999998</v>
      </c>
      <c r="M191" s="608">
        <v>-2205.4082843799997</v>
      </c>
      <c r="N191" s="910"/>
      <c r="P191" s="608">
        <v>-1457.6887559899994</v>
      </c>
      <c r="Q191" s="608">
        <v>-747.71952838999971</v>
      </c>
    </row>
    <row r="192" spans="1:17" ht="10.5" customHeight="1">
      <c r="A192" s="505"/>
      <c r="B192" s="1174"/>
      <c r="C192" s="18" t="s">
        <v>663</v>
      </c>
      <c r="D192" s="533"/>
      <c r="E192" s="608">
        <v>-41.89511237</v>
      </c>
      <c r="F192" s="608">
        <v>0</v>
      </c>
      <c r="G192" s="608">
        <v>-93.101411350000021</v>
      </c>
      <c r="H192" s="608">
        <v>0</v>
      </c>
      <c r="I192" s="608">
        <v>0</v>
      </c>
      <c r="J192" s="608">
        <v>0</v>
      </c>
      <c r="K192" s="608">
        <v>0</v>
      </c>
      <c r="L192" s="608">
        <v>0</v>
      </c>
      <c r="M192" s="608">
        <v>-134.99652372000003</v>
      </c>
      <c r="N192" s="910"/>
      <c r="P192" s="608">
        <v>0</v>
      </c>
      <c r="Q192" s="608">
        <v>-134.99652372000003</v>
      </c>
    </row>
    <row r="193" spans="1:17" ht="10.5" customHeight="1">
      <c r="A193" s="505"/>
      <c r="B193" s="1174"/>
      <c r="C193" s="1179"/>
      <c r="D193" s="1180"/>
      <c r="E193" s="1182">
        <v>-102.17134884999999</v>
      </c>
      <c r="F193" s="1179">
        <v>0</v>
      </c>
      <c r="G193" s="1182">
        <v>1877.9656867900021</v>
      </c>
      <c r="H193" s="1182">
        <v>0</v>
      </c>
      <c r="I193" s="1182">
        <v>41.245816629999979</v>
      </c>
      <c r="J193" s="1182">
        <v>-38.06057752000001</v>
      </c>
      <c r="K193" s="1182">
        <v>-318.43224381999988</v>
      </c>
      <c r="L193" s="1182">
        <v>-240.08408519</v>
      </c>
      <c r="M193" s="1182">
        <v>1220.4632480400032</v>
      </c>
      <c r="N193" s="910"/>
      <c r="P193" s="1182">
        <v>-564.96072846999948</v>
      </c>
      <c r="Q193" s="1182">
        <v>1785.4239765100024</v>
      </c>
    </row>
    <row r="194" spans="1:17">
      <c r="A194" s="505"/>
      <c r="B194" s="1174"/>
      <c r="C194" s="594" t="s">
        <v>681</v>
      </c>
      <c r="D194" s="144"/>
      <c r="E194" s="529"/>
      <c r="F194" s="529"/>
      <c r="G194" s="529"/>
      <c r="H194" s="529"/>
      <c r="I194" s="529"/>
      <c r="J194" s="529"/>
      <c r="K194" s="529"/>
      <c r="L194" s="529"/>
      <c r="M194" s="529"/>
      <c r="N194" s="910"/>
      <c r="P194" s="529"/>
      <c r="Q194" s="529"/>
    </row>
    <row r="195" spans="1:17" ht="10.5" customHeight="1">
      <c r="A195" s="505"/>
      <c r="B195" s="1174"/>
      <c r="C195" s="610" t="s">
        <v>655</v>
      </c>
      <c r="D195"/>
      <c r="E195" s="608">
        <v>75.537551629999996</v>
      </c>
      <c r="F195" s="608">
        <v>0</v>
      </c>
      <c r="G195" s="608">
        <v>3009.4077725399998</v>
      </c>
      <c r="H195" s="608">
        <v>0</v>
      </c>
      <c r="I195" s="608">
        <v>412.68979157999991</v>
      </c>
      <c r="J195" s="608">
        <v>122.62396535999999</v>
      </c>
      <c r="K195" s="608">
        <v>2659.6110152599995</v>
      </c>
      <c r="L195" s="608">
        <v>947.05937611000013</v>
      </c>
      <c r="M195" s="608">
        <v>7226.9294724799984</v>
      </c>
      <c r="N195" s="910"/>
      <c r="P195" s="608">
        <v>4021.3483289299993</v>
      </c>
      <c r="Q195" s="608">
        <v>3205.5811435499991</v>
      </c>
    </row>
    <row r="196" spans="1:17" ht="10.5" customHeight="1">
      <c r="A196" s="505"/>
      <c r="B196" s="1174"/>
      <c r="C196" s="861" t="s">
        <v>656</v>
      </c>
      <c r="D196" s="533"/>
      <c r="E196" s="862">
        <v>12.30276102</v>
      </c>
      <c r="F196" s="862">
        <v>0</v>
      </c>
      <c r="G196" s="862">
        <v>3880.6239317299996</v>
      </c>
      <c r="H196" s="862">
        <v>0</v>
      </c>
      <c r="I196" s="862">
        <v>358.09560324999995</v>
      </c>
      <c r="J196" s="862">
        <v>0</v>
      </c>
      <c r="K196" s="862">
        <v>1368.3532884299998</v>
      </c>
      <c r="L196" s="862">
        <v>497.85656881</v>
      </c>
      <c r="M196" s="862">
        <v>6117.2321532399992</v>
      </c>
      <c r="N196" s="910"/>
      <c r="P196" s="862">
        <v>2183.2027946599997</v>
      </c>
      <c r="Q196" s="862">
        <v>3934.0293585799996</v>
      </c>
    </row>
    <row r="197" spans="1:17" ht="10.5" customHeight="1">
      <c r="A197" s="505"/>
      <c r="B197" s="1174"/>
      <c r="C197" s="1179"/>
      <c r="D197" s="1180"/>
      <c r="E197" s="1179">
        <v>87.840312650000001</v>
      </c>
      <c r="F197" s="1179">
        <v>0</v>
      </c>
      <c r="G197" s="1182">
        <v>6890.031704269999</v>
      </c>
      <c r="H197" s="1182">
        <v>0</v>
      </c>
      <c r="I197" s="1182">
        <v>770.78539482999986</v>
      </c>
      <c r="J197" s="1182">
        <v>122.62396535999999</v>
      </c>
      <c r="K197" s="1182">
        <v>4027.9643036899993</v>
      </c>
      <c r="L197" s="1182">
        <v>1444.9159449200001</v>
      </c>
      <c r="M197" s="1182">
        <v>13344.161625719997</v>
      </c>
      <c r="N197" s="910"/>
      <c r="P197" s="1182">
        <v>6204.5511235899994</v>
      </c>
      <c r="Q197" s="1182">
        <v>7139.6105021299991</v>
      </c>
    </row>
    <row r="198" spans="1:17" ht="12.75" customHeight="1">
      <c r="A198" s="505"/>
      <c r="B198" s="1174"/>
      <c r="C198" s="594" t="s">
        <v>682</v>
      </c>
      <c r="D198" s="513"/>
      <c r="E198" s="513"/>
      <c r="F198" s="513"/>
      <c r="G198" s="513"/>
      <c r="H198" s="513"/>
      <c r="I198" s="513"/>
      <c r="J198" s="513"/>
      <c r="K198" s="513"/>
      <c r="L198" s="513"/>
      <c r="M198" s="513"/>
      <c r="N198" s="910"/>
      <c r="P198" s="1177"/>
      <c r="Q198" s="1177"/>
    </row>
    <row r="199" spans="1:17" ht="10.5" customHeight="1">
      <c r="A199" s="505"/>
      <c r="B199" s="1174"/>
      <c r="C199" s="594" t="s">
        <v>654</v>
      </c>
      <c r="D199" s="144"/>
      <c r="E199" s="529"/>
      <c r="F199" s="529"/>
      <c r="G199" s="529"/>
      <c r="H199" s="529"/>
      <c r="I199" s="529"/>
      <c r="J199" s="529"/>
      <c r="K199" s="529"/>
      <c r="L199" s="529"/>
      <c r="M199" s="529"/>
      <c r="N199" s="910"/>
      <c r="P199" s="529"/>
      <c r="Q199" s="529"/>
    </row>
    <row r="200" spans="1:17" ht="10.5" customHeight="1">
      <c r="A200" s="505"/>
      <c r="B200" s="1174"/>
      <c r="C200" s="610" t="s">
        <v>655</v>
      </c>
      <c r="D200"/>
      <c r="E200" s="608">
        <v>0</v>
      </c>
      <c r="F200" s="608">
        <v>48.887134690000011</v>
      </c>
      <c r="G200" s="608">
        <v>0</v>
      </c>
      <c r="H200" s="608">
        <v>4.2064421599999999</v>
      </c>
      <c r="I200" s="608">
        <v>1053.4307238200004</v>
      </c>
      <c r="J200" s="608">
        <v>536.01066732000004</v>
      </c>
      <c r="K200" s="608">
        <v>43.213620000000006</v>
      </c>
      <c r="L200" s="608">
        <v>0</v>
      </c>
      <c r="M200" s="608">
        <v>1685.7485879900003</v>
      </c>
      <c r="N200" s="910"/>
      <c r="P200" s="608">
        <v>157.93171704000002</v>
      </c>
      <c r="Q200" s="608">
        <v>1527.8168709500001</v>
      </c>
    </row>
    <row r="201" spans="1:17" ht="10.5" customHeight="1">
      <c r="A201" s="505"/>
      <c r="B201" s="1174"/>
      <c r="C201" s="861" t="s">
        <v>656</v>
      </c>
      <c r="D201" s="533"/>
      <c r="E201" s="862">
        <v>0</v>
      </c>
      <c r="F201" s="862">
        <v>110.81799658000001</v>
      </c>
      <c r="G201" s="862">
        <v>0</v>
      </c>
      <c r="H201" s="862">
        <v>0</v>
      </c>
      <c r="I201" s="862">
        <v>650.89720076999993</v>
      </c>
      <c r="J201" s="862">
        <v>214.78101569</v>
      </c>
      <c r="K201" s="862">
        <v>0</v>
      </c>
      <c r="L201" s="862">
        <v>0</v>
      </c>
      <c r="M201" s="862">
        <v>976.49621303999993</v>
      </c>
      <c r="N201" s="910"/>
      <c r="P201" s="862">
        <v>37.641404499999993</v>
      </c>
      <c r="Q201" s="862">
        <v>938.85480854000002</v>
      </c>
    </row>
    <row r="202" spans="1:17" ht="12.75" customHeight="1">
      <c r="A202" s="505"/>
      <c r="B202" s="1174"/>
      <c r="C202" s="1179"/>
      <c r="D202" s="1180"/>
      <c r="E202" s="1179">
        <v>0</v>
      </c>
      <c r="F202" s="1179">
        <v>159.70513127000004</v>
      </c>
      <c r="G202" s="1182">
        <v>0</v>
      </c>
      <c r="H202" s="1182">
        <v>4.2064421599999999</v>
      </c>
      <c r="I202" s="1182">
        <v>1704.3279245900003</v>
      </c>
      <c r="J202" s="1182">
        <v>750.79168301000004</v>
      </c>
      <c r="K202" s="1182">
        <v>43.213620000000006</v>
      </c>
      <c r="L202" s="1182">
        <v>0</v>
      </c>
      <c r="M202" s="1182">
        <v>2662.2448010300004</v>
      </c>
      <c r="N202" s="910"/>
      <c r="P202" s="1182">
        <v>195.57312154000002</v>
      </c>
      <c r="Q202" s="1182">
        <v>2466.6716794900003</v>
      </c>
    </row>
    <row r="203" spans="1:17" ht="10.5" customHeight="1">
      <c r="A203" s="505"/>
      <c r="B203" s="1174"/>
      <c r="C203" s="72"/>
      <c r="D203"/>
      <c r="E203" s="601"/>
      <c r="F203" s="602"/>
      <c r="G203" s="602"/>
      <c r="H203" s="602"/>
      <c r="I203" s="602"/>
      <c r="J203" s="602"/>
      <c r="K203" s="602"/>
      <c r="L203" s="602"/>
      <c r="M203" s="602"/>
      <c r="N203" s="910"/>
      <c r="P203" s="910"/>
      <c r="Q203" s="910"/>
    </row>
    <row r="204" spans="1:17" ht="10.5" customHeight="1">
      <c r="A204" s="505"/>
      <c r="B204" s="1174"/>
      <c r="C204" s="18" t="s">
        <v>657</v>
      </c>
      <c r="D204"/>
      <c r="E204" s="605"/>
      <c r="F204" s="605"/>
      <c r="G204" s="605"/>
      <c r="H204" s="605"/>
      <c r="I204" s="605"/>
      <c r="J204" s="605"/>
      <c r="K204" s="605"/>
      <c r="L204" s="605"/>
      <c r="M204" s="605"/>
      <c r="N204" s="910"/>
      <c r="P204" s="910"/>
      <c r="Q204" s="910"/>
    </row>
    <row r="205" spans="1:17" ht="10.5" customHeight="1">
      <c r="A205" s="505"/>
      <c r="B205" s="1174"/>
      <c r="C205" s="18" t="s">
        <v>658</v>
      </c>
      <c r="D205" s="533"/>
      <c r="E205" s="608">
        <v>0</v>
      </c>
      <c r="F205" s="608">
        <v>17.017597379999998</v>
      </c>
      <c r="G205" s="608">
        <v>0</v>
      </c>
      <c r="H205" s="608">
        <v>0</v>
      </c>
      <c r="I205" s="608">
        <v>-36.382401699999988</v>
      </c>
      <c r="J205" s="608">
        <v>47.872719039999986</v>
      </c>
      <c r="K205" s="608">
        <v>-1.1427781700000001</v>
      </c>
      <c r="L205" s="608">
        <v>0</v>
      </c>
      <c r="M205" s="608">
        <v>27.225094389999974</v>
      </c>
      <c r="N205" s="910"/>
      <c r="P205" s="608">
        <v>27.732972899999993</v>
      </c>
      <c r="Q205" s="608">
        <v>-0.50787851000001893</v>
      </c>
    </row>
    <row r="206" spans="1:17" ht="10.5" customHeight="1">
      <c r="A206" s="505"/>
      <c r="B206" s="1174"/>
      <c r="C206" s="18" t="s">
        <v>659</v>
      </c>
      <c r="D206" s="533"/>
      <c r="E206" s="608">
        <v>0</v>
      </c>
      <c r="F206" s="608">
        <v>0.96360232000000001</v>
      </c>
      <c r="G206" s="608">
        <v>0</v>
      </c>
      <c r="H206" s="608">
        <v>0</v>
      </c>
      <c r="I206" s="608">
        <v>0.93698106999999997</v>
      </c>
      <c r="J206" s="608">
        <v>0</v>
      </c>
      <c r="K206" s="608">
        <v>0</v>
      </c>
      <c r="L206" s="608">
        <v>0</v>
      </c>
      <c r="M206" s="608">
        <v>1.90058339</v>
      </c>
      <c r="N206" s="910"/>
      <c r="P206" s="608">
        <v>0</v>
      </c>
      <c r="Q206" s="608">
        <v>1.90058339</v>
      </c>
    </row>
    <row r="207" spans="1:17" ht="10.5" customHeight="1">
      <c r="A207" s="505"/>
      <c r="B207" s="1174"/>
      <c r="C207" s="18" t="s">
        <v>660</v>
      </c>
      <c r="D207" s="533"/>
      <c r="E207" s="608">
        <v>0</v>
      </c>
      <c r="F207" s="608">
        <v>0</v>
      </c>
      <c r="G207" s="608">
        <v>0</v>
      </c>
      <c r="H207" s="608">
        <v>0</v>
      </c>
      <c r="I207" s="608">
        <v>0</v>
      </c>
      <c r="J207" s="608">
        <v>0</v>
      </c>
      <c r="K207" s="608">
        <v>0</v>
      </c>
      <c r="L207" s="608">
        <v>0</v>
      </c>
      <c r="M207" s="608">
        <v>0</v>
      </c>
      <c r="N207" s="910"/>
      <c r="P207" s="608">
        <v>0</v>
      </c>
      <c r="Q207" s="608">
        <v>0</v>
      </c>
    </row>
    <row r="208" spans="1:17" ht="10.5" customHeight="1">
      <c r="A208" s="505"/>
      <c r="B208" s="1174"/>
      <c r="C208" s="18" t="s">
        <v>661</v>
      </c>
      <c r="D208" s="533"/>
      <c r="E208" s="608">
        <v>0</v>
      </c>
      <c r="F208" s="608">
        <v>2.3182596100000001</v>
      </c>
      <c r="G208" s="608">
        <v>0</v>
      </c>
      <c r="H208" s="608">
        <v>0</v>
      </c>
      <c r="I208" s="608">
        <v>141.09728250000001</v>
      </c>
      <c r="J208" s="608">
        <v>1.66</v>
      </c>
      <c r="K208" s="608">
        <v>0</v>
      </c>
      <c r="L208" s="608">
        <v>0</v>
      </c>
      <c r="M208" s="608">
        <v>145.07554211000001</v>
      </c>
      <c r="N208" s="910"/>
      <c r="P208" s="608">
        <v>0</v>
      </c>
      <c r="Q208" s="608">
        <v>145.07554210999999</v>
      </c>
    </row>
    <row r="209" spans="1:17" ht="10.5" customHeight="1">
      <c r="A209" s="505"/>
      <c r="B209" s="1174"/>
      <c r="C209" s="18" t="s">
        <v>674</v>
      </c>
      <c r="D209" s="533"/>
      <c r="E209" s="608">
        <v>0</v>
      </c>
      <c r="F209" s="608">
        <v>-20.657347479999999</v>
      </c>
      <c r="G209" s="608">
        <v>0</v>
      </c>
      <c r="H209" s="608">
        <v>0</v>
      </c>
      <c r="I209" s="608">
        <v>-125.98890460999999</v>
      </c>
      <c r="J209" s="608">
        <v>-113.31168278000001</v>
      </c>
      <c r="K209" s="608">
        <v>-2.82769183</v>
      </c>
      <c r="L209" s="608">
        <v>0</v>
      </c>
      <c r="M209" s="608">
        <v>-263.26867369999997</v>
      </c>
      <c r="N209" s="910"/>
      <c r="P209" s="608">
        <v>-61.450259000000003</v>
      </c>
      <c r="Q209" s="608">
        <v>-201.81841469999992</v>
      </c>
    </row>
    <row r="210" spans="1:17" ht="10.5" customHeight="1">
      <c r="A210" s="505"/>
      <c r="B210" s="1174"/>
      <c r="C210" s="18" t="s">
        <v>663</v>
      </c>
      <c r="D210" s="533"/>
      <c r="E210" s="608">
        <v>0</v>
      </c>
      <c r="F210" s="608">
        <v>-1.2886824000000001</v>
      </c>
      <c r="G210" s="608">
        <v>0</v>
      </c>
      <c r="H210" s="608">
        <v>0</v>
      </c>
      <c r="I210" s="608">
        <v>0</v>
      </c>
      <c r="J210" s="608">
        <v>0</v>
      </c>
      <c r="K210" s="608">
        <v>0</v>
      </c>
      <c r="L210" s="608">
        <v>0</v>
      </c>
      <c r="M210" s="608">
        <v>-1.2886824000000001</v>
      </c>
      <c r="N210" s="910"/>
      <c r="P210" s="608">
        <v>0</v>
      </c>
      <c r="Q210" s="608">
        <v>-1.2886824000000001</v>
      </c>
    </row>
    <row r="211" spans="1:17" ht="10.5" customHeight="1">
      <c r="A211" s="505"/>
      <c r="B211" s="1174"/>
      <c r="C211" s="1179"/>
      <c r="D211" s="1180"/>
      <c r="E211" s="1182">
        <v>0</v>
      </c>
      <c r="F211" s="1182">
        <v>-1.6465705700000026</v>
      </c>
      <c r="G211" s="1182">
        <v>0</v>
      </c>
      <c r="H211" s="1182">
        <v>-0.6230891599999997</v>
      </c>
      <c r="I211" s="1182">
        <v>-20.337042739999973</v>
      </c>
      <c r="J211" s="1182">
        <v>-63.77896374000003</v>
      </c>
      <c r="K211" s="1182">
        <v>-3.9704700000000002</v>
      </c>
      <c r="L211" s="1182">
        <v>0</v>
      </c>
      <c r="M211" s="1182">
        <v>-90.35613620999996</v>
      </c>
      <c r="N211" s="910"/>
      <c r="P211" s="1182">
        <v>-33.71728610000001</v>
      </c>
      <c r="Q211" s="1182">
        <v>-56.638850109999964</v>
      </c>
    </row>
    <row r="212" spans="1:17" ht="10.5" customHeight="1">
      <c r="A212" s="505"/>
      <c r="B212" s="1174"/>
      <c r="C212" s="594" t="s">
        <v>668</v>
      </c>
      <c r="D212" s="144"/>
      <c r="E212" s="529"/>
      <c r="F212" s="529"/>
      <c r="G212" s="529"/>
      <c r="H212" s="529"/>
      <c r="I212" s="529"/>
      <c r="J212" s="529"/>
      <c r="K212" s="529"/>
      <c r="L212" s="529"/>
      <c r="M212" s="529"/>
      <c r="N212" s="910"/>
      <c r="P212" s="529"/>
      <c r="Q212" s="529"/>
    </row>
    <row r="213" spans="1:17" ht="10.5" customHeight="1">
      <c r="A213" s="505"/>
      <c r="B213" s="1174"/>
      <c r="C213" s="610" t="s">
        <v>655</v>
      </c>
      <c r="D213"/>
      <c r="E213" s="608">
        <v>0</v>
      </c>
      <c r="F213" s="608">
        <v>50.54340397</v>
      </c>
      <c r="G213" s="608">
        <v>0</v>
      </c>
      <c r="H213" s="608">
        <v>3.5833529999999998</v>
      </c>
      <c r="I213" s="608">
        <v>1000.4284003699997</v>
      </c>
      <c r="J213" s="608">
        <v>516.30325617999983</v>
      </c>
      <c r="K213" s="608">
        <v>39.24315</v>
      </c>
      <c r="L213" s="608">
        <v>0</v>
      </c>
      <c r="M213" s="608">
        <v>1610.1015635199997</v>
      </c>
      <c r="N213" s="910"/>
      <c r="P213" s="608">
        <v>158.70422174000001</v>
      </c>
      <c r="Q213" s="608">
        <v>1451.3973417800003</v>
      </c>
    </row>
    <row r="214" spans="1:17" ht="10.5" customHeight="1">
      <c r="A214" s="505"/>
      <c r="B214" s="1174"/>
      <c r="C214" s="861" t="s">
        <v>656</v>
      </c>
      <c r="D214" s="533"/>
      <c r="E214" s="862">
        <v>0</v>
      </c>
      <c r="F214" s="862">
        <v>107.51515672999999</v>
      </c>
      <c r="G214" s="862">
        <v>0</v>
      </c>
      <c r="H214" s="862">
        <v>0</v>
      </c>
      <c r="I214" s="862">
        <v>683.56248147999997</v>
      </c>
      <c r="J214" s="862">
        <v>170.70946308999999</v>
      </c>
      <c r="K214" s="862">
        <v>0</v>
      </c>
      <c r="L214" s="862">
        <v>0</v>
      </c>
      <c r="M214" s="862">
        <v>961.7871012999999</v>
      </c>
      <c r="N214" s="910"/>
      <c r="P214" s="862">
        <v>3.1516137000000004</v>
      </c>
      <c r="Q214" s="862">
        <v>958.63548760000003</v>
      </c>
    </row>
    <row r="215" spans="1:17" ht="10.5" customHeight="1">
      <c r="A215" s="505"/>
      <c r="B215" s="1174"/>
      <c r="C215" s="1179"/>
      <c r="D215" s="1180"/>
      <c r="E215" s="1179">
        <v>0</v>
      </c>
      <c r="F215" s="1179">
        <v>158.05856069999999</v>
      </c>
      <c r="G215" s="1182">
        <v>0</v>
      </c>
      <c r="H215" s="1182">
        <v>3.5833529999999998</v>
      </c>
      <c r="I215" s="1182">
        <v>1683.9908818499998</v>
      </c>
      <c r="J215" s="1182">
        <v>687.01271926999982</v>
      </c>
      <c r="K215" s="1182">
        <v>39.24315</v>
      </c>
      <c r="L215" s="1182">
        <v>0</v>
      </c>
      <c r="M215" s="1182">
        <v>2571.8886648199996</v>
      </c>
      <c r="N215" s="910"/>
      <c r="P215" s="1182">
        <v>161.85583544000002</v>
      </c>
      <c r="Q215" s="1182">
        <v>2410.0328293800003</v>
      </c>
    </row>
    <row r="216" spans="1:17" ht="12.75" customHeight="1">
      <c r="A216" s="505"/>
      <c r="B216" s="1174"/>
      <c r="C216" s="594" t="s">
        <v>667</v>
      </c>
      <c r="D216" s="513"/>
      <c r="E216" s="513"/>
      <c r="F216" s="513"/>
      <c r="G216" s="513"/>
      <c r="H216" s="513"/>
      <c r="I216" s="513"/>
      <c r="J216" s="513"/>
      <c r="K216" s="513"/>
      <c r="L216" s="513"/>
      <c r="M216" s="513"/>
      <c r="N216" s="910"/>
      <c r="P216" s="1177"/>
      <c r="Q216" s="1177"/>
    </row>
    <row r="217" spans="1:17" ht="10.5" customHeight="1">
      <c r="A217" s="505"/>
      <c r="B217" s="1174"/>
      <c r="C217" s="594" t="s">
        <v>654</v>
      </c>
      <c r="D217" s="144"/>
      <c r="E217" s="529"/>
      <c r="F217" s="529"/>
      <c r="G217" s="529"/>
      <c r="H217" s="529"/>
      <c r="I217" s="529"/>
      <c r="J217" s="529"/>
      <c r="K217" s="529"/>
      <c r="L217" s="529"/>
      <c r="M217" s="529"/>
      <c r="N217" s="910"/>
      <c r="P217" s="529"/>
      <c r="Q217" s="529"/>
    </row>
    <row r="218" spans="1:17" ht="10.5" customHeight="1">
      <c r="A218" s="505"/>
      <c r="B218" s="1174"/>
      <c r="C218" s="610" t="s">
        <v>655</v>
      </c>
      <c r="D218"/>
      <c r="E218" s="608">
        <v>161.50454017000001</v>
      </c>
      <c r="F218" s="608">
        <v>48.887134690000011</v>
      </c>
      <c r="G218" s="608">
        <v>2599.9300488899999</v>
      </c>
      <c r="H218" s="608">
        <v>4.2064421599999999</v>
      </c>
      <c r="I218" s="608">
        <v>1432.6275540500003</v>
      </c>
      <c r="J218" s="608">
        <v>696.69521020000002</v>
      </c>
      <c r="K218" s="608">
        <v>3069.5494674899996</v>
      </c>
      <c r="L218" s="608">
        <v>1254.4206367000002</v>
      </c>
      <c r="M218" s="608">
        <v>9267.8210343499995</v>
      </c>
      <c r="N218" s="910"/>
      <c r="P218" s="608">
        <v>4868.7215198300019</v>
      </c>
      <c r="Q218" s="608">
        <v>4399.0995145200004</v>
      </c>
    </row>
    <row r="219" spans="1:17" ht="10.5" customHeight="1">
      <c r="A219" s="505"/>
      <c r="B219" s="1174"/>
      <c r="C219" s="861" t="s">
        <v>656</v>
      </c>
      <c r="D219" s="533"/>
      <c r="E219" s="862">
        <v>28.50712133</v>
      </c>
      <c r="F219" s="862">
        <v>110.81799658000001</v>
      </c>
      <c r="G219" s="862">
        <v>2412.1359685899997</v>
      </c>
      <c r="H219" s="862">
        <v>0</v>
      </c>
      <c r="I219" s="862">
        <v>1001.2399487399999</v>
      </c>
      <c r="J219" s="862">
        <v>214.78101569</v>
      </c>
      <c r="K219" s="862">
        <v>1320.06070002</v>
      </c>
      <c r="L219" s="862">
        <v>430.57939341000002</v>
      </c>
      <c r="M219" s="862">
        <v>5518.1221443599998</v>
      </c>
      <c r="N219" s="910"/>
      <c r="P219" s="608">
        <v>2096.3634537699995</v>
      </c>
      <c r="Q219" s="608">
        <v>3421.7586905899998</v>
      </c>
    </row>
    <row r="220" spans="1:17" ht="10.5" customHeight="1">
      <c r="A220" s="505"/>
      <c r="B220" s="1174"/>
      <c r="C220" s="1179"/>
      <c r="D220" s="1180"/>
      <c r="E220" s="1179">
        <v>190.0116615</v>
      </c>
      <c r="F220" s="1179">
        <v>159.70513127000004</v>
      </c>
      <c r="G220" s="1182">
        <v>5012.0660174799996</v>
      </c>
      <c r="H220" s="1182">
        <v>4.2064421599999999</v>
      </c>
      <c r="I220" s="1182">
        <v>2433.8675027900003</v>
      </c>
      <c r="J220" s="1182">
        <v>911.47622589000002</v>
      </c>
      <c r="K220" s="1182">
        <v>4389.6101675099999</v>
      </c>
      <c r="L220" s="1182">
        <v>1685.0000301100001</v>
      </c>
      <c r="M220" s="1182">
        <v>14785.94317871</v>
      </c>
      <c r="N220" s="910"/>
      <c r="P220" s="1182">
        <v>6965.0849736000009</v>
      </c>
      <c r="Q220" s="1182">
        <v>7820.8582051100002</v>
      </c>
    </row>
    <row r="221" spans="1:17" ht="10.5" customHeight="1">
      <c r="A221" s="505"/>
      <c r="B221" s="1174"/>
      <c r="C221" s="594" t="s">
        <v>668</v>
      </c>
      <c r="D221" s="144"/>
      <c r="E221" s="529"/>
      <c r="F221" s="529"/>
      <c r="G221" s="529"/>
      <c r="H221" s="529"/>
      <c r="I221" s="529"/>
      <c r="J221" s="529"/>
      <c r="K221" s="529"/>
      <c r="L221" s="529"/>
      <c r="M221" s="529"/>
      <c r="N221" s="910"/>
      <c r="P221" s="529"/>
      <c r="Q221" s="529"/>
    </row>
    <row r="222" spans="1:17" ht="10.5" customHeight="1">
      <c r="A222" s="505"/>
      <c r="B222" s="1174"/>
      <c r="C222" s="610" t="s">
        <v>655</v>
      </c>
      <c r="D222"/>
      <c r="E222" s="608">
        <v>75.537551629999996</v>
      </c>
      <c r="F222" s="608">
        <v>50.54340397</v>
      </c>
      <c r="G222" s="608">
        <v>3009.4077725399998</v>
      </c>
      <c r="H222" s="608">
        <v>3.5833529999999998</v>
      </c>
      <c r="I222" s="608">
        <v>1413.1181919499995</v>
      </c>
      <c r="J222" s="608">
        <v>638.92722153999978</v>
      </c>
      <c r="K222" s="608">
        <v>2698.8541652599993</v>
      </c>
      <c r="L222" s="608">
        <v>947.05937611000013</v>
      </c>
      <c r="M222" s="608">
        <v>8837.0310359999985</v>
      </c>
      <c r="N222" s="910"/>
      <c r="P222" s="608">
        <v>4180.0525506699996</v>
      </c>
      <c r="Q222" s="608">
        <v>4656.9784853299989</v>
      </c>
    </row>
    <row r="223" spans="1:17" ht="10.5" customHeight="1">
      <c r="A223" s="505"/>
      <c r="B223" s="1174"/>
      <c r="C223" s="861" t="s">
        <v>656</v>
      </c>
      <c r="D223" s="533"/>
      <c r="E223" s="862">
        <v>12.30276102</v>
      </c>
      <c r="F223" s="862">
        <v>107.51515672999999</v>
      </c>
      <c r="G223" s="862">
        <v>3880.6239317299996</v>
      </c>
      <c r="H223" s="862">
        <v>0</v>
      </c>
      <c r="I223" s="862">
        <v>1041.6580847299999</v>
      </c>
      <c r="J223" s="862">
        <v>170.70946308999999</v>
      </c>
      <c r="K223" s="862">
        <v>1368.3532884299998</v>
      </c>
      <c r="L223" s="862">
        <v>497.85656881</v>
      </c>
      <c r="M223" s="862">
        <v>7079.0192545399987</v>
      </c>
      <c r="N223" s="910"/>
      <c r="P223" s="608">
        <v>2186.3544083599995</v>
      </c>
      <c r="Q223" s="608">
        <v>4892.6648461799996</v>
      </c>
    </row>
    <row r="224" spans="1:17" ht="10.5" customHeight="1">
      <c r="A224" s="505"/>
      <c r="B224" s="1174"/>
      <c r="C224" s="1179"/>
      <c r="D224" s="1180"/>
      <c r="E224" s="1179">
        <v>87.840312650000001</v>
      </c>
      <c r="F224" s="1179">
        <v>158.05856069999999</v>
      </c>
      <c r="G224" s="1182">
        <v>6890.031704269999</v>
      </c>
      <c r="H224" s="1182">
        <v>3.5833529999999998</v>
      </c>
      <c r="I224" s="1182">
        <v>2454.7762766799997</v>
      </c>
      <c r="J224" s="1182">
        <v>809.63668462999976</v>
      </c>
      <c r="K224" s="1182">
        <v>4067.2074536899991</v>
      </c>
      <c r="L224" s="1182">
        <v>1444.9159449200001</v>
      </c>
      <c r="M224" s="1182">
        <v>15916.050290539995</v>
      </c>
      <c r="N224" s="910"/>
      <c r="P224" s="1182">
        <v>6366.4069590299996</v>
      </c>
      <c r="Q224" s="1182">
        <v>9549.6433315100003</v>
      </c>
    </row>
    <row r="225" spans="1:17" ht="10.5" customHeight="1">
      <c r="A225" s="505"/>
      <c r="B225" s="1183" t="s">
        <v>308</v>
      </c>
      <c r="C225" s="1288" t="s">
        <v>688</v>
      </c>
      <c r="D225" s="1287"/>
      <c r="E225" s="1288"/>
      <c r="F225" s="1288"/>
      <c r="G225" s="1288"/>
      <c r="H225" s="1288"/>
      <c r="I225" s="1288"/>
      <c r="J225" s="1288"/>
      <c r="K225" s="1288"/>
      <c r="L225" s="1288"/>
      <c r="M225" s="1288"/>
      <c r="N225" s="18"/>
      <c r="P225" s="18"/>
      <c r="Q225" s="18"/>
    </row>
    <row r="226" spans="1:17" ht="10.5" customHeight="1">
      <c r="A226" s="505"/>
      <c r="B226" s="1183" t="s">
        <v>492</v>
      </c>
      <c r="C226" s="18" t="s">
        <v>532</v>
      </c>
      <c r="D226" s="18"/>
      <c r="E226" s="18"/>
      <c r="F226" s="18"/>
      <c r="G226" s="18"/>
      <c r="H226" s="18"/>
      <c r="I226" s="18"/>
      <c r="J226" s="18"/>
      <c r="K226" s="18"/>
      <c r="L226" s="18"/>
      <c r="M226" s="18"/>
      <c r="N226" s="18"/>
      <c r="P226" s="18"/>
      <c r="Q226" s="18"/>
    </row>
    <row r="227" spans="1:17" ht="10.5" customHeight="1">
      <c r="A227" s="505"/>
      <c r="B227" s="1183" t="s">
        <v>302</v>
      </c>
      <c r="C227" s="18" t="s">
        <v>689</v>
      </c>
      <c r="D227" s="18"/>
      <c r="E227" s="18"/>
      <c r="F227" s="18"/>
      <c r="G227" s="18"/>
      <c r="H227" s="18"/>
      <c r="I227" s="18"/>
      <c r="J227" s="18"/>
      <c r="K227" s="18"/>
      <c r="L227" s="18"/>
      <c r="M227" s="18"/>
      <c r="N227" s="18"/>
      <c r="P227" s="18"/>
      <c r="Q227" s="18"/>
    </row>
    <row r="228" spans="1:17" ht="10.5" customHeight="1">
      <c r="A228" s="505"/>
      <c r="B228" s="1183" t="s">
        <v>297</v>
      </c>
      <c r="C228" s="18" t="s">
        <v>690</v>
      </c>
      <c r="D228" s="18"/>
      <c r="E228" s="18"/>
      <c r="F228" s="18"/>
      <c r="G228" s="18"/>
      <c r="H228" s="18"/>
      <c r="I228" s="18"/>
      <c r="J228" s="18"/>
      <c r="K228" s="18"/>
      <c r="L228" s="18"/>
      <c r="M228" s="18"/>
      <c r="N228" s="18"/>
      <c r="P228" s="18"/>
      <c r="Q228" s="18"/>
    </row>
    <row r="229" spans="1:17">
      <c r="A229" s="505"/>
      <c r="B229" s="1183" t="s">
        <v>498</v>
      </c>
      <c r="C229" s="18" t="s">
        <v>678</v>
      </c>
      <c r="D229" s="18"/>
      <c r="E229" s="18"/>
      <c r="F229" s="18"/>
      <c r="G229" s="18"/>
      <c r="H229" s="18"/>
      <c r="I229" s="18"/>
      <c r="J229" s="18"/>
      <c r="K229" s="18"/>
      <c r="L229" s="18"/>
      <c r="M229" s="18"/>
      <c r="N229" s="18"/>
      <c r="P229" s="18"/>
      <c r="Q229" s="18"/>
    </row>
    <row r="230" spans="1:17" ht="10.5" customHeight="1">
      <c r="A230" s="505"/>
      <c r="B230" s="1174"/>
      <c r="C230" s="910"/>
      <c r="D230" s="910"/>
      <c r="E230" s="1184"/>
      <c r="F230" s="1184"/>
      <c r="G230" s="1184"/>
      <c r="H230" s="1184"/>
      <c r="I230" s="1184"/>
      <c r="J230" s="1184"/>
      <c r="K230" s="1184"/>
      <c r="L230" s="1184"/>
      <c r="M230" s="1184"/>
      <c r="N230" s="910"/>
      <c r="P230" s="910"/>
      <c r="Q230" s="910"/>
    </row>
    <row r="231" spans="1:17" ht="14.1">
      <c r="A231" s="505"/>
      <c r="B231" s="1174"/>
      <c r="C231" s="1185" t="s">
        <v>691</v>
      </c>
      <c r="D231" s="1160"/>
      <c r="E231" s="1289" t="s">
        <v>352</v>
      </c>
      <c r="F231" s="1290"/>
      <c r="G231" s="1289" t="s">
        <v>566</v>
      </c>
      <c r="H231" s="1289"/>
      <c r="I231" s="1161" t="s">
        <v>567</v>
      </c>
      <c r="J231" s="1161" t="s">
        <v>568</v>
      </c>
      <c r="K231" s="1161" t="s">
        <v>569</v>
      </c>
      <c r="L231" s="1161" t="s">
        <v>570</v>
      </c>
      <c r="M231" s="1165" t="s">
        <v>571</v>
      </c>
      <c r="N231" s="910"/>
      <c r="P231" s="1163" t="s">
        <v>571</v>
      </c>
      <c r="Q231" s="1163" t="s">
        <v>572</v>
      </c>
    </row>
    <row r="232" spans="1:17" ht="10.5" customHeight="1">
      <c r="A232" s="505"/>
      <c r="B232" s="1174"/>
      <c r="C232" s="1188" t="s">
        <v>692</v>
      </c>
      <c r="D232" s="1160"/>
      <c r="E232" s="1289"/>
      <c r="F232" s="1290"/>
      <c r="G232" s="1289" t="s">
        <v>573</v>
      </c>
      <c r="H232" s="1289"/>
      <c r="I232" s="1161" t="s">
        <v>573</v>
      </c>
      <c r="J232" s="1161"/>
      <c r="K232" s="1165"/>
      <c r="L232" s="1165"/>
      <c r="M232" s="1165"/>
      <c r="N232" s="910"/>
      <c r="P232" s="1166" t="s">
        <v>574</v>
      </c>
      <c r="Q232" s="1166" t="s">
        <v>575</v>
      </c>
    </row>
    <row r="233" spans="1:17" ht="10.5" customHeight="1">
      <c r="A233" s="505"/>
      <c r="B233" s="1174"/>
      <c r="C233" s="1191"/>
      <c r="D233" s="1168"/>
      <c r="E233" s="1169"/>
      <c r="F233" s="1169"/>
      <c r="G233" s="1169"/>
      <c r="H233" s="1169" t="s">
        <v>576</v>
      </c>
      <c r="I233" s="1169"/>
      <c r="J233" s="1169"/>
      <c r="K233" s="1169"/>
      <c r="L233" s="1169"/>
      <c r="M233" s="1169"/>
      <c r="N233" s="910"/>
      <c r="P233" s="1169"/>
      <c r="Q233" s="1169"/>
    </row>
    <row r="234" spans="1:17" ht="10.5" customHeight="1">
      <c r="A234" s="505"/>
      <c r="B234" s="1174"/>
      <c r="C234" s="1170"/>
      <c r="D234" s="1168"/>
      <c r="E234" s="1165"/>
      <c r="F234" s="1165" t="s">
        <v>576</v>
      </c>
      <c r="G234" s="1165"/>
      <c r="H234" s="1165" t="s">
        <v>566</v>
      </c>
      <c r="I234" s="1165"/>
      <c r="J234" s="1165"/>
      <c r="K234" s="1165"/>
      <c r="L234" s="1165"/>
      <c r="M234" s="1165"/>
      <c r="N234" s="910"/>
      <c r="P234" s="1165"/>
      <c r="Q234" s="1165"/>
    </row>
    <row r="235" spans="1:17" ht="10.5" customHeight="1">
      <c r="A235" s="505"/>
      <c r="B235" s="1174"/>
      <c r="C235" s="1171"/>
      <c r="D235" s="1172"/>
      <c r="E235" s="1173" t="s">
        <v>577</v>
      </c>
      <c r="F235" s="1173" t="s">
        <v>352</v>
      </c>
      <c r="G235" s="1173" t="s">
        <v>149</v>
      </c>
      <c r="H235" s="1173" t="s">
        <v>573</v>
      </c>
      <c r="I235" s="1173"/>
      <c r="J235" s="1173"/>
      <c r="K235" s="1173"/>
      <c r="L235" s="1173"/>
      <c r="M235" s="1173"/>
      <c r="N235" s="910"/>
      <c r="P235" s="1173"/>
      <c r="Q235" s="1173"/>
    </row>
    <row r="236" spans="1:17">
      <c r="A236" s="505"/>
      <c r="B236" s="1174"/>
      <c r="C236" s="1175">
        <v>2025</v>
      </c>
      <c r="D236" s="1176"/>
      <c r="E236" s="1176"/>
      <c r="F236" s="1176"/>
      <c r="G236" s="1176"/>
      <c r="H236" s="1176"/>
      <c r="I236" s="1176"/>
      <c r="J236" s="1176"/>
      <c r="K236" s="1176"/>
      <c r="L236" s="1176"/>
      <c r="M236" s="1176"/>
      <c r="N236" s="910"/>
      <c r="P236" s="1176"/>
      <c r="Q236" s="1176"/>
    </row>
    <row r="237" spans="1:17" ht="10.5" customHeight="1">
      <c r="A237" s="505"/>
      <c r="B237" s="1174"/>
      <c r="C237" s="594" t="s">
        <v>578</v>
      </c>
      <c r="D237" s="595"/>
      <c r="E237" s="513"/>
      <c r="F237" s="513"/>
      <c r="G237" s="513"/>
      <c r="H237" s="513"/>
      <c r="I237" s="513"/>
      <c r="J237" s="513"/>
      <c r="K237" s="513"/>
      <c r="L237" s="513"/>
      <c r="M237" s="513"/>
      <c r="N237" s="910"/>
      <c r="P237" s="1177"/>
      <c r="Q237" s="1177"/>
    </row>
    <row r="238" spans="1:17" ht="10.5" customHeight="1">
      <c r="A238" s="505"/>
      <c r="B238" s="1174"/>
      <c r="C238" s="594" t="s">
        <v>654</v>
      </c>
      <c r="D238" s="596"/>
      <c r="E238" s="529"/>
      <c r="F238" s="529"/>
      <c r="G238" s="529"/>
      <c r="H238" s="529"/>
      <c r="I238" s="529"/>
      <c r="J238" s="529"/>
      <c r="K238" s="529"/>
      <c r="L238" s="529"/>
      <c r="M238" s="529"/>
      <c r="N238" s="910"/>
      <c r="P238" s="529"/>
      <c r="Q238" s="529"/>
    </row>
    <row r="239" spans="1:17" ht="10.5" customHeight="1">
      <c r="A239" s="505"/>
      <c r="B239" s="1174"/>
      <c r="C239" s="610" t="s">
        <v>655</v>
      </c>
      <c r="D239" s="599"/>
      <c r="E239" s="608">
        <v>134.15096073600003</v>
      </c>
      <c r="F239" s="608">
        <v>0</v>
      </c>
      <c r="G239" s="608">
        <v>1303.3161230850001</v>
      </c>
      <c r="H239" s="608">
        <v>0</v>
      </c>
      <c r="I239" s="608">
        <v>66.729119252000004</v>
      </c>
      <c r="J239" s="608">
        <v>29.167150103000001</v>
      </c>
      <c r="K239" s="608">
        <v>1237.2847826669999</v>
      </c>
      <c r="L239" s="608">
        <v>226.01973549099998</v>
      </c>
      <c r="M239" s="608">
        <v>2996.6678713340002</v>
      </c>
      <c r="N239" s="910"/>
      <c r="P239" s="608">
        <v>891.35268176999989</v>
      </c>
      <c r="Q239" s="608">
        <v>2105.3151895639994</v>
      </c>
    </row>
    <row r="240" spans="1:17" ht="10.5" customHeight="1">
      <c r="A240" s="505"/>
      <c r="B240" s="1174"/>
      <c r="C240" s="861" t="s">
        <v>656</v>
      </c>
      <c r="D240" s="533"/>
      <c r="E240" s="862">
        <v>67.888420398999997</v>
      </c>
      <c r="F240" s="862">
        <v>0</v>
      </c>
      <c r="G240" s="862">
        <v>1133.8086738749998</v>
      </c>
      <c r="H240" s="862">
        <v>0</v>
      </c>
      <c r="I240" s="862">
        <v>64.678511763999978</v>
      </c>
      <c r="J240" s="862">
        <v>0</v>
      </c>
      <c r="K240" s="862">
        <v>532.60407819700004</v>
      </c>
      <c r="L240" s="862">
        <v>75.733134499999991</v>
      </c>
      <c r="M240" s="862">
        <v>1874.712818725</v>
      </c>
      <c r="N240" s="910"/>
      <c r="P240" s="862">
        <v>389.54523553000001</v>
      </c>
      <c r="Q240" s="862">
        <v>1485.1675831949999</v>
      </c>
    </row>
    <row r="241" spans="1:17" ht="10.5" customHeight="1">
      <c r="A241" s="505"/>
      <c r="B241" s="1174"/>
      <c r="C241" s="1179"/>
      <c r="D241" s="1180"/>
      <c r="E241" s="1179">
        <v>202.03938113500004</v>
      </c>
      <c r="F241" s="1179">
        <v>0</v>
      </c>
      <c r="G241" s="1182">
        <v>2437.1247969599999</v>
      </c>
      <c r="H241" s="1182">
        <v>0</v>
      </c>
      <c r="I241" s="1182">
        <v>131.40763101599998</v>
      </c>
      <c r="J241" s="1182">
        <v>29.167150093</v>
      </c>
      <c r="K241" s="1182">
        <v>1769.888860864</v>
      </c>
      <c r="L241" s="1182">
        <v>301.75286999099995</v>
      </c>
      <c r="M241" s="1182">
        <v>4871.3806900590007</v>
      </c>
      <c r="N241" s="910"/>
      <c r="P241" s="1182">
        <v>1280.8979172999998</v>
      </c>
      <c r="Q241" s="1182">
        <v>3590.4827727589991</v>
      </c>
    </row>
    <row r="242" spans="1:17" ht="10.5" customHeight="1">
      <c r="A242" s="505"/>
      <c r="B242" s="1174"/>
      <c r="C242" s="72"/>
      <c r="D242"/>
      <c r="E242" s="601"/>
      <c r="F242" s="602"/>
      <c r="G242" s="602"/>
      <c r="H242" s="602"/>
      <c r="I242" s="602"/>
      <c r="J242" s="602"/>
      <c r="K242" s="602"/>
      <c r="L242" s="602"/>
      <c r="M242" s="602"/>
      <c r="N242" s="910"/>
      <c r="P242" s="910"/>
      <c r="Q242" s="910"/>
    </row>
    <row r="243" spans="1:17" ht="10.5" customHeight="1">
      <c r="A243" s="505"/>
      <c r="B243" s="1174"/>
      <c r="C243" s="18" t="s">
        <v>657</v>
      </c>
      <c r="D243"/>
      <c r="E243" s="605"/>
      <c r="F243" s="605"/>
      <c r="G243" s="605"/>
      <c r="H243" s="605"/>
      <c r="I243" s="605"/>
      <c r="J243" s="605"/>
      <c r="K243" s="605"/>
      <c r="L243" s="605"/>
      <c r="M243" s="605"/>
      <c r="N243" s="910"/>
      <c r="P243" s="910"/>
      <c r="Q243" s="910"/>
    </row>
    <row r="244" spans="1:17" ht="10.5" customHeight="1">
      <c r="A244" s="505"/>
      <c r="B244" s="1174"/>
      <c r="C244" s="18" t="s">
        <v>658</v>
      </c>
      <c r="D244" s="533"/>
      <c r="E244" s="608">
        <v>-35.854943966000008</v>
      </c>
      <c r="F244" s="608">
        <v>0</v>
      </c>
      <c r="G244" s="608">
        <v>454.43573412400025</v>
      </c>
      <c r="H244" s="608">
        <v>0</v>
      </c>
      <c r="I244" s="608">
        <v>48.238728168999984</v>
      </c>
      <c r="J244" s="608">
        <v>15.390770996000001</v>
      </c>
      <c r="K244" s="608">
        <v>105.11540980699999</v>
      </c>
      <c r="L244" s="608">
        <v>10.013657698999999</v>
      </c>
      <c r="M244" s="608">
        <v>597.33935682900028</v>
      </c>
      <c r="N244" s="910"/>
      <c r="P244" s="608">
        <v>105.215405844</v>
      </c>
      <c r="Q244" s="608">
        <v>492.12395098499968</v>
      </c>
    </row>
    <row r="245" spans="1:17" ht="10.5" customHeight="1">
      <c r="A245" s="505"/>
      <c r="B245" s="1174"/>
      <c r="C245" s="18" t="s">
        <v>659</v>
      </c>
      <c r="D245" s="533"/>
      <c r="E245" s="608">
        <v>0</v>
      </c>
      <c r="F245" s="608">
        <v>0</v>
      </c>
      <c r="G245" s="608">
        <v>15.470903311000001</v>
      </c>
      <c r="H245" s="608">
        <v>0</v>
      </c>
      <c r="I245" s="608">
        <v>0</v>
      </c>
      <c r="J245" s="608">
        <v>0</v>
      </c>
      <c r="K245" s="608">
        <v>0</v>
      </c>
      <c r="L245" s="608">
        <v>0</v>
      </c>
      <c r="M245" s="608">
        <v>15.470903311000001</v>
      </c>
      <c r="N245" s="910"/>
      <c r="P245" s="608">
        <v>0</v>
      </c>
      <c r="Q245" s="608">
        <v>15.470903311000001</v>
      </c>
    </row>
    <row r="246" spans="1:17" ht="10.5" customHeight="1">
      <c r="A246" s="505"/>
      <c r="B246" s="1174"/>
      <c r="C246" s="18" t="s">
        <v>660</v>
      </c>
      <c r="D246" s="533"/>
      <c r="E246" s="608">
        <v>0</v>
      </c>
      <c r="F246" s="608">
        <v>0</v>
      </c>
      <c r="G246" s="608">
        <v>100.77558471</v>
      </c>
      <c r="H246" s="608">
        <v>0</v>
      </c>
      <c r="I246" s="608">
        <v>0</v>
      </c>
      <c r="J246" s="608">
        <v>0</v>
      </c>
      <c r="K246" s="608">
        <v>0</v>
      </c>
      <c r="L246" s="608">
        <v>0</v>
      </c>
      <c r="M246" s="608">
        <v>100.77558471</v>
      </c>
      <c r="N246" s="910"/>
      <c r="P246" s="608">
        <v>0</v>
      </c>
      <c r="Q246" s="608">
        <v>100.77558471</v>
      </c>
    </row>
    <row r="247" spans="1:17" ht="10.5" customHeight="1">
      <c r="A247" s="505"/>
      <c r="B247" s="1174"/>
      <c r="C247" s="18" t="s">
        <v>661</v>
      </c>
      <c r="D247" s="533"/>
      <c r="E247" s="608">
        <v>0</v>
      </c>
      <c r="F247" s="608">
        <v>0</v>
      </c>
      <c r="G247" s="608">
        <v>1.6893793100000001</v>
      </c>
      <c r="H247" s="608">
        <v>0</v>
      </c>
      <c r="I247" s="608">
        <v>29.244999999000001</v>
      </c>
      <c r="J247" s="608">
        <v>12.006584420999999</v>
      </c>
      <c r="K247" s="608">
        <v>22.461432442</v>
      </c>
      <c r="L247" s="608">
        <v>0</v>
      </c>
      <c r="M247" s="608">
        <v>65.831276872000004</v>
      </c>
      <c r="N247" s="910"/>
      <c r="P247" s="608">
        <v>64.141897561999997</v>
      </c>
      <c r="Q247" s="608">
        <v>1.6893793100000001</v>
      </c>
    </row>
    <row r="248" spans="1:17" ht="10.5" customHeight="1">
      <c r="A248" s="505"/>
      <c r="B248" s="1174"/>
      <c r="C248" s="18" t="s">
        <v>693</v>
      </c>
      <c r="D248" s="533"/>
      <c r="E248" s="608">
        <v>-44.360089065999993</v>
      </c>
      <c r="F248" s="608">
        <v>0</v>
      </c>
      <c r="G248" s="608">
        <v>-300.71053981400001</v>
      </c>
      <c r="H248" s="608">
        <v>0</v>
      </c>
      <c r="I248" s="608">
        <v>-70.569720084999986</v>
      </c>
      <c r="J248" s="608">
        <v>-33.527182807000003</v>
      </c>
      <c r="K248" s="608">
        <v>-214.10147600299999</v>
      </c>
      <c r="L248" s="608">
        <v>-53.843494352</v>
      </c>
      <c r="M248" s="608">
        <v>-717.11250212699997</v>
      </c>
      <c r="N248" s="910"/>
      <c r="P248" s="608">
        <v>-281.25146979300013</v>
      </c>
      <c r="Q248" s="608">
        <v>-435.86103233400001</v>
      </c>
    </row>
    <row r="249" spans="1:17" ht="10.5" customHeight="1">
      <c r="A249" s="505"/>
      <c r="B249" s="1174"/>
      <c r="C249" s="18" t="s">
        <v>663</v>
      </c>
      <c r="D249" s="533"/>
      <c r="E249" s="608">
        <v>-8.930263386</v>
      </c>
      <c r="F249" s="608">
        <v>0</v>
      </c>
      <c r="G249" s="608">
        <v>-63.657417883999997</v>
      </c>
      <c r="H249" s="608">
        <v>0</v>
      </c>
      <c r="I249" s="608">
        <v>0</v>
      </c>
      <c r="J249" s="608">
        <v>0</v>
      </c>
      <c r="K249" s="608">
        <v>0</v>
      </c>
      <c r="L249" s="608">
        <v>0</v>
      </c>
      <c r="M249" s="608">
        <v>-72.58768126999999</v>
      </c>
      <c r="N249" s="910"/>
      <c r="P249" s="608">
        <v>0</v>
      </c>
      <c r="Q249" s="608">
        <v>-72.58768126999999</v>
      </c>
    </row>
    <row r="250" spans="1:17" ht="10.5" customHeight="1">
      <c r="A250" s="505"/>
      <c r="B250" s="1174"/>
      <c r="C250" s="1179"/>
      <c r="D250" s="1180"/>
      <c r="E250" s="1182">
        <v>-89.145296418000015</v>
      </c>
      <c r="F250" s="1179">
        <v>0</v>
      </c>
      <c r="G250" s="1182">
        <v>208.00364375700025</v>
      </c>
      <c r="H250" s="1182">
        <v>0</v>
      </c>
      <c r="I250" s="1182">
        <v>6.9140080829999988</v>
      </c>
      <c r="J250" s="1182">
        <v>-6.1298273900000027</v>
      </c>
      <c r="K250" s="1182">
        <v>-86.524633753999993</v>
      </c>
      <c r="L250" s="1182">
        <v>-43.400955953</v>
      </c>
      <c r="M250" s="1182">
        <v>-10.283061674999686</v>
      </c>
      <c r="N250" s="910"/>
      <c r="P250" s="1182">
        <v>-111.89416638700013</v>
      </c>
      <c r="Q250" s="1182">
        <v>101.61110471199967</v>
      </c>
    </row>
    <row r="251" spans="1:17">
      <c r="A251" s="505"/>
      <c r="B251" s="1174"/>
      <c r="C251" s="594" t="s">
        <v>694</v>
      </c>
      <c r="D251" s="144"/>
      <c r="E251" s="529"/>
      <c r="F251" s="529"/>
      <c r="G251" s="529"/>
      <c r="H251" s="529"/>
      <c r="I251" s="529"/>
      <c r="J251" s="529"/>
      <c r="K251" s="529"/>
      <c r="L251" s="529"/>
      <c r="M251" s="529"/>
      <c r="N251" s="910"/>
      <c r="P251" s="529"/>
      <c r="Q251" s="529"/>
    </row>
    <row r="252" spans="1:17" ht="10.5" customHeight="1">
      <c r="A252" s="505"/>
      <c r="B252" s="1174"/>
      <c r="C252" s="610" t="s">
        <v>655</v>
      </c>
      <c r="D252"/>
      <c r="E252" s="608">
        <v>69.82114059700001</v>
      </c>
      <c r="F252" s="608">
        <v>0</v>
      </c>
      <c r="G252" s="608">
        <v>1321.1802200060006</v>
      </c>
      <c r="H252" s="608">
        <v>0</v>
      </c>
      <c r="I252" s="608">
        <v>72.509086800999995</v>
      </c>
      <c r="J252" s="608">
        <v>23.037322705000001</v>
      </c>
      <c r="K252" s="608">
        <v>1149.7500835010001</v>
      </c>
      <c r="L252" s="608">
        <v>169.90988625000003</v>
      </c>
      <c r="M252" s="608">
        <v>2806.2077398600004</v>
      </c>
      <c r="N252" s="910"/>
      <c r="P252" s="608">
        <v>756.56085390399994</v>
      </c>
      <c r="Q252" s="608">
        <v>2049.646885956</v>
      </c>
    </row>
    <row r="253" spans="1:17" ht="10.5" customHeight="1">
      <c r="A253" s="505"/>
      <c r="B253" s="1174"/>
      <c r="C253" s="861" t="s">
        <v>656</v>
      </c>
      <c r="D253" s="533"/>
      <c r="E253" s="862">
        <v>43.072944122999999</v>
      </c>
      <c r="F253" s="862">
        <v>0</v>
      </c>
      <c r="G253" s="862">
        <v>1323.948220706</v>
      </c>
      <c r="H253" s="862">
        <v>0</v>
      </c>
      <c r="I253" s="862">
        <v>65.812552289999999</v>
      </c>
      <c r="J253" s="862">
        <v>0</v>
      </c>
      <c r="K253" s="862">
        <v>533.6141436129999</v>
      </c>
      <c r="L253" s="862">
        <v>88.442027789999997</v>
      </c>
      <c r="M253" s="862">
        <v>2054.8898885220001</v>
      </c>
      <c r="N253" s="910"/>
      <c r="P253" s="862">
        <v>412.44289701099996</v>
      </c>
      <c r="Q253" s="862">
        <v>1642.4469915109996</v>
      </c>
    </row>
    <row r="254" spans="1:17" ht="10.5" customHeight="1">
      <c r="A254" s="505"/>
      <c r="B254" s="1174"/>
      <c r="C254" s="1179"/>
      <c r="D254" s="1180"/>
      <c r="E254" s="1179">
        <v>112.89408472000001</v>
      </c>
      <c r="F254" s="1179">
        <v>0</v>
      </c>
      <c r="G254" s="1182">
        <v>2645.1284407120006</v>
      </c>
      <c r="H254" s="1182">
        <v>0</v>
      </c>
      <c r="I254" s="1182">
        <v>138.32163909100001</v>
      </c>
      <c r="J254" s="1182">
        <v>23.037322705000001</v>
      </c>
      <c r="K254" s="1182">
        <v>1683.364227114</v>
      </c>
      <c r="L254" s="1182">
        <v>258.35191404</v>
      </c>
      <c r="M254" s="1182">
        <v>4861.097628382</v>
      </c>
      <c r="N254" s="910"/>
      <c r="P254" s="1182">
        <v>1169.003750915</v>
      </c>
      <c r="Q254" s="1182">
        <v>3692.0938774669994</v>
      </c>
    </row>
    <row r="255" spans="1:17" ht="12.75" customHeight="1">
      <c r="A255" s="505"/>
      <c r="B255" s="1174"/>
      <c r="C255" s="594" t="s">
        <v>695</v>
      </c>
      <c r="D255" s="513"/>
      <c r="E255" s="513"/>
      <c r="F255" s="513"/>
      <c r="G255" s="513"/>
      <c r="H255" s="513"/>
      <c r="I255" s="513"/>
      <c r="J255" s="513"/>
      <c r="K255" s="513"/>
      <c r="L255" s="513"/>
      <c r="M255" s="513"/>
      <c r="N255" s="910"/>
      <c r="P255" s="1177"/>
      <c r="Q255" s="1177"/>
    </row>
    <row r="256" spans="1:17" ht="10.5" customHeight="1">
      <c r="A256" s="505"/>
      <c r="B256" s="1174"/>
      <c r="C256" s="594" t="s">
        <v>654</v>
      </c>
      <c r="D256" s="144"/>
      <c r="E256" s="529"/>
      <c r="F256" s="529"/>
      <c r="G256" s="529"/>
      <c r="H256" s="529"/>
      <c r="I256" s="529"/>
      <c r="J256" s="529"/>
      <c r="K256" s="529"/>
      <c r="L256" s="529"/>
      <c r="M256" s="529"/>
      <c r="N256" s="910"/>
      <c r="P256" s="529"/>
      <c r="Q256" s="529"/>
    </row>
    <row r="257" spans="1:17" ht="10.5" customHeight="1">
      <c r="A257" s="505"/>
      <c r="B257" s="1174"/>
      <c r="C257" s="610" t="s">
        <v>655</v>
      </c>
      <c r="D257"/>
      <c r="E257" s="608">
        <v>0</v>
      </c>
      <c r="F257" s="608">
        <v>86.623848505000012</v>
      </c>
      <c r="G257" s="608">
        <v>0</v>
      </c>
      <c r="H257" s="608">
        <v>11.006657477999999</v>
      </c>
      <c r="I257" s="608">
        <v>455.500236583</v>
      </c>
      <c r="J257" s="608">
        <v>195.790734345</v>
      </c>
      <c r="K257" s="608">
        <v>114.897301048</v>
      </c>
      <c r="L257" s="608">
        <v>0</v>
      </c>
      <c r="M257" s="608">
        <v>863.81877795900004</v>
      </c>
      <c r="N257" s="910"/>
      <c r="P257" s="608">
        <v>28.177755655999999</v>
      </c>
      <c r="Q257" s="608">
        <v>835.64102230299989</v>
      </c>
    </row>
    <row r="258" spans="1:17" ht="10.5" customHeight="1">
      <c r="A258" s="505"/>
      <c r="B258" s="1174"/>
      <c r="C258" s="861" t="s">
        <v>656</v>
      </c>
      <c r="D258" s="533"/>
      <c r="E258" s="862">
        <v>0</v>
      </c>
      <c r="F258" s="862">
        <v>66.255082465000001</v>
      </c>
      <c r="G258" s="862">
        <v>0</v>
      </c>
      <c r="H258" s="862">
        <v>0</v>
      </c>
      <c r="I258" s="862">
        <v>329.64949981199999</v>
      </c>
      <c r="J258" s="862">
        <v>114.03592354099999</v>
      </c>
      <c r="K258" s="862">
        <v>2.8387024999999997</v>
      </c>
      <c r="L258" s="862">
        <v>0</v>
      </c>
      <c r="M258" s="862">
        <v>512.77920831799997</v>
      </c>
      <c r="N258" s="910"/>
      <c r="P258" s="862">
        <v>6.5393152179999996</v>
      </c>
      <c r="Q258" s="862">
        <v>506.23989309999996</v>
      </c>
    </row>
    <row r="259" spans="1:17" ht="12.75" customHeight="1">
      <c r="A259" s="505"/>
      <c r="B259" s="1174"/>
      <c r="C259" s="1179"/>
      <c r="D259" s="1180"/>
      <c r="E259" s="1179">
        <v>0</v>
      </c>
      <c r="F259" s="1179">
        <v>152.87893097</v>
      </c>
      <c r="G259" s="1182">
        <v>0</v>
      </c>
      <c r="H259" s="1182">
        <v>11.006657477999999</v>
      </c>
      <c r="I259" s="1182">
        <v>785.14973639499999</v>
      </c>
      <c r="J259" s="1182">
        <v>309.82665788600002</v>
      </c>
      <c r="K259" s="1182">
        <v>117.736003548</v>
      </c>
      <c r="L259" s="1182">
        <v>0</v>
      </c>
      <c r="M259" s="1182">
        <v>1376.597986277</v>
      </c>
      <c r="N259" s="910"/>
      <c r="P259" s="1182">
        <v>34.717070874000001</v>
      </c>
      <c r="Q259" s="1182">
        <v>1341.8809154029998</v>
      </c>
    </row>
    <row r="260" spans="1:17" ht="10.5" customHeight="1">
      <c r="A260" s="505"/>
      <c r="B260" s="1174"/>
      <c r="C260" s="72"/>
      <c r="D260"/>
      <c r="E260" s="601"/>
      <c r="F260" s="602"/>
      <c r="G260" s="602"/>
      <c r="H260" s="602"/>
      <c r="I260" s="602"/>
      <c r="J260" s="602"/>
      <c r="K260" s="602"/>
      <c r="L260" s="602"/>
      <c r="M260" s="602"/>
      <c r="N260" s="910"/>
      <c r="P260" s="910"/>
      <c r="Q260" s="910"/>
    </row>
    <row r="261" spans="1:17" ht="10.5" customHeight="1">
      <c r="A261" s="505"/>
      <c r="B261" s="1174"/>
      <c r="C261" s="18" t="s">
        <v>657</v>
      </c>
      <c r="D261"/>
      <c r="E261" s="605"/>
      <c r="F261" s="605"/>
      <c r="G261" s="605"/>
      <c r="H261" s="605"/>
      <c r="I261" s="605"/>
      <c r="J261" s="605"/>
      <c r="K261" s="605"/>
      <c r="L261" s="605"/>
      <c r="M261" s="605"/>
      <c r="N261" s="910"/>
      <c r="P261" s="910"/>
      <c r="Q261" s="910"/>
    </row>
    <row r="262" spans="1:17" ht="10.5" customHeight="1">
      <c r="A262" s="505"/>
      <c r="B262" s="1174"/>
      <c r="C262" s="18" t="s">
        <v>696</v>
      </c>
      <c r="D262" s="533"/>
      <c r="E262" s="608">
        <v>0</v>
      </c>
      <c r="F262" s="608">
        <v>16.969938716999994</v>
      </c>
      <c r="G262" s="608">
        <v>0</v>
      </c>
      <c r="H262" s="608">
        <v>0</v>
      </c>
      <c r="I262" s="608">
        <v>-45.142012081999987</v>
      </c>
      <c r="J262" s="608">
        <v>30.597923706999996</v>
      </c>
      <c r="K262" s="608">
        <v>34.858547501000004</v>
      </c>
      <c r="L262" s="608">
        <v>0</v>
      </c>
      <c r="M262" s="608">
        <v>37.282253813000025</v>
      </c>
      <c r="N262" s="910"/>
      <c r="P262" s="608">
        <v>6.874257080999997</v>
      </c>
      <c r="Q262" s="608">
        <v>30.407996732000004</v>
      </c>
    </row>
    <row r="263" spans="1:17" ht="10.5" customHeight="1">
      <c r="A263" s="505"/>
      <c r="B263" s="1174"/>
      <c r="C263" s="18" t="s">
        <v>659</v>
      </c>
      <c r="D263" s="533"/>
      <c r="E263" s="608">
        <v>0</v>
      </c>
      <c r="F263" s="608">
        <v>1.5580337310000001</v>
      </c>
      <c r="G263" s="608">
        <v>0</v>
      </c>
      <c r="H263" s="608">
        <v>0</v>
      </c>
      <c r="I263" s="608">
        <v>3.2537581599999998</v>
      </c>
      <c r="J263" s="608">
        <v>0</v>
      </c>
      <c r="K263" s="608">
        <v>0</v>
      </c>
      <c r="L263" s="608">
        <v>0</v>
      </c>
      <c r="M263" s="608">
        <v>4.8117918910000004</v>
      </c>
      <c r="N263" s="910"/>
      <c r="P263" s="608">
        <v>0</v>
      </c>
      <c r="Q263" s="608">
        <v>4.8117918910000004</v>
      </c>
    </row>
    <row r="264" spans="1:17" ht="10.5" customHeight="1">
      <c r="A264" s="505"/>
      <c r="B264" s="1174"/>
      <c r="C264" s="18" t="s">
        <v>660</v>
      </c>
      <c r="D264" s="533"/>
      <c r="E264" s="608">
        <v>0</v>
      </c>
      <c r="F264" s="608">
        <v>0</v>
      </c>
      <c r="G264" s="608">
        <v>0</v>
      </c>
      <c r="H264" s="608">
        <v>0</v>
      </c>
      <c r="I264" s="608">
        <v>0</v>
      </c>
      <c r="J264" s="608">
        <v>0</v>
      </c>
      <c r="K264" s="608">
        <v>0</v>
      </c>
      <c r="L264" s="608">
        <v>0</v>
      </c>
      <c r="M264" s="608">
        <v>0</v>
      </c>
      <c r="N264" s="910"/>
      <c r="P264" s="608">
        <v>0</v>
      </c>
      <c r="Q264" s="608">
        <v>0</v>
      </c>
    </row>
    <row r="265" spans="1:17" ht="10.5" customHeight="1">
      <c r="A265" s="505"/>
      <c r="B265" s="1174"/>
      <c r="C265" s="18" t="s">
        <v>661</v>
      </c>
      <c r="D265" s="533"/>
      <c r="E265" s="608">
        <v>0</v>
      </c>
      <c r="F265" s="608">
        <v>4.1518716920000003</v>
      </c>
      <c r="G265" s="608">
        <v>0</v>
      </c>
      <c r="H265" s="608">
        <v>0</v>
      </c>
      <c r="I265" s="608">
        <v>53.484938833000001</v>
      </c>
      <c r="J265" s="608">
        <v>1.256206897</v>
      </c>
      <c r="K265" s="608">
        <v>0</v>
      </c>
      <c r="L265" s="608">
        <v>0</v>
      </c>
      <c r="M265" s="608">
        <v>58.893017422</v>
      </c>
      <c r="N265" s="910"/>
      <c r="P265" s="608">
        <v>0</v>
      </c>
      <c r="Q265" s="608">
        <v>58.893017422000007</v>
      </c>
    </row>
    <row r="266" spans="1:17" ht="10.5" customHeight="1">
      <c r="A266" s="505"/>
      <c r="B266" s="1174"/>
      <c r="C266" s="18" t="s">
        <v>697</v>
      </c>
      <c r="D266" s="533"/>
      <c r="E266" s="608">
        <v>0</v>
      </c>
      <c r="F266" s="608">
        <v>-24.518643594000004</v>
      </c>
      <c r="G266" s="608">
        <v>0</v>
      </c>
      <c r="H266" s="608">
        <v>-1.4914479649999999</v>
      </c>
      <c r="I266" s="608">
        <v>-41.014234933999994</v>
      </c>
      <c r="J266" s="608">
        <v>-50.062403012999994</v>
      </c>
      <c r="K266" s="608">
        <v>-29.227498074</v>
      </c>
      <c r="L266" s="608">
        <v>0</v>
      </c>
      <c r="M266" s="608">
        <v>-146.31422757999999</v>
      </c>
      <c r="N266" s="910"/>
      <c r="P266" s="608">
        <v>-12.417130042</v>
      </c>
      <c r="Q266" s="608">
        <v>-133.89709753800003</v>
      </c>
    </row>
    <row r="267" spans="1:17" ht="10.5" customHeight="1">
      <c r="A267" s="505"/>
      <c r="B267" s="1174"/>
      <c r="C267" s="18" t="s">
        <v>663</v>
      </c>
      <c r="D267" s="533"/>
      <c r="E267" s="608">
        <v>0</v>
      </c>
      <c r="F267" s="608">
        <v>-1.35209416</v>
      </c>
      <c r="G267" s="608">
        <v>0</v>
      </c>
      <c r="H267" s="608">
        <v>0</v>
      </c>
      <c r="I267" s="608">
        <v>0</v>
      </c>
      <c r="J267" s="608">
        <v>0</v>
      </c>
      <c r="K267" s="608">
        <v>0</v>
      </c>
      <c r="L267" s="608">
        <v>0</v>
      </c>
      <c r="M267" s="608">
        <v>-1.35209416</v>
      </c>
      <c r="N267" s="910"/>
      <c r="P267" s="608">
        <v>0</v>
      </c>
      <c r="Q267" s="608">
        <v>-1.35209416</v>
      </c>
    </row>
    <row r="268" spans="1:17" ht="10.5" customHeight="1">
      <c r="A268" s="505"/>
      <c r="B268" s="1174"/>
      <c r="C268" s="1179"/>
      <c r="D268" s="1180"/>
      <c r="E268" s="1182">
        <v>0</v>
      </c>
      <c r="F268" s="1182">
        <v>-3.1227017340000103</v>
      </c>
      <c r="G268" s="1182">
        <v>0</v>
      </c>
      <c r="H268" s="1182">
        <v>-1.4935919949999998</v>
      </c>
      <c r="I268" s="1182">
        <v>-29.417550022999983</v>
      </c>
      <c r="J268" s="1182">
        <v>-18.208272408999999</v>
      </c>
      <c r="K268" s="1182">
        <v>5.6310494270000042</v>
      </c>
      <c r="L268" s="1182">
        <v>0</v>
      </c>
      <c r="M268" s="1182">
        <v>-46.611066733999969</v>
      </c>
      <c r="N268" s="910"/>
      <c r="P268" s="1182">
        <v>-5.5428729610000032</v>
      </c>
      <c r="Q268" s="1182">
        <v>-41.068193773000012</v>
      </c>
    </row>
    <row r="269" spans="1:17" ht="10.5" customHeight="1">
      <c r="A269" s="505"/>
      <c r="B269" s="1174"/>
      <c r="C269" s="594" t="s">
        <v>668</v>
      </c>
      <c r="D269" s="144"/>
      <c r="E269" s="529"/>
      <c r="F269" s="529"/>
      <c r="G269" s="529"/>
      <c r="H269" s="529"/>
      <c r="I269" s="529"/>
      <c r="J269" s="529"/>
      <c r="K269" s="529"/>
      <c r="L269" s="529"/>
      <c r="M269" s="529"/>
      <c r="N269" s="910"/>
      <c r="P269" s="529"/>
      <c r="Q269" s="529"/>
    </row>
    <row r="270" spans="1:17" ht="10.5" customHeight="1">
      <c r="A270" s="505"/>
      <c r="B270" s="1174"/>
      <c r="C270" s="610" t="s">
        <v>655</v>
      </c>
      <c r="D270"/>
      <c r="E270" s="608">
        <v>0</v>
      </c>
      <c r="F270" s="608">
        <v>81.483814703999997</v>
      </c>
      <c r="G270" s="608">
        <v>0</v>
      </c>
      <c r="H270" s="608">
        <v>9.5130654830000001</v>
      </c>
      <c r="I270" s="608">
        <v>454.10095663899995</v>
      </c>
      <c r="J270" s="608">
        <v>195.303776728</v>
      </c>
      <c r="K270" s="608">
        <v>119.528350475</v>
      </c>
      <c r="L270" s="608">
        <v>0</v>
      </c>
      <c r="M270" s="608">
        <v>859.92996402899985</v>
      </c>
      <c r="N270" s="910"/>
      <c r="P270" s="608">
        <v>28.627891052000003</v>
      </c>
      <c r="Q270" s="608">
        <v>831.30207297700031</v>
      </c>
    </row>
    <row r="271" spans="1:17" ht="10.5" customHeight="1">
      <c r="A271" s="505"/>
      <c r="B271" s="1174"/>
      <c r="C271" s="861" t="s">
        <v>656</v>
      </c>
      <c r="D271" s="533"/>
      <c r="E271" s="862">
        <v>0</v>
      </c>
      <c r="F271" s="862">
        <v>68.272414528000013</v>
      </c>
      <c r="G271" s="862">
        <v>0</v>
      </c>
      <c r="H271" s="862">
        <v>0</v>
      </c>
      <c r="I271" s="862">
        <v>301.63122973499998</v>
      </c>
      <c r="J271" s="862">
        <v>96.314608749999991</v>
      </c>
      <c r="K271" s="862">
        <v>3.8387024999999997</v>
      </c>
      <c r="L271" s="862">
        <v>0</v>
      </c>
      <c r="M271" s="862">
        <v>470.05695551299999</v>
      </c>
      <c r="N271" s="910"/>
      <c r="P271" s="862">
        <v>0.54630686299999998</v>
      </c>
      <c r="Q271" s="862">
        <v>469.51064864999995</v>
      </c>
    </row>
    <row r="272" spans="1:17" ht="10.5" customHeight="1">
      <c r="A272" s="505"/>
      <c r="B272" s="1174"/>
      <c r="C272" s="1179"/>
      <c r="D272" s="1180"/>
      <c r="E272" s="1179">
        <v>0</v>
      </c>
      <c r="F272" s="1179">
        <v>149.75622923200001</v>
      </c>
      <c r="G272" s="1182">
        <v>0</v>
      </c>
      <c r="H272" s="1182">
        <v>9.5130654830000001</v>
      </c>
      <c r="I272" s="1182">
        <v>755.73218637399987</v>
      </c>
      <c r="J272" s="1182">
        <v>291.61838547799999</v>
      </c>
      <c r="K272" s="1182">
        <v>123.36705297499999</v>
      </c>
      <c r="L272" s="1182">
        <v>0</v>
      </c>
      <c r="M272" s="1182">
        <v>1329.9869195419999</v>
      </c>
      <c r="N272" s="910"/>
      <c r="P272" s="1182">
        <v>29.174197915000004</v>
      </c>
      <c r="Q272" s="1182">
        <v>1300.8127216270002</v>
      </c>
    </row>
    <row r="273" spans="1:17" ht="12.75" customHeight="1">
      <c r="A273" s="505"/>
      <c r="B273" s="1174"/>
      <c r="C273" s="594" t="s">
        <v>667</v>
      </c>
      <c r="D273" s="513"/>
      <c r="E273" s="513"/>
      <c r="F273" s="513"/>
      <c r="G273" s="513"/>
      <c r="H273" s="513"/>
      <c r="I273" s="513"/>
      <c r="J273" s="513"/>
      <c r="K273" s="513"/>
      <c r="L273" s="513"/>
      <c r="M273" s="513"/>
      <c r="N273" s="910"/>
      <c r="P273" s="1177"/>
      <c r="Q273" s="1177"/>
    </row>
    <row r="274" spans="1:17" ht="10.5" customHeight="1">
      <c r="A274" s="505"/>
      <c r="B274" s="1174"/>
      <c r="C274" s="594" t="s">
        <v>654</v>
      </c>
      <c r="D274" s="144"/>
      <c r="E274" s="529"/>
      <c r="F274" s="529"/>
      <c r="G274" s="529"/>
      <c r="H274" s="529"/>
      <c r="I274" s="529"/>
      <c r="J274" s="529"/>
      <c r="K274" s="529"/>
      <c r="L274" s="529"/>
      <c r="M274" s="529"/>
      <c r="N274" s="910"/>
      <c r="P274" s="529"/>
      <c r="Q274" s="529"/>
    </row>
    <row r="275" spans="1:17" ht="10.5" customHeight="1">
      <c r="A275" s="505"/>
      <c r="B275" s="1174"/>
      <c r="C275" s="610" t="s">
        <v>655</v>
      </c>
      <c r="D275"/>
      <c r="E275" s="608">
        <v>134.15096073600003</v>
      </c>
      <c r="F275" s="608">
        <v>86.623848505000012</v>
      </c>
      <c r="G275" s="608">
        <v>1303.3161230850001</v>
      </c>
      <c r="H275" s="608">
        <v>11.006657477999999</v>
      </c>
      <c r="I275" s="608">
        <v>522.22935583499998</v>
      </c>
      <c r="J275" s="608">
        <v>224.95788444800002</v>
      </c>
      <c r="K275" s="608">
        <v>1352.1820837149999</v>
      </c>
      <c r="L275" s="608">
        <v>226.01973549099998</v>
      </c>
      <c r="M275" s="608">
        <v>3860.4866492930005</v>
      </c>
      <c r="N275" s="910"/>
      <c r="P275" s="608">
        <v>919.53043742599993</v>
      </c>
      <c r="Q275" s="608">
        <v>2940.9562118669992</v>
      </c>
    </row>
    <row r="276" spans="1:17" ht="10.5" customHeight="1">
      <c r="A276" s="505"/>
      <c r="B276" s="1174"/>
      <c r="C276" s="861" t="s">
        <v>656</v>
      </c>
      <c r="D276" s="533"/>
      <c r="E276" s="862">
        <v>67.888420398999997</v>
      </c>
      <c r="F276" s="862">
        <v>66.255082465000001</v>
      </c>
      <c r="G276" s="862">
        <v>1133.8086738749998</v>
      </c>
      <c r="H276" s="862">
        <v>0</v>
      </c>
      <c r="I276" s="862">
        <v>394.32801157599999</v>
      </c>
      <c r="J276" s="862">
        <v>114.03592353099999</v>
      </c>
      <c r="K276" s="862">
        <v>535.44278069699999</v>
      </c>
      <c r="L276" s="862">
        <v>75.733134499999991</v>
      </c>
      <c r="M276" s="862">
        <v>2387.4920270430002</v>
      </c>
      <c r="N276" s="910"/>
      <c r="P276" s="608">
        <v>396.08455074800003</v>
      </c>
      <c r="Q276" s="608">
        <v>1991.4074762949999</v>
      </c>
    </row>
    <row r="277" spans="1:17" ht="10.5" customHeight="1">
      <c r="A277" s="505"/>
      <c r="B277" s="1174"/>
      <c r="C277" s="1179"/>
      <c r="D277" s="1180"/>
      <c r="E277" s="1179">
        <v>202.03938113500004</v>
      </c>
      <c r="F277" s="1179">
        <v>152.87893097</v>
      </c>
      <c r="G277" s="1182">
        <v>2437.1247969599999</v>
      </c>
      <c r="H277" s="1182">
        <v>11.006657477999999</v>
      </c>
      <c r="I277" s="1182">
        <v>916.55736741099997</v>
      </c>
      <c r="J277" s="1182">
        <v>338.993807979</v>
      </c>
      <c r="K277" s="1182">
        <v>1887.6248644120001</v>
      </c>
      <c r="L277" s="1182">
        <v>301.75286999099995</v>
      </c>
      <c r="M277" s="1182">
        <v>6247.9786763360007</v>
      </c>
      <c r="N277" s="910"/>
      <c r="P277" s="1182">
        <v>1315.6149881739998</v>
      </c>
      <c r="Q277" s="1182">
        <v>4932.3636881619987</v>
      </c>
    </row>
    <row r="278" spans="1:17" ht="10.5" customHeight="1">
      <c r="A278" s="505"/>
      <c r="B278" s="1174"/>
      <c r="C278" s="594" t="s">
        <v>668</v>
      </c>
      <c r="D278" s="144"/>
      <c r="E278" s="529"/>
      <c r="F278" s="529"/>
      <c r="G278" s="529"/>
      <c r="H278" s="529"/>
      <c r="I278" s="529"/>
      <c r="J278" s="529"/>
      <c r="K278" s="529"/>
      <c r="L278" s="529"/>
      <c r="M278" s="529"/>
      <c r="N278" s="910"/>
      <c r="P278" s="529"/>
      <c r="Q278" s="529"/>
    </row>
    <row r="279" spans="1:17" ht="10.5" customHeight="1">
      <c r="A279" s="505"/>
      <c r="B279" s="1174"/>
      <c r="C279" s="610" t="s">
        <v>655</v>
      </c>
      <c r="D279"/>
      <c r="E279" s="608">
        <v>69.82114059700001</v>
      </c>
      <c r="F279" s="608">
        <v>81.483814703999997</v>
      </c>
      <c r="G279" s="608">
        <v>1321.1802200060006</v>
      </c>
      <c r="H279" s="608">
        <v>9.5130654830000001</v>
      </c>
      <c r="I279" s="608">
        <v>526.61004343999991</v>
      </c>
      <c r="J279" s="608">
        <v>218.34109943300001</v>
      </c>
      <c r="K279" s="608">
        <v>1269.2784339760001</v>
      </c>
      <c r="L279" s="608">
        <v>169.90988625000003</v>
      </c>
      <c r="M279" s="608">
        <v>3666.1377038890005</v>
      </c>
      <c r="N279" s="910"/>
      <c r="P279" s="608">
        <v>785.18874495599994</v>
      </c>
      <c r="Q279" s="608">
        <v>2880.9489589330005</v>
      </c>
    </row>
    <row r="280" spans="1:17" ht="10.5" customHeight="1">
      <c r="A280" s="505"/>
      <c r="B280" s="1174"/>
      <c r="C280" s="861" t="s">
        <v>656</v>
      </c>
      <c r="D280" s="533"/>
      <c r="E280" s="862">
        <v>43.072944122999999</v>
      </c>
      <c r="F280" s="862">
        <v>68.272414528000013</v>
      </c>
      <c r="G280" s="862">
        <v>1323.948220706</v>
      </c>
      <c r="H280" s="862">
        <v>0</v>
      </c>
      <c r="I280" s="862">
        <v>367.44378202499996</v>
      </c>
      <c r="J280" s="862">
        <v>96.314608749999991</v>
      </c>
      <c r="K280" s="862">
        <v>537.45284611299985</v>
      </c>
      <c r="L280" s="862">
        <v>88.442027789999997</v>
      </c>
      <c r="M280" s="862">
        <v>2524.9468440350001</v>
      </c>
      <c r="N280" s="910"/>
      <c r="P280" s="608">
        <v>412.98920387399994</v>
      </c>
      <c r="Q280" s="608">
        <v>2111.9576401609997</v>
      </c>
    </row>
    <row r="281" spans="1:17" ht="10.5" customHeight="1">
      <c r="A281" s="505"/>
      <c r="B281" s="1174"/>
      <c r="C281" s="1179"/>
      <c r="D281" s="1180"/>
      <c r="E281" s="1179">
        <v>112.89408472000001</v>
      </c>
      <c r="F281" s="1179">
        <v>149.75622923200001</v>
      </c>
      <c r="G281" s="1182">
        <v>2645.1284407120006</v>
      </c>
      <c r="H281" s="1182">
        <v>9.5130654830000001</v>
      </c>
      <c r="I281" s="1182">
        <v>894.05382546499982</v>
      </c>
      <c r="J281" s="1182">
        <v>314.655708183</v>
      </c>
      <c r="K281" s="1182">
        <v>1806.7312800889999</v>
      </c>
      <c r="L281" s="1182">
        <v>258.35191404</v>
      </c>
      <c r="M281" s="1182">
        <v>6191.0845479239997</v>
      </c>
      <c r="N281" s="910"/>
      <c r="P281" s="1182">
        <v>1198.1779488299999</v>
      </c>
      <c r="Q281" s="1182">
        <v>4992.9065990939998</v>
      </c>
    </row>
    <row r="282" spans="1:17" ht="10.5" customHeight="1">
      <c r="A282" s="505"/>
      <c r="B282" s="1183" t="s">
        <v>308</v>
      </c>
      <c r="C282" s="1288" t="s">
        <v>676</v>
      </c>
      <c r="D282" s="1287"/>
      <c r="E282" s="1288"/>
      <c r="F282" s="1288"/>
      <c r="G282" s="1288"/>
      <c r="H282" s="1288"/>
      <c r="I282" s="1288"/>
      <c r="J282" s="1288"/>
      <c r="K282" s="1288"/>
      <c r="L282" s="1288"/>
      <c r="M282" s="1288"/>
      <c r="N282" s="18"/>
      <c r="O282" s="18"/>
      <c r="P282" s="18"/>
      <c r="Q282" s="18"/>
    </row>
    <row r="283" spans="1:17" ht="10.5" customHeight="1">
      <c r="A283" s="505"/>
      <c r="B283" s="1183" t="s">
        <v>492</v>
      </c>
      <c r="C283" s="18" t="s">
        <v>532</v>
      </c>
      <c r="D283" s="18"/>
      <c r="E283" s="18"/>
      <c r="F283" s="18"/>
      <c r="G283" s="18"/>
      <c r="H283" s="18"/>
      <c r="I283" s="18"/>
      <c r="J283" s="18"/>
      <c r="K283" s="18"/>
      <c r="L283" s="18"/>
      <c r="M283" s="18"/>
      <c r="N283" s="18"/>
      <c r="O283" s="18"/>
      <c r="P283" s="18"/>
      <c r="Q283" s="18"/>
    </row>
    <row r="284" spans="1:17" ht="10.5" customHeight="1">
      <c r="A284" s="505"/>
      <c r="B284" s="1183" t="s">
        <v>302</v>
      </c>
      <c r="C284" s="18" t="s">
        <v>698</v>
      </c>
      <c r="D284" s="18"/>
      <c r="E284" s="18"/>
      <c r="F284" s="18"/>
      <c r="G284" s="18"/>
      <c r="H284" s="18"/>
      <c r="I284" s="18"/>
      <c r="J284" s="18"/>
      <c r="K284" s="18"/>
      <c r="L284" s="18"/>
      <c r="M284" s="18"/>
      <c r="N284" s="18"/>
      <c r="O284" s="18"/>
      <c r="P284" s="18"/>
      <c r="Q284" s="18"/>
    </row>
    <row r="285" spans="1:17" ht="10.5" customHeight="1">
      <c r="A285" s="505"/>
      <c r="B285" s="1183" t="s">
        <v>297</v>
      </c>
      <c r="C285" s="18" t="s">
        <v>699</v>
      </c>
      <c r="D285" s="18"/>
      <c r="E285" s="18"/>
      <c r="F285" s="18"/>
      <c r="G285" s="18"/>
      <c r="H285" s="18"/>
      <c r="I285" s="18"/>
      <c r="J285" s="18"/>
      <c r="K285" s="18"/>
      <c r="L285" s="18"/>
      <c r="M285" s="18"/>
      <c r="N285" s="18"/>
      <c r="O285" s="18"/>
      <c r="P285" s="18"/>
      <c r="Q285" s="18"/>
    </row>
    <row r="286" spans="1:17">
      <c r="A286" s="505"/>
      <c r="B286" s="1183" t="s">
        <v>498</v>
      </c>
      <c r="C286" s="18" t="s">
        <v>700</v>
      </c>
      <c r="D286" s="18"/>
      <c r="E286" s="18"/>
      <c r="F286" s="18"/>
      <c r="G286" s="18"/>
      <c r="H286" s="18"/>
      <c r="I286" s="18"/>
      <c r="J286" s="18"/>
      <c r="K286" s="18"/>
      <c r="L286" s="18"/>
      <c r="M286" s="18"/>
      <c r="N286" s="18"/>
      <c r="O286" s="18"/>
      <c r="P286" s="18"/>
      <c r="Q286" s="18"/>
    </row>
    <row r="287" spans="1:17" ht="10.5" customHeight="1">
      <c r="A287" s="505"/>
      <c r="B287" s="1183" t="s">
        <v>500</v>
      </c>
      <c r="C287" s="18" t="s">
        <v>701</v>
      </c>
      <c r="D287" s="18"/>
      <c r="E287" s="18"/>
      <c r="F287" s="18"/>
      <c r="G287" s="18"/>
      <c r="H287" s="18"/>
      <c r="I287" s="18"/>
      <c r="J287" s="18"/>
      <c r="K287" s="18"/>
      <c r="L287" s="18"/>
      <c r="M287" s="18"/>
      <c r="N287" s="18"/>
      <c r="O287" s="18"/>
      <c r="P287" s="18"/>
      <c r="Q287" s="18"/>
    </row>
    <row r="288" spans="1:17" ht="10.5" customHeight="1">
      <c r="A288" s="505"/>
      <c r="B288" s="1183" t="s">
        <v>502</v>
      </c>
      <c r="C288" s="18" t="s">
        <v>678</v>
      </c>
      <c r="D288" s="18"/>
      <c r="E288" s="18"/>
      <c r="F288" s="18"/>
      <c r="G288" s="18"/>
      <c r="H288" s="18"/>
      <c r="I288" s="18"/>
      <c r="J288" s="18"/>
      <c r="K288" s="18"/>
      <c r="L288" s="18"/>
      <c r="M288" s="18"/>
      <c r="N288" s="18"/>
      <c r="O288" s="18"/>
      <c r="P288" s="18"/>
      <c r="Q288" s="18"/>
    </row>
    <row r="289" spans="1:28" ht="10.5" customHeight="1">
      <c r="A289" s="505"/>
      <c r="B289" s="505"/>
      <c r="C289" s="420"/>
      <c r="D289" s="77"/>
      <c r="E289" s="1192"/>
      <c r="F289" s="1192"/>
      <c r="G289" s="1192"/>
      <c r="H289" s="1192"/>
      <c r="I289" s="1192"/>
      <c r="J289" s="1192"/>
      <c r="K289" s="1192"/>
      <c r="L289" s="1192"/>
      <c r="M289" s="1192"/>
      <c r="N289" s="77"/>
      <c r="O289" s="77"/>
      <c r="P289" s="77"/>
      <c r="Q289" s="77"/>
    </row>
    <row r="290" spans="1:28" ht="14.1">
      <c r="A290" s="505"/>
      <c r="B290" s="505"/>
      <c r="C290" s="1193" t="s">
        <v>652</v>
      </c>
      <c r="D290" s="511"/>
      <c r="E290" s="1279" t="s">
        <v>352</v>
      </c>
      <c r="F290" s="1280"/>
      <c r="G290" s="1279" t="s">
        <v>566</v>
      </c>
      <c r="H290" s="1279"/>
      <c r="I290" s="11" t="s">
        <v>567</v>
      </c>
      <c r="J290" s="11" t="s">
        <v>568</v>
      </c>
      <c r="K290" s="11" t="s">
        <v>569</v>
      </c>
      <c r="L290" s="11" t="s">
        <v>570</v>
      </c>
      <c r="M290" s="539" t="s">
        <v>571</v>
      </c>
      <c r="P290" s="7" t="s">
        <v>571</v>
      </c>
      <c r="Q290" s="7" t="s">
        <v>572</v>
      </c>
      <c r="R290" s="12"/>
      <c r="S290" s="12"/>
      <c r="T290" s="12"/>
      <c r="U290" s="12"/>
      <c r="V290" s="12"/>
      <c r="W290" s="12"/>
      <c r="X290" s="12"/>
      <c r="Y290" s="12"/>
      <c r="Z290" s="12"/>
    </row>
    <row r="291" spans="1:28" ht="10.5" customHeight="1">
      <c r="A291" s="505"/>
      <c r="B291" s="505"/>
      <c r="C291" s="517" t="s">
        <v>653</v>
      </c>
      <c r="D291" s="511"/>
      <c r="E291" s="1279"/>
      <c r="F291" s="1280"/>
      <c r="G291" s="1279" t="s">
        <v>573</v>
      </c>
      <c r="H291" s="1279"/>
      <c r="I291" s="11" t="s">
        <v>573</v>
      </c>
      <c r="J291" s="11"/>
      <c r="K291" s="539"/>
      <c r="L291" s="539"/>
      <c r="M291" s="539"/>
      <c r="P291" s="784" t="s">
        <v>574</v>
      </c>
      <c r="Q291" s="784" t="s">
        <v>575</v>
      </c>
      <c r="R291" s="12"/>
      <c r="S291" s="12"/>
      <c r="T291" s="12"/>
      <c r="U291" s="12"/>
      <c r="V291" s="12"/>
      <c r="W291" s="12"/>
      <c r="X291" s="12"/>
      <c r="Y291" s="12"/>
      <c r="Z291" s="12"/>
    </row>
    <row r="292" spans="1:28" ht="10.5" customHeight="1">
      <c r="A292" s="505"/>
      <c r="B292" s="505"/>
      <c r="C292" s="540"/>
      <c r="D292" s="520"/>
      <c r="E292" s="541"/>
      <c r="F292" s="541"/>
      <c r="G292" s="541"/>
      <c r="H292" s="541" t="s">
        <v>576</v>
      </c>
      <c r="I292" s="541"/>
      <c r="J292" s="541"/>
      <c r="K292" s="541"/>
      <c r="L292" s="541"/>
      <c r="M292" s="541"/>
      <c r="P292" s="541"/>
      <c r="Q292" s="541"/>
    </row>
    <row r="293" spans="1:28" ht="23.25" customHeight="1">
      <c r="A293" s="505"/>
      <c r="B293" s="505"/>
      <c r="C293" s="537"/>
      <c r="D293" s="520"/>
      <c r="E293" s="539"/>
      <c r="F293" s="539" t="s">
        <v>576</v>
      </c>
      <c r="G293" s="539"/>
      <c r="H293" s="539" t="s">
        <v>566</v>
      </c>
      <c r="I293" s="539"/>
      <c r="J293" s="539"/>
      <c r="K293" s="539"/>
      <c r="L293" s="539"/>
      <c r="M293" s="539"/>
      <c r="P293" s="539"/>
      <c r="Q293" s="539"/>
    </row>
    <row r="294" spans="1:28" ht="10.5" customHeight="1">
      <c r="A294" s="505"/>
      <c r="B294" s="505"/>
      <c r="C294" s="542"/>
      <c r="D294" s="513"/>
      <c r="E294" s="543" t="s">
        <v>577</v>
      </c>
      <c r="F294" s="543" t="s">
        <v>352</v>
      </c>
      <c r="G294" s="543" t="s">
        <v>149</v>
      </c>
      <c r="H294" s="543" t="s">
        <v>573</v>
      </c>
      <c r="I294" s="543"/>
      <c r="J294" s="543"/>
      <c r="K294" s="543"/>
      <c r="L294" s="543"/>
      <c r="M294" s="543"/>
      <c r="P294" s="543"/>
      <c r="Q294" s="543"/>
      <c r="AB294" s="1152"/>
    </row>
    <row r="295" spans="1:28" ht="21.75" customHeight="1">
      <c r="A295" s="505"/>
      <c r="B295" s="505"/>
      <c r="C295" s="544">
        <v>2024</v>
      </c>
      <c r="D295" s="529"/>
      <c r="E295" s="529"/>
      <c r="F295" s="529"/>
      <c r="G295" s="529"/>
      <c r="H295" s="529"/>
      <c r="I295" s="529"/>
      <c r="J295" s="529"/>
      <c r="K295" s="529"/>
      <c r="L295" s="529"/>
      <c r="M295" s="529"/>
      <c r="P295" s="529"/>
      <c r="Q295" s="529"/>
      <c r="AB295" s="1152"/>
    </row>
    <row r="296" spans="1:28" ht="10.5" customHeight="1">
      <c r="A296" s="505"/>
      <c r="B296" s="505"/>
      <c r="C296" s="594" t="s">
        <v>578</v>
      </c>
      <c r="D296" s="595"/>
      <c r="E296" s="513"/>
      <c r="F296" s="513"/>
      <c r="G296" s="513"/>
      <c r="H296" s="513"/>
      <c r="I296" s="513"/>
      <c r="J296" s="513"/>
      <c r="K296" s="513"/>
      <c r="L296" s="513"/>
      <c r="M296" s="513"/>
      <c r="P296" s="549"/>
      <c r="Q296" s="549"/>
    </row>
    <row r="297" spans="1:28" ht="10.5" customHeight="1">
      <c r="A297" s="505"/>
      <c r="B297" s="505"/>
      <c r="C297" s="594" t="s">
        <v>654</v>
      </c>
      <c r="D297" s="596"/>
      <c r="E297" s="529"/>
      <c r="F297" s="529"/>
      <c r="G297" s="529"/>
      <c r="H297" s="529"/>
      <c r="I297" s="529"/>
      <c r="J297" s="529"/>
      <c r="K297" s="777"/>
      <c r="L297" s="529"/>
      <c r="M297" s="777"/>
      <c r="P297" s="529"/>
      <c r="Q297" s="777"/>
    </row>
    <row r="298" spans="1:28" ht="10.5" customHeight="1">
      <c r="A298" s="505"/>
      <c r="B298" s="505"/>
      <c r="C298" s="610" t="s">
        <v>655</v>
      </c>
      <c r="D298" s="599"/>
      <c r="E298" s="608">
        <v>129</v>
      </c>
      <c r="F298" s="608">
        <v>0</v>
      </c>
      <c r="G298" s="608">
        <v>713</v>
      </c>
      <c r="H298" s="608">
        <v>0</v>
      </c>
      <c r="I298" s="608">
        <v>3</v>
      </c>
      <c r="J298" s="608">
        <v>5</v>
      </c>
      <c r="K298" s="608">
        <v>729</v>
      </c>
      <c r="L298" s="608">
        <v>11</v>
      </c>
      <c r="M298" s="608">
        <v>1590</v>
      </c>
      <c r="P298" s="608">
        <v>88</v>
      </c>
      <c r="Q298" s="608">
        <v>1502</v>
      </c>
    </row>
    <row r="299" spans="1:28">
      <c r="A299" s="505"/>
      <c r="B299" s="505"/>
      <c r="C299" s="861" t="s">
        <v>656</v>
      </c>
      <c r="D299" s="533"/>
      <c r="E299" s="862">
        <v>74</v>
      </c>
      <c r="F299" s="862">
        <v>0</v>
      </c>
      <c r="G299" s="862">
        <v>352</v>
      </c>
      <c r="H299" s="862">
        <v>0</v>
      </c>
      <c r="I299" s="862">
        <v>5</v>
      </c>
      <c r="J299" s="862">
        <v>0</v>
      </c>
      <c r="K299" s="862">
        <v>323</v>
      </c>
      <c r="L299" s="862">
        <v>1</v>
      </c>
      <c r="M299" s="862">
        <v>755</v>
      </c>
      <c r="P299" s="862">
        <v>40</v>
      </c>
      <c r="Q299" s="862">
        <v>715</v>
      </c>
    </row>
    <row r="300" spans="1:28" ht="10.5" customHeight="1">
      <c r="A300" s="505"/>
      <c r="B300" s="505"/>
      <c r="C300" s="863"/>
      <c r="D300" s="1157"/>
      <c r="E300" s="866">
        <v>203</v>
      </c>
      <c r="F300" s="863">
        <v>0</v>
      </c>
      <c r="G300" s="787">
        <v>1065</v>
      </c>
      <c r="H300" s="787">
        <v>0</v>
      </c>
      <c r="I300" s="787">
        <v>7</v>
      </c>
      <c r="J300" s="787">
        <v>6</v>
      </c>
      <c r="K300" s="787">
        <v>1052</v>
      </c>
      <c r="L300" s="787">
        <v>12</v>
      </c>
      <c r="M300" s="787">
        <v>2345</v>
      </c>
      <c r="P300" s="787">
        <v>128</v>
      </c>
      <c r="Q300" s="787">
        <v>2217</v>
      </c>
    </row>
    <row r="301" spans="1:28" ht="10.5" customHeight="1">
      <c r="A301" s="505"/>
      <c r="B301" s="505"/>
      <c r="C301" s="72"/>
      <c r="D301"/>
      <c r="E301" s="601"/>
      <c r="F301" s="601"/>
      <c r="G301" s="601"/>
      <c r="H301" s="601"/>
      <c r="I301" s="601"/>
      <c r="J301" s="601"/>
      <c r="K301" s="601"/>
      <c r="L301" s="601"/>
      <c r="M301" s="601"/>
    </row>
    <row r="302" spans="1:28" ht="10.5" customHeight="1">
      <c r="A302" s="505"/>
      <c r="B302" s="505"/>
      <c r="C302" s="18" t="s">
        <v>657</v>
      </c>
      <c r="D302"/>
      <c r="E302" s="605"/>
      <c r="F302" s="605"/>
      <c r="G302" s="605"/>
      <c r="H302" s="605"/>
      <c r="I302" s="605"/>
      <c r="J302" s="605"/>
      <c r="K302" s="605"/>
      <c r="L302" s="605"/>
      <c r="M302" s="605"/>
    </row>
    <row r="303" spans="1:28" ht="10.5" customHeight="1">
      <c r="A303" s="505"/>
      <c r="B303" s="505"/>
      <c r="C303" s="18" t="s">
        <v>658</v>
      </c>
      <c r="D303" s="533"/>
      <c r="E303" s="608">
        <v>-12</v>
      </c>
      <c r="F303" s="608">
        <v>0</v>
      </c>
      <c r="G303" s="608">
        <v>54</v>
      </c>
      <c r="H303" s="608">
        <v>0</v>
      </c>
      <c r="I303" s="608">
        <v>2</v>
      </c>
      <c r="J303" s="608">
        <v>5</v>
      </c>
      <c r="K303" s="608">
        <v>77</v>
      </c>
      <c r="L303" s="608">
        <v>1</v>
      </c>
      <c r="M303" s="608">
        <v>128</v>
      </c>
      <c r="P303" s="608">
        <v>21</v>
      </c>
      <c r="Q303" s="608">
        <v>107</v>
      </c>
    </row>
    <row r="304" spans="1:28" ht="10.5" customHeight="1">
      <c r="A304" s="505"/>
      <c r="B304" s="505"/>
      <c r="C304" s="18" t="s">
        <v>659</v>
      </c>
      <c r="D304" s="533"/>
      <c r="E304" s="608">
        <v>0</v>
      </c>
      <c r="F304" s="608">
        <v>0</v>
      </c>
      <c r="G304" s="608">
        <v>2</v>
      </c>
      <c r="H304" s="608">
        <v>0</v>
      </c>
      <c r="I304" s="608">
        <v>0</v>
      </c>
      <c r="J304" s="608">
        <v>0</v>
      </c>
      <c r="K304" s="608">
        <v>0</v>
      </c>
      <c r="L304" s="608">
        <v>0</v>
      </c>
      <c r="M304" s="608">
        <v>2</v>
      </c>
      <c r="P304" s="608">
        <v>0</v>
      </c>
      <c r="Q304" s="608">
        <v>2</v>
      </c>
    </row>
    <row r="305" spans="1:17" ht="10.5" customHeight="1">
      <c r="A305" s="505"/>
      <c r="B305" s="505"/>
      <c r="C305" s="18" t="s">
        <v>660</v>
      </c>
      <c r="D305" s="533"/>
      <c r="E305" s="608">
        <v>1</v>
      </c>
      <c r="F305" s="608">
        <v>0</v>
      </c>
      <c r="G305" s="608">
        <v>0</v>
      </c>
      <c r="H305" s="608">
        <v>0</v>
      </c>
      <c r="I305" s="608">
        <v>0</v>
      </c>
      <c r="J305" s="608">
        <v>1</v>
      </c>
      <c r="K305" s="608">
        <v>0</v>
      </c>
      <c r="L305" s="608">
        <v>0</v>
      </c>
      <c r="M305" s="608">
        <v>2</v>
      </c>
      <c r="P305" s="608">
        <v>1</v>
      </c>
      <c r="Q305" s="608">
        <v>1</v>
      </c>
    </row>
    <row r="306" spans="1:17" ht="10.5" customHeight="1">
      <c r="A306" s="505"/>
      <c r="B306" s="505"/>
      <c r="C306" s="18" t="s">
        <v>661</v>
      </c>
      <c r="D306" s="533"/>
      <c r="E306" s="608">
        <v>0</v>
      </c>
      <c r="F306" s="608">
        <v>0</v>
      </c>
      <c r="G306" s="608">
        <v>143</v>
      </c>
      <c r="H306" s="608">
        <v>0</v>
      </c>
      <c r="I306" s="608">
        <v>0</v>
      </c>
      <c r="J306" s="608">
        <v>0</v>
      </c>
      <c r="K306" s="608">
        <v>0</v>
      </c>
      <c r="L306" s="608">
        <v>0</v>
      </c>
      <c r="M306" s="608">
        <v>143</v>
      </c>
      <c r="P306" s="608">
        <v>0</v>
      </c>
      <c r="Q306" s="608">
        <v>143</v>
      </c>
    </row>
    <row r="307" spans="1:17" ht="10.5" customHeight="1">
      <c r="A307" s="505"/>
      <c r="B307" s="505"/>
      <c r="C307" s="18" t="s">
        <v>662</v>
      </c>
      <c r="D307" s="533"/>
      <c r="E307" s="608">
        <v>-25</v>
      </c>
      <c r="F307" s="608">
        <v>0</v>
      </c>
      <c r="G307" s="608">
        <v>-138</v>
      </c>
      <c r="H307" s="608">
        <v>0</v>
      </c>
      <c r="I307" s="608">
        <v>-2</v>
      </c>
      <c r="J307" s="608">
        <v>-7</v>
      </c>
      <c r="K307" s="608">
        <v>-109</v>
      </c>
      <c r="L307" s="608">
        <v>-3</v>
      </c>
      <c r="M307" s="608">
        <v>-284</v>
      </c>
      <c r="P307" s="608">
        <v>-32</v>
      </c>
      <c r="Q307" s="608">
        <v>-252</v>
      </c>
    </row>
    <row r="308" spans="1:17" ht="10.5" customHeight="1">
      <c r="A308" s="505"/>
      <c r="B308" s="505"/>
      <c r="C308" s="18" t="s">
        <v>663</v>
      </c>
      <c r="D308" s="533"/>
      <c r="E308" s="608">
        <v>0</v>
      </c>
      <c r="F308" s="608">
        <v>0</v>
      </c>
      <c r="G308" s="608">
        <v>-1</v>
      </c>
      <c r="H308" s="608">
        <v>0</v>
      </c>
      <c r="I308" s="608">
        <v>-3</v>
      </c>
      <c r="J308" s="608">
        <v>-4</v>
      </c>
      <c r="K308" s="608">
        <v>0</v>
      </c>
      <c r="L308" s="608">
        <v>0</v>
      </c>
      <c r="M308" s="608">
        <v>-7</v>
      </c>
      <c r="P308" s="608">
        <v>-6</v>
      </c>
      <c r="Q308" s="608">
        <v>-1</v>
      </c>
    </row>
    <row r="309" spans="1:17" ht="10.5" customHeight="1">
      <c r="A309" s="505"/>
      <c r="B309" s="505"/>
      <c r="C309" s="863"/>
      <c r="D309" s="1157"/>
      <c r="E309" s="787">
        <v>-36</v>
      </c>
      <c r="F309" s="787">
        <v>0</v>
      </c>
      <c r="G309" s="787">
        <v>61</v>
      </c>
      <c r="H309" s="787">
        <v>0</v>
      </c>
      <c r="I309" s="787">
        <v>-2</v>
      </c>
      <c r="J309" s="787">
        <v>-5</v>
      </c>
      <c r="K309" s="787">
        <v>-31</v>
      </c>
      <c r="L309" s="787">
        <v>-2</v>
      </c>
      <c r="M309" s="787">
        <v>-16</v>
      </c>
      <c r="P309" s="787">
        <v>-16</v>
      </c>
      <c r="Q309" s="787">
        <v>0</v>
      </c>
    </row>
    <row r="310" spans="1:17">
      <c r="A310" s="505"/>
      <c r="B310" s="505"/>
      <c r="C310" s="594" t="s">
        <v>702</v>
      </c>
      <c r="D310" s="144"/>
      <c r="E310" s="529"/>
      <c r="F310" s="529"/>
      <c r="G310" s="529"/>
      <c r="H310" s="529"/>
      <c r="I310" s="529"/>
      <c r="J310" s="529"/>
      <c r="K310" s="529"/>
      <c r="L310" s="529"/>
      <c r="M310" s="529"/>
      <c r="P310" s="529"/>
      <c r="Q310" s="529"/>
    </row>
    <row r="311" spans="1:17" ht="10.5" customHeight="1">
      <c r="A311" s="505"/>
      <c r="B311" s="505"/>
      <c r="C311" s="610" t="s">
        <v>655</v>
      </c>
      <c r="D311"/>
      <c r="E311" s="608">
        <v>104</v>
      </c>
      <c r="F311" s="608">
        <v>0</v>
      </c>
      <c r="G311" s="608">
        <v>653</v>
      </c>
      <c r="H311" s="608">
        <v>0</v>
      </c>
      <c r="I311" s="608">
        <v>1</v>
      </c>
      <c r="J311" s="608">
        <v>1</v>
      </c>
      <c r="K311" s="608">
        <v>716</v>
      </c>
      <c r="L311" s="608">
        <v>9</v>
      </c>
      <c r="M311" s="608">
        <v>1483</v>
      </c>
      <c r="P311" s="608">
        <v>77</v>
      </c>
      <c r="Q311" s="608">
        <v>1406</v>
      </c>
    </row>
    <row r="312" spans="1:17" ht="10.5" customHeight="1">
      <c r="A312" s="505"/>
      <c r="B312" s="505"/>
      <c r="C312" s="861" t="s">
        <v>656</v>
      </c>
      <c r="D312" s="533"/>
      <c r="E312" s="862">
        <v>63</v>
      </c>
      <c r="F312" s="862">
        <v>0</v>
      </c>
      <c r="G312" s="862">
        <v>472</v>
      </c>
      <c r="H312" s="862">
        <v>0</v>
      </c>
      <c r="I312" s="862">
        <v>4</v>
      </c>
      <c r="J312" s="862">
        <v>0</v>
      </c>
      <c r="K312" s="862">
        <v>305</v>
      </c>
      <c r="L312" s="862">
        <v>1</v>
      </c>
      <c r="M312" s="862">
        <v>846</v>
      </c>
      <c r="P312" s="862">
        <v>35</v>
      </c>
      <c r="Q312" s="862">
        <v>811</v>
      </c>
    </row>
    <row r="313" spans="1:17" ht="10.5" customHeight="1">
      <c r="A313" s="505"/>
      <c r="B313" s="505"/>
      <c r="C313" s="863"/>
      <c r="D313" s="1157"/>
      <c r="E313" s="866">
        <v>167</v>
      </c>
      <c r="F313" s="863">
        <v>0</v>
      </c>
      <c r="G313" s="787">
        <v>1125</v>
      </c>
      <c r="H313" s="787">
        <v>0</v>
      </c>
      <c r="I313" s="787">
        <v>5</v>
      </c>
      <c r="J313" s="787">
        <v>1</v>
      </c>
      <c r="K313" s="787">
        <v>1021</v>
      </c>
      <c r="L313" s="787">
        <v>10</v>
      </c>
      <c r="M313" s="787">
        <v>2329</v>
      </c>
      <c r="P313" s="787">
        <v>112</v>
      </c>
      <c r="Q313" s="787">
        <v>2217</v>
      </c>
    </row>
    <row r="314" spans="1:17">
      <c r="A314" s="505"/>
      <c r="B314" s="505"/>
      <c r="C314" s="594" t="s">
        <v>703</v>
      </c>
      <c r="D314" s="513"/>
      <c r="E314" s="691"/>
      <c r="F314" s="691"/>
      <c r="G314" s="691"/>
      <c r="H314" s="691"/>
      <c r="I314" s="691"/>
      <c r="J314" s="691"/>
      <c r="K314" s="691"/>
      <c r="L314" s="691"/>
      <c r="M314" s="691"/>
      <c r="P314" s="549"/>
      <c r="Q314" s="549"/>
    </row>
    <row r="315" spans="1:17" ht="10.5" customHeight="1">
      <c r="A315" s="505"/>
      <c r="B315" s="505"/>
      <c r="C315" s="594" t="s">
        <v>654</v>
      </c>
      <c r="D315" s="144"/>
      <c r="E315" s="697"/>
      <c r="F315" s="697"/>
      <c r="G315" s="697"/>
      <c r="H315" s="697"/>
      <c r="I315" s="697"/>
      <c r="J315" s="697"/>
      <c r="K315" s="697"/>
      <c r="L315" s="697"/>
      <c r="M315" s="697"/>
      <c r="P315" s="529"/>
      <c r="Q315" s="529"/>
    </row>
    <row r="316" spans="1:17" ht="12.75" customHeight="1">
      <c r="A316" s="505"/>
      <c r="B316" s="505"/>
      <c r="C316" s="610" t="s">
        <v>655</v>
      </c>
      <c r="D316"/>
      <c r="E316" s="608">
        <v>0</v>
      </c>
      <c r="F316" s="608">
        <v>89</v>
      </c>
      <c r="G316" s="608">
        <v>0</v>
      </c>
      <c r="H316" s="608">
        <v>11</v>
      </c>
      <c r="I316" s="608">
        <v>275</v>
      </c>
      <c r="J316" s="608">
        <v>99</v>
      </c>
      <c r="K316" s="608">
        <v>115</v>
      </c>
      <c r="L316" s="608">
        <v>0</v>
      </c>
      <c r="M316" s="608">
        <v>588</v>
      </c>
      <c r="P316" s="608">
        <v>0</v>
      </c>
      <c r="Q316" s="608">
        <v>588</v>
      </c>
    </row>
    <row r="317" spans="1:17" ht="10.5" customHeight="1">
      <c r="A317" s="505"/>
      <c r="B317" s="505"/>
      <c r="C317" s="861" t="s">
        <v>656</v>
      </c>
      <c r="D317" s="533"/>
      <c r="E317" s="862">
        <v>0</v>
      </c>
      <c r="F317" s="862">
        <v>45</v>
      </c>
      <c r="G317" s="862">
        <v>0</v>
      </c>
      <c r="H317" s="862">
        <v>0</v>
      </c>
      <c r="I317" s="862">
        <v>253</v>
      </c>
      <c r="J317" s="862">
        <v>88</v>
      </c>
      <c r="K317" s="862">
        <v>2</v>
      </c>
      <c r="L317" s="862">
        <v>0</v>
      </c>
      <c r="M317" s="862">
        <v>387</v>
      </c>
      <c r="P317" s="862">
        <v>0</v>
      </c>
      <c r="Q317" s="862">
        <v>387</v>
      </c>
    </row>
    <row r="318" spans="1:17" ht="10.5" customHeight="1">
      <c r="A318" s="505"/>
      <c r="B318" s="505"/>
      <c r="C318" s="863"/>
      <c r="D318" s="1157"/>
      <c r="E318" s="863">
        <v>0</v>
      </c>
      <c r="F318" s="866">
        <v>133</v>
      </c>
      <c r="G318" s="863">
        <v>0</v>
      </c>
      <c r="H318" s="787">
        <v>11</v>
      </c>
      <c r="I318" s="787">
        <v>528</v>
      </c>
      <c r="J318" s="787">
        <v>187</v>
      </c>
      <c r="K318" s="863">
        <v>117</v>
      </c>
      <c r="L318" s="863">
        <v>0</v>
      </c>
      <c r="M318" s="787">
        <v>976</v>
      </c>
      <c r="P318" s="787">
        <v>0</v>
      </c>
      <c r="Q318" s="787">
        <v>976</v>
      </c>
    </row>
    <row r="319" spans="1:17" ht="10.5" customHeight="1">
      <c r="A319" s="505"/>
      <c r="B319" s="505"/>
      <c r="C319" s="72"/>
      <c r="D319"/>
      <c r="E319" s="601"/>
      <c r="F319" s="602"/>
      <c r="G319" s="601"/>
      <c r="H319" s="602"/>
      <c r="I319" s="602"/>
      <c r="J319" s="602"/>
      <c r="K319" s="601"/>
      <c r="L319" s="601"/>
      <c r="M319" s="602"/>
    </row>
    <row r="320" spans="1:17" ht="12.75" customHeight="1">
      <c r="A320" s="505"/>
      <c r="B320" s="505"/>
      <c r="C320" s="18" t="s">
        <v>657</v>
      </c>
      <c r="D320"/>
      <c r="E320" s="605"/>
      <c r="F320" s="605"/>
      <c r="G320" s="605"/>
      <c r="H320" s="605"/>
      <c r="I320" s="605"/>
      <c r="J320" s="605"/>
      <c r="K320" s="605"/>
      <c r="L320" s="605"/>
      <c r="M320" s="605"/>
    </row>
    <row r="321" spans="1:17" ht="10.5" customHeight="1">
      <c r="A321" s="505"/>
      <c r="B321" s="505"/>
      <c r="C321" s="18" t="s">
        <v>658</v>
      </c>
      <c r="D321" s="533"/>
      <c r="E321" s="608">
        <v>0</v>
      </c>
      <c r="F321" s="608">
        <v>4</v>
      </c>
      <c r="G321" s="608">
        <v>0</v>
      </c>
      <c r="H321" s="608">
        <v>0</v>
      </c>
      <c r="I321" s="608">
        <v>-25</v>
      </c>
      <c r="J321" s="608">
        <v>10</v>
      </c>
      <c r="K321" s="608">
        <v>19</v>
      </c>
      <c r="L321" s="608">
        <v>0</v>
      </c>
      <c r="M321" s="608">
        <v>8</v>
      </c>
      <c r="P321" s="608">
        <v>0</v>
      </c>
      <c r="Q321" s="608">
        <v>9</v>
      </c>
    </row>
    <row r="322" spans="1:17" ht="10.5" customHeight="1">
      <c r="A322" s="505"/>
      <c r="B322" s="505"/>
      <c r="C322" s="18" t="s">
        <v>659</v>
      </c>
      <c r="D322" s="533"/>
      <c r="E322" s="608">
        <v>0</v>
      </c>
      <c r="F322" s="608">
        <v>1</v>
      </c>
      <c r="G322" s="608">
        <v>0</v>
      </c>
      <c r="H322" s="608">
        <v>0</v>
      </c>
      <c r="I322" s="608">
        <v>0</v>
      </c>
      <c r="J322" s="608">
        <v>0</v>
      </c>
      <c r="K322" s="608">
        <v>0</v>
      </c>
      <c r="L322" s="608">
        <v>0</v>
      </c>
      <c r="M322" s="608">
        <v>1</v>
      </c>
      <c r="P322" s="608">
        <v>0</v>
      </c>
      <c r="Q322" s="608">
        <v>1</v>
      </c>
    </row>
    <row r="323" spans="1:17" ht="10.5" customHeight="1">
      <c r="A323" s="505"/>
      <c r="B323" s="505"/>
      <c r="C323" s="18" t="s">
        <v>660</v>
      </c>
      <c r="D323" s="533"/>
      <c r="E323" s="608">
        <v>0</v>
      </c>
      <c r="F323" s="608">
        <v>0</v>
      </c>
      <c r="G323" s="608">
        <v>0</v>
      </c>
      <c r="H323" s="608">
        <v>0</v>
      </c>
      <c r="I323" s="608">
        <v>0</v>
      </c>
      <c r="J323" s="608">
        <v>5</v>
      </c>
      <c r="K323" s="608">
        <v>0</v>
      </c>
      <c r="L323" s="608">
        <v>0</v>
      </c>
      <c r="M323" s="608">
        <v>5</v>
      </c>
      <c r="P323" s="608">
        <v>2</v>
      </c>
      <c r="Q323" s="608">
        <v>3</v>
      </c>
    </row>
    <row r="324" spans="1:17" ht="10.5" customHeight="1">
      <c r="A324" s="505"/>
      <c r="B324" s="505"/>
      <c r="C324" s="18" t="s">
        <v>661</v>
      </c>
      <c r="D324" s="533"/>
      <c r="E324" s="608">
        <v>0</v>
      </c>
      <c r="F324" s="608">
        <v>0</v>
      </c>
      <c r="G324" s="608">
        <v>0</v>
      </c>
      <c r="H324" s="608">
        <v>0</v>
      </c>
      <c r="I324" s="608">
        <v>18</v>
      </c>
      <c r="J324" s="608">
        <v>0</v>
      </c>
      <c r="K324" s="608">
        <v>0</v>
      </c>
      <c r="L324" s="608">
        <v>0</v>
      </c>
      <c r="M324" s="608">
        <v>18</v>
      </c>
      <c r="P324" s="608">
        <v>0</v>
      </c>
      <c r="Q324" s="608">
        <v>18</v>
      </c>
    </row>
    <row r="325" spans="1:17" ht="10.5" customHeight="1">
      <c r="A325" s="505"/>
      <c r="B325" s="505"/>
      <c r="C325" s="18" t="s">
        <v>662</v>
      </c>
      <c r="D325" s="533"/>
      <c r="E325" s="608">
        <v>0</v>
      </c>
      <c r="F325" s="608">
        <v>-21</v>
      </c>
      <c r="G325" s="608">
        <v>0</v>
      </c>
      <c r="H325" s="608">
        <v>-1</v>
      </c>
      <c r="I325" s="608">
        <v>-20</v>
      </c>
      <c r="J325" s="608">
        <v>-30</v>
      </c>
      <c r="K325" s="608">
        <v>-25</v>
      </c>
      <c r="L325" s="608">
        <v>0</v>
      </c>
      <c r="M325" s="608">
        <v>-97</v>
      </c>
      <c r="P325" s="608">
        <v>0</v>
      </c>
      <c r="Q325" s="608">
        <v>-97</v>
      </c>
    </row>
    <row r="326" spans="1:17" ht="10.5" customHeight="1">
      <c r="A326" s="505"/>
      <c r="B326" s="505"/>
      <c r="C326" s="18" t="s">
        <v>663</v>
      </c>
      <c r="D326" s="533"/>
      <c r="E326" s="608">
        <v>0</v>
      </c>
      <c r="F326" s="608">
        <v>0</v>
      </c>
      <c r="G326" s="608">
        <v>0</v>
      </c>
      <c r="H326" s="608">
        <v>0</v>
      </c>
      <c r="I326" s="608">
        <v>-14</v>
      </c>
      <c r="J326" s="608">
        <v>0</v>
      </c>
      <c r="K326" s="608">
        <v>0</v>
      </c>
      <c r="L326" s="608">
        <v>0</v>
      </c>
      <c r="M326" s="608">
        <v>-15</v>
      </c>
      <c r="P326" s="608">
        <v>0</v>
      </c>
      <c r="Q326" s="608">
        <v>-15</v>
      </c>
    </row>
    <row r="327" spans="1:17" ht="10.5" customHeight="1">
      <c r="A327" s="505"/>
      <c r="B327" s="505"/>
      <c r="C327" s="863"/>
      <c r="D327" s="1157"/>
      <c r="E327" s="787">
        <v>0</v>
      </c>
      <c r="F327" s="787">
        <v>-16</v>
      </c>
      <c r="G327" s="787">
        <v>0</v>
      </c>
      <c r="H327" s="787">
        <v>-1</v>
      </c>
      <c r="I327" s="787">
        <v>-41</v>
      </c>
      <c r="J327" s="787">
        <v>-16</v>
      </c>
      <c r="K327" s="787">
        <v>-6</v>
      </c>
      <c r="L327" s="787">
        <v>0</v>
      </c>
      <c r="M327" s="787">
        <v>-80</v>
      </c>
      <c r="P327" s="787">
        <v>2</v>
      </c>
      <c r="Q327" s="787">
        <v>-81</v>
      </c>
    </row>
    <row r="328" spans="1:17" ht="10.5" customHeight="1">
      <c r="A328" s="505"/>
      <c r="B328" s="505"/>
      <c r="C328" s="594" t="s">
        <v>668</v>
      </c>
      <c r="D328" s="144"/>
      <c r="E328" s="529"/>
      <c r="F328" s="529"/>
      <c r="G328" s="529"/>
      <c r="H328" s="529"/>
      <c r="I328" s="529"/>
      <c r="J328" s="529"/>
      <c r="K328" s="529"/>
      <c r="L328" s="529"/>
      <c r="M328" s="529"/>
      <c r="P328" s="529"/>
      <c r="Q328" s="529"/>
    </row>
    <row r="329" spans="1:17" ht="10.5" customHeight="1">
      <c r="A329" s="505"/>
      <c r="B329" s="505"/>
      <c r="C329" s="610" t="s">
        <v>655</v>
      </c>
      <c r="D329"/>
      <c r="E329" s="608">
        <v>0</v>
      </c>
      <c r="F329" s="608">
        <v>76</v>
      </c>
      <c r="G329" s="608">
        <v>0</v>
      </c>
      <c r="H329" s="608">
        <v>10</v>
      </c>
      <c r="I329" s="608">
        <v>271</v>
      </c>
      <c r="J329" s="608">
        <v>94</v>
      </c>
      <c r="K329" s="608">
        <v>107</v>
      </c>
      <c r="L329" s="608">
        <v>0</v>
      </c>
      <c r="M329" s="608">
        <v>558</v>
      </c>
      <c r="P329" s="608">
        <v>2</v>
      </c>
      <c r="Q329" s="608">
        <v>556</v>
      </c>
    </row>
    <row r="330" spans="1:17" ht="10.5" customHeight="1">
      <c r="A330" s="505"/>
      <c r="B330" s="505"/>
      <c r="C330" s="861" t="s">
        <v>656</v>
      </c>
      <c r="D330" s="533"/>
      <c r="E330" s="862">
        <v>0</v>
      </c>
      <c r="F330" s="862">
        <v>42</v>
      </c>
      <c r="G330" s="862">
        <v>0</v>
      </c>
      <c r="H330" s="862">
        <v>0</v>
      </c>
      <c r="I330" s="862">
        <v>217</v>
      </c>
      <c r="J330" s="862">
        <v>77</v>
      </c>
      <c r="K330" s="862">
        <v>3</v>
      </c>
      <c r="L330" s="862">
        <v>0</v>
      </c>
      <c r="M330" s="862">
        <v>339</v>
      </c>
      <c r="P330" s="862">
        <v>0</v>
      </c>
      <c r="Q330" s="862">
        <v>339</v>
      </c>
    </row>
    <row r="331" spans="1:17" ht="10.5" customHeight="1">
      <c r="A331" s="505"/>
      <c r="B331" s="505"/>
      <c r="C331" s="863"/>
      <c r="D331" s="1157"/>
      <c r="E331" s="863">
        <v>0</v>
      </c>
      <c r="F331" s="866">
        <v>118</v>
      </c>
      <c r="G331" s="863">
        <v>0</v>
      </c>
      <c r="H331" s="787">
        <v>10</v>
      </c>
      <c r="I331" s="787">
        <v>488</v>
      </c>
      <c r="J331" s="787">
        <v>170</v>
      </c>
      <c r="K331" s="863">
        <v>110</v>
      </c>
      <c r="L331" s="863">
        <v>0</v>
      </c>
      <c r="M331" s="787">
        <v>896</v>
      </c>
      <c r="P331" s="863">
        <v>2</v>
      </c>
      <c r="Q331" s="787">
        <v>894</v>
      </c>
    </row>
    <row r="332" spans="1:17" ht="10.5" customHeight="1">
      <c r="A332" s="505"/>
      <c r="B332" s="505"/>
      <c r="C332" s="594" t="s">
        <v>704</v>
      </c>
      <c r="D332" s="513"/>
      <c r="E332" s="513"/>
      <c r="F332" s="513"/>
      <c r="G332" s="513"/>
      <c r="H332" s="513"/>
      <c r="I332" s="513"/>
      <c r="J332" s="513"/>
      <c r="K332" s="513"/>
      <c r="L332" s="513"/>
      <c r="M332" s="513"/>
      <c r="P332" s="549"/>
      <c r="Q332" s="549"/>
    </row>
    <row r="333" spans="1:17" ht="10.5" customHeight="1">
      <c r="A333" s="505"/>
      <c r="B333" s="505"/>
      <c r="C333" s="594" t="s">
        <v>654</v>
      </c>
      <c r="D333" s="144"/>
      <c r="E333" s="529"/>
      <c r="F333" s="529"/>
      <c r="G333" s="529"/>
      <c r="H333" s="529"/>
      <c r="I333" s="529"/>
      <c r="J333" s="529"/>
      <c r="K333" s="529"/>
      <c r="L333" s="529"/>
      <c r="M333" s="529"/>
      <c r="P333" s="529"/>
      <c r="Q333" s="529"/>
    </row>
    <row r="334" spans="1:17" ht="12.75" customHeight="1">
      <c r="A334" s="505"/>
      <c r="B334" s="505"/>
      <c r="C334" s="610" t="s">
        <v>655</v>
      </c>
      <c r="D334"/>
      <c r="E334" s="608">
        <v>129</v>
      </c>
      <c r="F334" s="608">
        <v>89</v>
      </c>
      <c r="G334" s="608">
        <v>713</v>
      </c>
      <c r="H334" s="608">
        <v>11</v>
      </c>
      <c r="I334" s="608">
        <v>278</v>
      </c>
      <c r="J334" s="608">
        <v>104</v>
      </c>
      <c r="K334" s="608">
        <v>844</v>
      </c>
      <c r="L334" s="608">
        <v>11</v>
      </c>
      <c r="M334" s="608">
        <v>2179</v>
      </c>
      <c r="P334" s="608">
        <v>88</v>
      </c>
      <c r="Q334" s="608">
        <v>2091</v>
      </c>
    </row>
    <row r="335" spans="1:17" ht="10.5" customHeight="1">
      <c r="A335" s="505"/>
      <c r="B335" s="505"/>
      <c r="C335" s="861" t="s">
        <v>656</v>
      </c>
      <c r="D335" s="533"/>
      <c r="E335" s="862">
        <v>74</v>
      </c>
      <c r="F335" s="862">
        <v>45</v>
      </c>
      <c r="G335" s="862">
        <v>352</v>
      </c>
      <c r="H335" s="862">
        <v>0</v>
      </c>
      <c r="I335" s="862">
        <v>258</v>
      </c>
      <c r="J335" s="862">
        <v>88</v>
      </c>
      <c r="K335" s="862">
        <v>324</v>
      </c>
      <c r="L335" s="862">
        <v>1</v>
      </c>
      <c r="M335" s="862">
        <v>1142</v>
      </c>
      <c r="P335" s="862">
        <v>40</v>
      </c>
      <c r="Q335" s="862">
        <v>1102</v>
      </c>
    </row>
    <row r="336" spans="1:17" ht="10.5" customHeight="1">
      <c r="A336" s="505"/>
      <c r="B336" s="505"/>
      <c r="C336" s="863"/>
      <c r="D336" s="1157"/>
      <c r="E336" s="866">
        <v>203</v>
      </c>
      <c r="F336" s="866">
        <v>133</v>
      </c>
      <c r="G336" s="787">
        <v>1065</v>
      </c>
      <c r="H336" s="787">
        <v>11</v>
      </c>
      <c r="I336" s="787">
        <v>536</v>
      </c>
      <c r="J336" s="787">
        <v>192</v>
      </c>
      <c r="K336" s="787">
        <v>1168</v>
      </c>
      <c r="L336" s="787">
        <v>12</v>
      </c>
      <c r="M336" s="787">
        <v>3321</v>
      </c>
      <c r="P336" s="787">
        <v>128</v>
      </c>
      <c r="Q336" s="787">
        <v>3193</v>
      </c>
    </row>
    <row r="337" spans="1:17" ht="10.5" customHeight="1">
      <c r="A337" s="505"/>
      <c r="B337" s="505"/>
      <c r="C337" s="594" t="s">
        <v>668</v>
      </c>
      <c r="D337" s="144"/>
      <c r="E337" s="529"/>
      <c r="F337" s="529"/>
      <c r="G337" s="529"/>
      <c r="H337" s="529"/>
      <c r="I337" s="529"/>
      <c r="J337" s="529"/>
      <c r="K337" s="529"/>
      <c r="L337" s="529"/>
      <c r="M337" s="529"/>
      <c r="P337" s="529"/>
      <c r="Q337" s="529"/>
    </row>
    <row r="338" spans="1:17" ht="10.5" customHeight="1">
      <c r="A338" s="505"/>
      <c r="B338" s="505"/>
      <c r="C338" s="610" t="s">
        <v>655</v>
      </c>
      <c r="D338"/>
      <c r="E338" s="608">
        <v>104</v>
      </c>
      <c r="F338" s="608">
        <v>76</v>
      </c>
      <c r="G338" s="608">
        <v>653</v>
      </c>
      <c r="H338" s="608">
        <v>10</v>
      </c>
      <c r="I338" s="608">
        <v>271</v>
      </c>
      <c r="J338" s="608">
        <v>95</v>
      </c>
      <c r="K338" s="608">
        <v>823</v>
      </c>
      <c r="L338" s="608">
        <v>9</v>
      </c>
      <c r="M338" s="608">
        <v>2041</v>
      </c>
      <c r="P338" s="608">
        <v>79</v>
      </c>
      <c r="Q338" s="608">
        <v>1962</v>
      </c>
    </row>
    <row r="339" spans="1:17" ht="10.5" customHeight="1">
      <c r="A339" s="505"/>
      <c r="B339" s="505"/>
      <c r="C339" s="861" t="s">
        <v>656</v>
      </c>
      <c r="D339" s="533"/>
      <c r="E339" s="862">
        <v>63</v>
      </c>
      <c r="F339" s="862">
        <v>42</v>
      </c>
      <c r="G339" s="862">
        <v>472</v>
      </c>
      <c r="H339" s="862">
        <v>0</v>
      </c>
      <c r="I339" s="862">
        <v>221</v>
      </c>
      <c r="J339" s="862">
        <v>77</v>
      </c>
      <c r="K339" s="862">
        <v>308</v>
      </c>
      <c r="L339" s="862">
        <v>1</v>
      </c>
      <c r="M339" s="862">
        <v>1184</v>
      </c>
      <c r="P339" s="608">
        <v>35</v>
      </c>
      <c r="Q339" s="608">
        <v>1150</v>
      </c>
    </row>
    <row r="340" spans="1:17" ht="10.5" customHeight="1">
      <c r="A340" s="505"/>
      <c r="B340" s="505"/>
      <c r="C340" s="863"/>
      <c r="D340" s="1157"/>
      <c r="E340" s="863">
        <v>167</v>
      </c>
      <c r="F340" s="863">
        <v>118</v>
      </c>
      <c r="G340" s="787">
        <v>1125</v>
      </c>
      <c r="H340" s="787">
        <v>10</v>
      </c>
      <c r="I340" s="787">
        <v>493</v>
      </c>
      <c r="J340" s="787">
        <v>171</v>
      </c>
      <c r="K340" s="787">
        <v>1131</v>
      </c>
      <c r="L340" s="787">
        <v>10</v>
      </c>
      <c r="M340" s="787">
        <v>3225</v>
      </c>
      <c r="P340" s="787">
        <v>113</v>
      </c>
      <c r="Q340" s="787">
        <v>3112</v>
      </c>
    </row>
    <row r="341" spans="1:17" ht="10.5" customHeight="1">
      <c r="A341" s="505"/>
      <c r="B341" s="706" t="s">
        <v>308</v>
      </c>
      <c r="C341" s="1272" t="s">
        <v>669</v>
      </c>
      <c r="D341" s="1272"/>
      <c r="E341" s="1272"/>
      <c r="F341" s="1272"/>
      <c r="G341" s="1272"/>
      <c r="H341" s="1272"/>
      <c r="I341" s="1272"/>
      <c r="J341" s="1272"/>
      <c r="K341" s="1272"/>
      <c r="L341" s="1272"/>
      <c r="M341" s="1272"/>
      <c r="N341" s="1272"/>
      <c r="O341" s="1272"/>
      <c r="P341" s="1272"/>
      <c r="Q341" s="1272"/>
    </row>
    <row r="342" spans="1:17" ht="10.5" customHeight="1">
      <c r="A342" s="505"/>
      <c r="B342" s="399" t="s">
        <v>492</v>
      </c>
      <c r="C342" s="18" t="s">
        <v>532</v>
      </c>
      <c r="D342" s="18"/>
      <c r="E342" s="18"/>
      <c r="F342" s="18"/>
      <c r="G342" s="18"/>
      <c r="H342" s="18"/>
      <c r="I342" s="18"/>
      <c r="J342" s="18"/>
      <c r="K342" s="18"/>
      <c r="L342" s="18"/>
      <c r="M342" s="18"/>
      <c r="N342" s="18"/>
      <c r="O342" s="18"/>
      <c r="P342" s="18"/>
      <c r="Q342" s="18"/>
    </row>
    <row r="343" spans="1:17" ht="10.5" customHeight="1">
      <c r="A343" s="505"/>
      <c r="B343" s="399" t="s">
        <v>302</v>
      </c>
      <c r="C343" s="18" t="s">
        <v>705</v>
      </c>
      <c r="D343" s="18"/>
      <c r="E343" s="18"/>
      <c r="F343" s="18"/>
      <c r="G343" s="18"/>
      <c r="H343" s="18"/>
      <c r="I343" s="18"/>
      <c r="J343" s="18"/>
      <c r="K343" s="18"/>
      <c r="L343" s="18"/>
      <c r="M343" s="18"/>
      <c r="N343" s="18"/>
      <c r="O343" s="18"/>
      <c r="P343" s="18"/>
      <c r="Q343" s="18"/>
    </row>
    <row r="344" spans="1:17" ht="10.5" customHeight="1">
      <c r="A344" s="505"/>
      <c r="B344" s="399" t="s">
        <v>297</v>
      </c>
      <c r="C344" s="18" t="s">
        <v>678</v>
      </c>
      <c r="D344" s="18"/>
      <c r="E344" s="18"/>
      <c r="F344" s="18"/>
      <c r="G344" s="18"/>
      <c r="H344" s="18"/>
      <c r="I344" s="18"/>
      <c r="J344" s="18"/>
      <c r="K344" s="18"/>
      <c r="L344" s="18"/>
      <c r="M344" s="18"/>
      <c r="N344" s="18"/>
      <c r="O344" s="18"/>
      <c r="P344" s="18"/>
      <c r="Q344" s="18"/>
    </row>
    <row r="345" spans="1:17" ht="10.5" customHeight="1">
      <c r="A345" s="505"/>
      <c r="B345" s="505"/>
      <c r="E345" s="1194"/>
      <c r="F345" s="1194"/>
      <c r="G345" s="1194"/>
      <c r="H345" s="1194"/>
      <c r="I345" s="1194"/>
      <c r="J345" s="1194"/>
      <c r="K345" s="1194"/>
      <c r="L345" s="1194"/>
      <c r="M345" s="1194"/>
    </row>
    <row r="346" spans="1:17" ht="14.1">
      <c r="A346" s="505"/>
      <c r="B346" s="505"/>
      <c r="C346" s="1195" t="s">
        <v>673</v>
      </c>
      <c r="D346" s="511"/>
      <c r="E346" s="1279" t="s">
        <v>352</v>
      </c>
      <c r="F346" s="1280"/>
      <c r="G346" s="1279" t="s">
        <v>566</v>
      </c>
      <c r="H346" s="1279"/>
      <c r="I346" s="11" t="s">
        <v>567</v>
      </c>
      <c r="J346" s="11" t="s">
        <v>568</v>
      </c>
      <c r="K346" s="11" t="s">
        <v>569</v>
      </c>
      <c r="L346" s="11" t="s">
        <v>570</v>
      </c>
      <c r="M346" s="539" t="s">
        <v>571</v>
      </c>
      <c r="P346" s="7" t="s">
        <v>571</v>
      </c>
      <c r="Q346" s="7" t="s">
        <v>572</v>
      </c>
    </row>
    <row r="347" spans="1:17">
      <c r="A347" s="505"/>
      <c r="B347" s="505"/>
      <c r="C347" s="1196" t="s">
        <v>653</v>
      </c>
      <c r="D347" s="511"/>
      <c r="E347" s="1279"/>
      <c r="F347" s="1280"/>
      <c r="G347" s="1279" t="s">
        <v>573</v>
      </c>
      <c r="H347" s="1279"/>
      <c r="I347" s="11" t="s">
        <v>573</v>
      </c>
      <c r="J347" s="11"/>
      <c r="K347" s="539"/>
      <c r="L347" s="539"/>
      <c r="M347" s="539"/>
      <c r="P347" s="6" t="s">
        <v>574</v>
      </c>
      <c r="Q347" s="6" t="s">
        <v>575</v>
      </c>
    </row>
    <row r="348" spans="1:17" ht="10.5" customHeight="1">
      <c r="A348" s="505"/>
      <c r="B348" s="505"/>
      <c r="C348" s="683"/>
      <c r="D348" s="520"/>
      <c r="E348" s="541"/>
      <c r="F348" s="541"/>
      <c r="G348" s="541"/>
      <c r="H348" s="541" t="s">
        <v>576</v>
      </c>
      <c r="I348" s="541"/>
      <c r="J348" s="541"/>
      <c r="K348" s="541"/>
      <c r="L348" s="541"/>
      <c r="M348" s="541"/>
      <c r="P348" s="541"/>
      <c r="Q348" s="541"/>
    </row>
    <row r="349" spans="1:17" ht="10.5" customHeight="1">
      <c r="A349" s="505"/>
      <c r="B349" s="505"/>
      <c r="C349" s="537"/>
      <c r="D349" s="520"/>
      <c r="E349" s="539"/>
      <c r="F349" s="539" t="s">
        <v>576</v>
      </c>
      <c r="G349" s="539"/>
      <c r="H349" s="539" t="s">
        <v>566</v>
      </c>
      <c r="I349" s="539"/>
      <c r="J349" s="539"/>
      <c r="K349" s="539"/>
      <c r="L349" s="539"/>
      <c r="M349" s="539"/>
      <c r="P349" s="539"/>
      <c r="Q349" s="539"/>
    </row>
    <row r="350" spans="1:17" ht="10.5" customHeight="1">
      <c r="A350" s="505"/>
      <c r="B350" s="505"/>
      <c r="C350" s="542"/>
      <c r="D350" s="513"/>
      <c r="E350" s="543" t="s">
        <v>577</v>
      </c>
      <c r="F350" s="543" t="s">
        <v>352</v>
      </c>
      <c r="G350" s="543" t="s">
        <v>680</v>
      </c>
      <c r="H350" s="543" t="s">
        <v>573</v>
      </c>
      <c r="I350" s="543"/>
      <c r="J350" s="543"/>
      <c r="K350" s="543"/>
      <c r="L350" s="543"/>
      <c r="M350" s="543"/>
      <c r="P350" s="543"/>
      <c r="Q350" s="543"/>
    </row>
    <row r="351" spans="1:17" ht="10.5" customHeight="1">
      <c r="A351" s="505"/>
      <c r="B351" s="505"/>
      <c r="C351" s="544">
        <v>2024</v>
      </c>
      <c r="D351" s="529"/>
      <c r="E351" s="529"/>
      <c r="F351" s="529"/>
      <c r="G351" s="529"/>
      <c r="H351" s="529"/>
      <c r="I351" s="529"/>
      <c r="J351" s="529"/>
      <c r="K351" s="529"/>
      <c r="L351" s="529"/>
      <c r="M351" s="529"/>
      <c r="P351" s="529"/>
      <c r="Q351" s="529"/>
    </row>
    <row r="352" spans="1:17" ht="9" customHeight="1">
      <c r="A352" s="505"/>
      <c r="B352" s="505"/>
      <c r="C352" s="594" t="s">
        <v>578</v>
      </c>
      <c r="D352" s="595"/>
      <c r="E352" s="513"/>
      <c r="F352" s="513"/>
      <c r="G352" s="513"/>
      <c r="H352" s="513"/>
      <c r="I352" s="513"/>
      <c r="J352" s="513"/>
      <c r="K352" s="513"/>
      <c r="L352" s="513"/>
      <c r="M352" s="513"/>
      <c r="P352" s="549"/>
      <c r="Q352" s="549"/>
    </row>
    <row r="353" spans="1:17" ht="10.5" customHeight="1">
      <c r="A353" s="505"/>
      <c r="B353" s="505"/>
      <c r="C353" s="594" t="s">
        <v>654</v>
      </c>
      <c r="D353" s="596"/>
      <c r="E353" s="529"/>
      <c r="F353" s="529"/>
      <c r="G353" s="529"/>
      <c r="H353" s="529"/>
      <c r="I353" s="529"/>
      <c r="J353" s="529"/>
      <c r="K353" s="529"/>
      <c r="L353" s="529"/>
      <c r="M353" s="529"/>
      <c r="P353" s="529"/>
      <c r="Q353" s="529"/>
    </row>
    <row r="354" spans="1:17" ht="10.5" customHeight="1">
      <c r="A354" s="505"/>
      <c r="B354" s="505"/>
      <c r="C354" s="610" t="s">
        <v>655</v>
      </c>
      <c r="D354" s="599"/>
      <c r="E354" s="608">
        <v>3</v>
      </c>
      <c r="F354" s="608">
        <v>0</v>
      </c>
      <c r="G354" s="608">
        <v>180</v>
      </c>
      <c r="H354" s="608">
        <v>0</v>
      </c>
      <c r="I354" s="608">
        <v>0</v>
      </c>
      <c r="J354" s="608">
        <v>0</v>
      </c>
      <c r="K354" s="608">
        <v>0</v>
      </c>
      <c r="L354" s="608">
        <v>1</v>
      </c>
      <c r="M354" s="608">
        <v>184</v>
      </c>
      <c r="P354" s="608">
        <v>1</v>
      </c>
      <c r="Q354" s="608">
        <v>183</v>
      </c>
    </row>
    <row r="355" spans="1:17">
      <c r="A355" s="505"/>
      <c r="B355" s="505"/>
      <c r="C355" s="861" t="s">
        <v>656</v>
      </c>
      <c r="D355" s="533"/>
      <c r="E355" s="862">
        <v>0</v>
      </c>
      <c r="F355" s="862">
        <v>0</v>
      </c>
      <c r="G355" s="862">
        <v>217</v>
      </c>
      <c r="H355" s="862">
        <v>0</v>
      </c>
      <c r="I355" s="862">
        <v>0</v>
      </c>
      <c r="J355" s="862">
        <v>0</v>
      </c>
      <c r="K355" s="862">
        <v>0</v>
      </c>
      <c r="L355" s="862">
        <v>0</v>
      </c>
      <c r="M355" s="862">
        <v>217</v>
      </c>
      <c r="P355" s="862">
        <v>0</v>
      </c>
      <c r="Q355" s="862">
        <v>217</v>
      </c>
    </row>
    <row r="356" spans="1:17" ht="10.5" customHeight="1">
      <c r="A356" s="505"/>
      <c r="B356" s="505"/>
      <c r="C356" s="863"/>
      <c r="D356" s="1157"/>
      <c r="E356" s="863">
        <v>3</v>
      </c>
      <c r="F356" s="863">
        <v>0</v>
      </c>
      <c r="G356" s="787">
        <v>397</v>
      </c>
      <c r="H356" s="863">
        <v>0</v>
      </c>
      <c r="I356" s="787">
        <v>0</v>
      </c>
      <c r="J356" s="787">
        <v>0</v>
      </c>
      <c r="K356" s="863">
        <v>0</v>
      </c>
      <c r="L356" s="787">
        <v>1</v>
      </c>
      <c r="M356" s="787">
        <v>401</v>
      </c>
      <c r="P356" s="787">
        <v>1</v>
      </c>
      <c r="Q356" s="787">
        <v>400</v>
      </c>
    </row>
    <row r="357" spans="1:17" ht="10.5" customHeight="1">
      <c r="A357" s="505"/>
      <c r="B357" s="505"/>
      <c r="C357" s="72"/>
      <c r="D357"/>
      <c r="E357" s="601"/>
      <c r="F357" s="601"/>
      <c r="G357" s="602"/>
      <c r="H357" s="601"/>
      <c r="I357" s="602"/>
      <c r="J357" s="602"/>
      <c r="K357" s="601"/>
      <c r="L357" s="602"/>
      <c r="M357" s="602"/>
    </row>
    <row r="358" spans="1:17" ht="10.5" customHeight="1">
      <c r="A358" s="505"/>
      <c r="B358" s="505"/>
      <c r="C358" s="18" t="s">
        <v>657</v>
      </c>
      <c r="D358"/>
      <c r="E358" s="605"/>
      <c r="F358" s="605"/>
      <c r="G358" s="605"/>
      <c r="H358" s="605"/>
      <c r="I358" s="605"/>
      <c r="J358" s="605"/>
      <c r="K358" s="605"/>
      <c r="L358" s="605"/>
      <c r="M358" s="605"/>
    </row>
    <row r="359" spans="1:17" ht="10.5" customHeight="1">
      <c r="A359" s="505"/>
      <c r="B359" s="505"/>
      <c r="C359" s="18" t="s">
        <v>658</v>
      </c>
      <c r="D359" s="533"/>
      <c r="E359" s="608">
        <v>0</v>
      </c>
      <c r="F359" s="608">
        <v>0</v>
      </c>
      <c r="G359" s="608">
        <v>89</v>
      </c>
      <c r="H359" s="608">
        <v>0</v>
      </c>
      <c r="I359" s="608">
        <v>2</v>
      </c>
      <c r="J359" s="608">
        <v>0</v>
      </c>
      <c r="K359" s="608">
        <v>0</v>
      </c>
      <c r="L359" s="608">
        <v>1</v>
      </c>
      <c r="M359" s="608">
        <v>93</v>
      </c>
      <c r="P359" s="608">
        <v>3</v>
      </c>
      <c r="Q359" s="608">
        <v>90</v>
      </c>
    </row>
    <row r="360" spans="1:17" ht="10.5" customHeight="1">
      <c r="A360" s="505"/>
      <c r="B360" s="505"/>
      <c r="C360" s="18" t="s">
        <v>659</v>
      </c>
      <c r="D360" s="533"/>
      <c r="E360" s="608">
        <v>0</v>
      </c>
      <c r="F360" s="608">
        <v>0</v>
      </c>
      <c r="G360" s="608">
        <v>0</v>
      </c>
      <c r="H360" s="608">
        <v>0</v>
      </c>
      <c r="I360" s="608">
        <v>0</v>
      </c>
      <c r="J360" s="608">
        <v>0</v>
      </c>
      <c r="K360" s="608">
        <v>0</v>
      </c>
      <c r="L360" s="608">
        <v>0</v>
      </c>
      <c r="M360" s="608">
        <v>0</v>
      </c>
      <c r="P360" s="608">
        <v>0</v>
      </c>
      <c r="Q360" s="608">
        <v>0</v>
      </c>
    </row>
    <row r="361" spans="1:17" ht="10.5" customHeight="1">
      <c r="A361" s="505"/>
      <c r="B361" s="505"/>
      <c r="C361" s="18" t="s">
        <v>660</v>
      </c>
      <c r="D361" s="533"/>
      <c r="E361" s="608">
        <v>0</v>
      </c>
      <c r="F361" s="608">
        <v>0</v>
      </c>
      <c r="G361" s="608">
        <v>1</v>
      </c>
      <c r="H361" s="608">
        <v>0</v>
      </c>
      <c r="I361" s="608">
        <v>0</v>
      </c>
      <c r="J361" s="608">
        <v>0</v>
      </c>
      <c r="K361" s="608">
        <v>0</v>
      </c>
      <c r="L361" s="608">
        <v>0</v>
      </c>
      <c r="M361" s="608">
        <v>1</v>
      </c>
      <c r="P361" s="608">
        <v>0</v>
      </c>
      <c r="Q361" s="608">
        <v>1</v>
      </c>
    </row>
    <row r="362" spans="1:17" ht="10.5" customHeight="1">
      <c r="A362" s="505"/>
      <c r="B362" s="505"/>
      <c r="C362" s="18" t="s">
        <v>661</v>
      </c>
      <c r="D362" s="533"/>
      <c r="E362" s="608">
        <v>0</v>
      </c>
      <c r="F362" s="608">
        <v>0</v>
      </c>
      <c r="G362" s="608">
        <v>4</v>
      </c>
      <c r="H362" s="608">
        <v>0</v>
      </c>
      <c r="I362" s="608">
        <v>0</v>
      </c>
      <c r="J362" s="608">
        <v>0</v>
      </c>
      <c r="K362" s="608">
        <v>0</v>
      </c>
      <c r="L362" s="608">
        <v>0</v>
      </c>
      <c r="M362" s="608">
        <v>4</v>
      </c>
      <c r="P362" s="608">
        <v>0</v>
      </c>
      <c r="Q362" s="608">
        <v>4</v>
      </c>
    </row>
    <row r="363" spans="1:17" ht="10.5" customHeight="1">
      <c r="A363" s="505"/>
      <c r="B363" s="505"/>
      <c r="C363" s="18" t="s">
        <v>674</v>
      </c>
      <c r="D363" s="533"/>
      <c r="E363" s="608">
        <v>-1</v>
      </c>
      <c r="F363" s="608">
        <v>0</v>
      </c>
      <c r="G363" s="608">
        <v>-39</v>
      </c>
      <c r="H363" s="608">
        <v>0</v>
      </c>
      <c r="I363" s="608">
        <v>-2</v>
      </c>
      <c r="J363" s="608">
        <v>0</v>
      </c>
      <c r="K363" s="608">
        <v>0</v>
      </c>
      <c r="L363" s="608">
        <v>-1</v>
      </c>
      <c r="M363" s="608">
        <v>-43</v>
      </c>
      <c r="P363" s="608">
        <v>-2</v>
      </c>
      <c r="Q363" s="608">
        <v>-40</v>
      </c>
    </row>
    <row r="364" spans="1:17" ht="10.5" customHeight="1">
      <c r="A364" s="505"/>
      <c r="B364" s="505"/>
      <c r="C364" s="18" t="s">
        <v>663</v>
      </c>
      <c r="D364" s="533"/>
      <c r="E364" s="608">
        <v>0</v>
      </c>
      <c r="F364" s="608">
        <v>0</v>
      </c>
      <c r="G364" s="608">
        <v>-4</v>
      </c>
      <c r="H364" s="608">
        <v>0</v>
      </c>
      <c r="I364" s="608">
        <v>0</v>
      </c>
      <c r="J364" s="608">
        <v>0</v>
      </c>
      <c r="K364" s="608">
        <v>0</v>
      </c>
      <c r="L364" s="608">
        <v>0</v>
      </c>
      <c r="M364" s="608">
        <v>-4</v>
      </c>
      <c r="P364" s="608">
        <v>0</v>
      </c>
      <c r="Q364" s="608">
        <v>-4</v>
      </c>
    </row>
    <row r="365" spans="1:17" ht="10.5" customHeight="1">
      <c r="A365" s="505"/>
      <c r="B365" s="505"/>
      <c r="C365" s="863"/>
      <c r="D365" s="1157"/>
      <c r="E365" s="787">
        <v>-1</v>
      </c>
      <c r="F365" s="787">
        <v>0</v>
      </c>
      <c r="G365" s="787">
        <v>51</v>
      </c>
      <c r="H365" s="787">
        <v>0</v>
      </c>
      <c r="I365" s="787">
        <v>0</v>
      </c>
      <c r="J365" s="787">
        <v>0</v>
      </c>
      <c r="K365" s="787">
        <v>0</v>
      </c>
      <c r="L365" s="787">
        <v>0</v>
      </c>
      <c r="M365" s="787">
        <v>51</v>
      </c>
      <c r="P365" s="787">
        <v>1</v>
      </c>
      <c r="Q365" s="787">
        <v>50</v>
      </c>
    </row>
    <row r="366" spans="1:17" ht="10.5" customHeight="1">
      <c r="A366" s="505"/>
      <c r="B366" s="505"/>
      <c r="C366" s="594" t="s">
        <v>681</v>
      </c>
      <c r="D366" s="144"/>
      <c r="E366" s="529"/>
      <c r="F366" s="529"/>
      <c r="G366" s="529"/>
      <c r="H366" s="529"/>
      <c r="I366" s="529"/>
      <c r="J366" s="529"/>
      <c r="K366" s="529"/>
      <c r="L366" s="529"/>
      <c r="M366" s="529"/>
      <c r="P366" s="529"/>
      <c r="Q366" s="529"/>
    </row>
    <row r="367" spans="1:17" ht="10.5" customHeight="1">
      <c r="A367" s="505"/>
      <c r="B367" s="505"/>
      <c r="C367" s="610" t="s">
        <v>655</v>
      </c>
      <c r="D367"/>
      <c r="E367" s="608">
        <v>2</v>
      </c>
      <c r="F367" s="608">
        <v>0</v>
      </c>
      <c r="G367" s="608">
        <v>202</v>
      </c>
      <c r="H367" s="608">
        <v>0</v>
      </c>
      <c r="I367" s="608">
        <v>1</v>
      </c>
      <c r="J367" s="608">
        <v>0</v>
      </c>
      <c r="K367" s="608">
        <v>0</v>
      </c>
      <c r="L367" s="608">
        <v>1</v>
      </c>
      <c r="M367" s="608">
        <v>206</v>
      </c>
      <c r="P367" s="608">
        <v>2</v>
      </c>
      <c r="Q367" s="608">
        <v>204</v>
      </c>
    </row>
    <row r="368" spans="1:17" ht="10.5" customHeight="1">
      <c r="A368" s="505"/>
      <c r="B368" s="505"/>
      <c r="C368" s="861" t="s">
        <v>656</v>
      </c>
      <c r="D368" s="533"/>
      <c r="E368" s="862">
        <v>0</v>
      </c>
      <c r="F368" s="862">
        <v>0</v>
      </c>
      <c r="G368" s="862">
        <v>246</v>
      </c>
      <c r="H368" s="862">
        <v>0</v>
      </c>
      <c r="I368" s="862">
        <v>0</v>
      </c>
      <c r="J368" s="862">
        <v>0</v>
      </c>
      <c r="K368" s="862">
        <v>0</v>
      </c>
      <c r="L368" s="862">
        <v>0</v>
      </c>
      <c r="M368" s="862">
        <v>246</v>
      </c>
      <c r="P368" s="862">
        <v>0</v>
      </c>
      <c r="Q368" s="862">
        <v>246</v>
      </c>
    </row>
    <row r="369" spans="1:17" ht="10.5" customHeight="1">
      <c r="A369" s="505"/>
      <c r="B369" s="505"/>
      <c r="C369" s="863"/>
      <c r="D369" s="1157"/>
      <c r="E369" s="863">
        <v>3</v>
      </c>
      <c r="F369" s="863">
        <v>0</v>
      </c>
      <c r="G369" s="787">
        <v>447</v>
      </c>
      <c r="H369" s="863">
        <v>0</v>
      </c>
      <c r="I369" s="787">
        <v>1</v>
      </c>
      <c r="J369" s="787">
        <v>0</v>
      </c>
      <c r="K369" s="863">
        <v>0</v>
      </c>
      <c r="L369" s="787">
        <v>1</v>
      </c>
      <c r="M369" s="787">
        <v>452</v>
      </c>
      <c r="P369" s="787">
        <v>2</v>
      </c>
      <c r="Q369" s="787">
        <v>450</v>
      </c>
    </row>
    <row r="370" spans="1:17" ht="10.5" customHeight="1">
      <c r="A370" s="505"/>
      <c r="B370" s="505"/>
      <c r="C370" s="594" t="s">
        <v>706</v>
      </c>
      <c r="D370" s="513"/>
      <c r="E370" s="513"/>
      <c r="F370" s="513"/>
      <c r="G370" s="513"/>
      <c r="H370" s="513"/>
      <c r="I370" s="513"/>
      <c r="J370" s="513"/>
      <c r="K370" s="513"/>
      <c r="L370" s="513"/>
      <c r="M370" s="513"/>
      <c r="P370" s="549"/>
      <c r="Q370" s="549"/>
    </row>
    <row r="371" spans="1:17" ht="10.5" customHeight="1">
      <c r="A371" s="505"/>
      <c r="B371" s="505"/>
      <c r="C371" s="594" t="s">
        <v>654</v>
      </c>
      <c r="D371" s="144"/>
      <c r="E371" s="529"/>
      <c r="F371" s="529"/>
      <c r="G371" s="529"/>
      <c r="H371" s="529"/>
      <c r="I371" s="529"/>
      <c r="J371" s="529"/>
      <c r="K371" s="529"/>
      <c r="L371" s="529"/>
      <c r="M371" s="529"/>
      <c r="P371" s="529"/>
      <c r="Q371" s="529"/>
    </row>
    <row r="372" spans="1:17" ht="10.5" customHeight="1">
      <c r="A372" s="505"/>
      <c r="B372" s="505"/>
      <c r="C372" s="610" t="s">
        <v>655</v>
      </c>
      <c r="D372"/>
      <c r="E372" s="608">
        <v>0</v>
      </c>
      <c r="F372" s="608">
        <v>3</v>
      </c>
      <c r="G372" s="608">
        <v>0</v>
      </c>
      <c r="H372" s="608">
        <v>0</v>
      </c>
      <c r="I372" s="608">
        <v>3</v>
      </c>
      <c r="J372" s="608">
        <v>14</v>
      </c>
      <c r="K372" s="608">
        <v>0</v>
      </c>
      <c r="L372" s="608">
        <v>0</v>
      </c>
      <c r="M372" s="608">
        <v>19</v>
      </c>
      <c r="P372" s="608">
        <v>0</v>
      </c>
      <c r="Q372" s="608">
        <v>19</v>
      </c>
    </row>
    <row r="373" spans="1:17" ht="10.5" customHeight="1">
      <c r="A373" s="505"/>
      <c r="B373" s="505"/>
      <c r="C373" s="861" t="s">
        <v>656</v>
      </c>
      <c r="D373" s="533"/>
      <c r="E373" s="862">
        <v>0</v>
      </c>
      <c r="F373" s="862">
        <v>5</v>
      </c>
      <c r="G373" s="862">
        <v>0</v>
      </c>
      <c r="H373" s="862">
        <v>0</v>
      </c>
      <c r="I373" s="862">
        <v>1</v>
      </c>
      <c r="J373" s="862">
        <v>0</v>
      </c>
      <c r="K373" s="862">
        <v>0</v>
      </c>
      <c r="L373" s="862">
        <v>0</v>
      </c>
      <c r="M373" s="862">
        <v>6</v>
      </c>
      <c r="P373" s="862">
        <v>0</v>
      </c>
      <c r="Q373" s="862">
        <v>6</v>
      </c>
    </row>
    <row r="374" spans="1:17" ht="12.75" customHeight="1">
      <c r="A374" s="505"/>
      <c r="B374" s="505"/>
      <c r="C374" s="863"/>
      <c r="D374" s="1157"/>
      <c r="E374" s="863">
        <v>0</v>
      </c>
      <c r="F374" s="863">
        <v>8</v>
      </c>
      <c r="G374" s="863">
        <v>0</v>
      </c>
      <c r="H374" s="863">
        <v>0</v>
      </c>
      <c r="I374" s="863">
        <v>4</v>
      </c>
      <c r="J374" s="863">
        <v>14</v>
      </c>
      <c r="K374" s="863">
        <v>0</v>
      </c>
      <c r="L374" s="863">
        <v>0</v>
      </c>
      <c r="M374" s="787">
        <v>25</v>
      </c>
      <c r="P374" s="863">
        <v>0</v>
      </c>
      <c r="Q374" s="787">
        <v>25</v>
      </c>
    </row>
    <row r="375" spans="1:17" ht="10.5" customHeight="1">
      <c r="A375" s="505"/>
      <c r="B375" s="505"/>
      <c r="C375" s="72"/>
      <c r="D375"/>
      <c r="E375" s="601"/>
      <c r="F375" s="602"/>
      <c r="G375" s="601"/>
      <c r="H375" s="601"/>
      <c r="I375" s="601"/>
      <c r="J375" s="601"/>
      <c r="K375" s="601"/>
      <c r="L375" s="601"/>
      <c r="M375" s="602"/>
    </row>
    <row r="376" spans="1:17" ht="10.5" customHeight="1">
      <c r="A376" s="505"/>
      <c r="B376" s="505"/>
      <c r="C376" s="18" t="s">
        <v>657</v>
      </c>
      <c r="D376"/>
      <c r="E376" s="605"/>
      <c r="F376" s="605"/>
      <c r="G376" s="605"/>
      <c r="H376" s="605"/>
      <c r="I376" s="605"/>
      <c r="J376" s="605"/>
      <c r="K376" s="605"/>
      <c r="L376" s="605"/>
      <c r="M376" s="605"/>
    </row>
    <row r="377" spans="1:17">
      <c r="A377" s="505"/>
      <c r="B377" s="505"/>
      <c r="C377" s="18" t="s">
        <v>658</v>
      </c>
      <c r="D377" s="533"/>
      <c r="E377" s="608">
        <v>0</v>
      </c>
      <c r="F377" s="608">
        <v>1</v>
      </c>
      <c r="G377" s="608">
        <v>0</v>
      </c>
      <c r="H377" s="608">
        <v>0</v>
      </c>
      <c r="I377" s="608">
        <v>0</v>
      </c>
      <c r="J377" s="608">
        <v>-2</v>
      </c>
      <c r="K377" s="608">
        <v>0</v>
      </c>
      <c r="L377" s="608">
        <v>0</v>
      </c>
      <c r="M377" s="608">
        <v>-1</v>
      </c>
      <c r="P377" s="608">
        <v>0</v>
      </c>
      <c r="Q377" s="608">
        <v>-1</v>
      </c>
    </row>
    <row r="378" spans="1:17">
      <c r="A378" s="505"/>
      <c r="B378" s="505"/>
      <c r="C378" s="18" t="s">
        <v>659</v>
      </c>
      <c r="D378" s="533"/>
      <c r="E378" s="608">
        <v>0</v>
      </c>
      <c r="F378" s="608">
        <v>0</v>
      </c>
      <c r="G378" s="608">
        <v>0</v>
      </c>
      <c r="H378" s="608">
        <v>0</v>
      </c>
      <c r="I378" s="608">
        <v>0</v>
      </c>
      <c r="J378" s="608">
        <v>0</v>
      </c>
      <c r="K378" s="608">
        <v>0</v>
      </c>
      <c r="L378" s="608">
        <v>0</v>
      </c>
      <c r="M378" s="608">
        <v>0</v>
      </c>
      <c r="P378" s="608">
        <v>0</v>
      </c>
      <c r="Q378" s="608">
        <v>0</v>
      </c>
    </row>
    <row r="379" spans="1:17" ht="10.5" customHeight="1">
      <c r="A379" s="505"/>
      <c r="B379" s="505"/>
      <c r="C379" s="18" t="s">
        <v>660</v>
      </c>
      <c r="D379" s="533"/>
      <c r="E379" s="608">
        <v>0</v>
      </c>
      <c r="F379" s="608">
        <v>0</v>
      </c>
      <c r="G379" s="608">
        <v>0</v>
      </c>
      <c r="H379" s="608">
        <v>0</v>
      </c>
      <c r="I379" s="608">
        <v>0</v>
      </c>
      <c r="J379" s="608">
        <v>0</v>
      </c>
      <c r="K379" s="608">
        <v>0</v>
      </c>
      <c r="L379" s="608">
        <v>0</v>
      </c>
      <c r="M379" s="608">
        <v>0</v>
      </c>
      <c r="P379" s="608">
        <v>0</v>
      </c>
      <c r="Q379" s="608">
        <v>0</v>
      </c>
    </row>
    <row r="380" spans="1:17" ht="10.5" customHeight="1">
      <c r="A380" s="505"/>
      <c r="B380" s="505"/>
      <c r="C380" s="18" t="s">
        <v>661</v>
      </c>
      <c r="D380" s="533"/>
      <c r="E380" s="608">
        <v>0</v>
      </c>
      <c r="F380" s="608">
        <v>0</v>
      </c>
      <c r="G380" s="608">
        <v>0</v>
      </c>
      <c r="H380" s="608">
        <v>0</v>
      </c>
      <c r="I380" s="608">
        <v>0</v>
      </c>
      <c r="J380" s="608">
        <v>0</v>
      </c>
      <c r="K380" s="608">
        <v>0</v>
      </c>
      <c r="L380" s="608">
        <v>0</v>
      </c>
      <c r="M380" s="608">
        <v>0</v>
      </c>
      <c r="P380" s="608">
        <v>0</v>
      </c>
      <c r="Q380" s="608">
        <v>0</v>
      </c>
    </row>
    <row r="381" spans="1:17" ht="10.5" customHeight="1">
      <c r="A381" s="505"/>
      <c r="B381" s="505"/>
      <c r="C381" s="18" t="s">
        <v>662</v>
      </c>
      <c r="D381" s="533"/>
      <c r="E381" s="608">
        <v>0</v>
      </c>
      <c r="F381" s="608">
        <v>-1</v>
      </c>
      <c r="G381" s="608">
        <v>0</v>
      </c>
      <c r="H381" s="608">
        <v>0</v>
      </c>
      <c r="I381" s="608">
        <v>0</v>
      </c>
      <c r="J381" s="608">
        <v>-2</v>
      </c>
      <c r="K381" s="608">
        <v>0</v>
      </c>
      <c r="L381" s="608">
        <v>0</v>
      </c>
      <c r="M381" s="608">
        <v>-3</v>
      </c>
      <c r="P381" s="608">
        <v>-1</v>
      </c>
      <c r="Q381" s="608">
        <v>-2</v>
      </c>
    </row>
    <row r="382" spans="1:17" ht="10.5" customHeight="1">
      <c r="A382" s="505"/>
      <c r="B382" s="505"/>
      <c r="C382" s="18" t="s">
        <v>663</v>
      </c>
      <c r="D382" s="533"/>
      <c r="E382" s="608">
        <v>0</v>
      </c>
      <c r="F382" s="608">
        <v>0</v>
      </c>
      <c r="G382" s="608">
        <v>0</v>
      </c>
      <c r="H382" s="608">
        <v>0</v>
      </c>
      <c r="I382" s="608">
        <v>0</v>
      </c>
      <c r="J382" s="608">
        <v>0</v>
      </c>
      <c r="K382" s="608">
        <v>0</v>
      </c>
      <c r="L382" s="608">
        <v>0</v>
      </c>
      <c r="M382" s="608">
        <v>0</v>
      </c>
      <c r="P382" s="608">
        <v>0</v>
      </c>
      <c r="Q382" s="608">
        <v>0</v>
      </c>
    </row>
    <row r="383" spans="1:17" ht="10.5" customHeight="1">
      <c r="A383" s="505"/>
      <c r="B383" s="505"/>
      <c r="C383" s="863"/>
      <c r="D383" s="1157"/>
      <c r="E383" s="787">
        <v>0</v>
      </c>
      <c r="F383" s="787">
        <v>0</v>
      </c>
      <c r="G383" s="787">
        <v>0</v>
      </c>
      <c r="H383" s="787">
        <v>0</v>
      </c>
      <c r="I383" s="787">
        <v>0</v>
      </c>
      <c r="J383" s="787">
        <v>-4</v>
      </c>
      <c r="K383" s="787">
        <v>0</v>
      </c>
      <c r="L383" s="787">
        <v>0</v>
      </c>
      <c r="M383" s="787">
        <v>-4</v>
      </c>
      <c r="P383" s="787">
        <v>-1</v>
      </c>
      <c r="Q383" s="787">
        <v>-3</v>
      </c>
    </row>
    <row r="384" spans="1:17" ht="10.5" customHeight="1">
      <c r="A384" s="505"/>
      <c r="B384" s="505"/>
      <c r="C384" s="594" t="s">
        <v>668</v>
      </c>
      <c r="D384" s="144"/>
      <c r="E384" s="529"/>
      <c r="F384" s="529"/>
      <c r="G384" s="529"/>
      <c r="H384" s="529"/>
      <c r="I384" s="529"/>
      <c r="J384" s="529"/>
      <c r="K384" s="529"/>
      <c r="L384" s="529"/>
      <c r="M384" s="529"/>
      <c r="P384" s="529"/>
      <c r="Q384" s="529"/>
    </row>
    <row r="385" spans="1:17" ht="10.5" customHeight="1">
      <c r="A385" s="505"/>
      <c r="B385" s="505"/>
      <c r="C385" s="610" t="s">
        <v>655</v>
      </c>
      <c r="D385"/>
      <c r="E385" s="608">
        <v>0</v>
      </c>
      <c r="F385" s="608">
        <v>3</v>
      </c>
      <c r="G385" s="608">
        <v>0</v>
      </c>
      <c r="H385" s="608">
        <v>0</v>
      </c>
      <c r="I385" s="608">
        <v>3</v>
      </c>
      <c r="J385" s="608">
        <v>10</v>
      </c>
      <c r="K385" s="608">
        <v>0</v>
      </c>
      <c r="L385" s="608">
        <v>0</v>
      </c>
      <c r="M385" s="608">
        <v>16</v>
      </c>
      <c r="P385" s="608">
        <v>-1</v>
      </c>
      <c r="Q385" s="608">
        <v>16</v>
      </c>
    </row>
    <row r="386" spans="1:17" ht="10.5" customHeight="1">
      <c r="A386" s="505"/>
      <c r="B386" s="505"/>
      <c r="C386" s="861" t="s">
        <v>656</v>
      </c>
      <c r="D386" s="533"/>
      <c r="E386" s="862">
        <v>0</v>
      </c>
      <c r="F386" s="862">
        <v>5</v>
      </c>
      <c r="G386" s="862">
        <v>0</v>
      </c>
      <c r="H386" s="862">
        <v>0</v>
      </c>
      <c r="I386" s="862">
        <v>0</v>
      </c>
      <c r="J386" s="862">
        <v>0</v>
      </c>
      <c r="K386" s="862">
        <v>0</v>
      </c>
      <c r="L386" s="862">
        <v>0</v>
      </c>
      <c r="M386" s="862">
        <v>6</v>
      </c>
      <c r="P386" s="862">
        <v>0</v>
      </c>
      <c r="Q386" s="862">
        <v>6</v>
      </c>
    </row>
    <row r="387" spans="1:17" ht="10.5" customHeight="1">
      <c r="A387" s="505"/>
      <c r="B387" s="505"/>
      <c r="C387" s="863"/>
      <c r="D387" s="1157"/>
      <c r="E387" s="863">
        <v>0</v>
      </c>
      <c r="F387" s="863">
        <v>8</v>
      </c>
      <c r="G387" s="863">
        <v>0</v>
      </c>
      <c r="H387" s="863">
        <v>0</v>
      </c>
      <c r="I387" s="863">
        <v>4</v>
      </c>
      <c r="J387" s="863">
        <v>10</v>
      </c>
      <c r="K387" s="863">
        <v>0</v>
      </c>
      <c r="L387" s="863">
        <v>0</v>
      </c>
      <c r="M387" s="787">
        <v>22</v>
      </c>
      <c r="P387" s="787">
        <v>-1</v>
      </c>
      <c r="Q387" s="787">
        <v>22</v>
      </c>
    </row>
    <row r="388" spans="1:17" ht="10.5" customHeight="1">
      <c r="A388" s="505"/>
      <c r="B388" s="505"/>
      <c r="C388" s="594" t="s">
        <v>704</v>
      </c>
      <c r="D388" s="513"/>
      <c r="E388" s="513"/>
      <c r="F388" s="513"/>
      <c r="G388" s="513"/>
      <c r="H388" s="513"/>
      <c r="I388" s="513"/>
      <c r="J388" s="513"/>
      <c r="K388" s="513"/>
      <c r="L388" s="513"/>
      <c r="M388" s="513"/>
      <c r="P388" s="549"/>
      <c r="Q388" s="549"/>
    </row>
    <row r="389" spans="1:17" ht="10.5" customHeight="1">
      <c r="A389" s="505"/>
      <c r="B389" s="505"/>
      <c r="C389" s="594" t="s">
        <v>654</v>
      </c>
      <c r="D389" s="144"/>
      <c r="E389" s="529"/>
      <c r="F389" s="529"/>
      <c r="G389" s="529"/>
      <c r="H389" s="529"/>
      <c r="I389" s="529"/>
      <c r="J389" s="529"/>
      <c r="K389" s="529"/>
      <c r="L389" s="529"/>
      <c r="M389" s="529"/>
      <c r="P389" s="529"/>
      <c r="Q389" s="529"/>
    </row>
    <row r="390" spans="1:17" ht="10.5" customHeight="1">
      <c r="A390" s="505"/>
      <c r="B390" s="505"/>
      <c r="C390" s="610" t="s">
        <v>655</v>
      </c>
      <c r="D390"/>
      <c r="E390" s="608">
        <v>3</v>
      </c>
      <c r="F390" s="608">
        <v>3</v>
      </c>
      <c r="G390" s="608">
        <v>180</v>
      </c>
      <c r="H390" s="608">
        <v>0</v>
      </c>
      <c r="I390" s="608">
        <v>3</v>
      </c>
      <c r="J390" s="608">
        <v>14</v>
      </c>
      <c r="K390" s="608">
        <v>0</v>
      </c>
      <c r="L390" s="608">
        <v>1</v>
      </c>
      <c r="M390" s="608">
        <v>204</v>
      </c>
      <c r="P390" s="608">
        <v>1</v>
      </c>
      <c r="Q390" s="608">
        <v>203</v>
      </c>
    </row>
    <row r="391" spans="1:17" ht="10.5" customHeight="1">
      <c r="A391" s="505"/>
      <c r="B391" s="505"/>
      <c r="C391" s="861" t="s">
        <v>656</v>
      </c>
      <c r="D391" s="533"/>
      <c r="E391" s="862">
        <v>0</v>
      </c>
      <c r="F391" s="862">
        <v>5</v>
      </c>
      <c r="G391" s="862">
        <v>217</v>
      </c>
      <c r="H391" s="862">
        <v>0</v>
      </c>
      <c r="I391" s="862">
        <v>1</v>
      </c>
      <c r="J391" s="862">
        <v>0</v>
      </c>
      <c r="K391" s="862">
        <v>0</v>
      </c>
      <c r="L391" s="862">
        <v>0</v>
      </c>
      <c r="M391" s="862">
        <v>223</v>
      </c>
      <c r="P391" s="862">
        <v>0</v>
      </c>
      <c r="Q391" s="862">
        <v>223</v>
      </c>
    </row>
    <row r="392" spans="1:17" ht="12.75" customHeight="1">
      <c r="A392" s="505"/>
      <c r="B392" s="505"/>
      <c r="C392" s="863"/>
      <c r="D392" s="1157"/>
      <c r="E392" s="863">
        <v>3</v>
      </c>
      <c r="F392" s="863">
        <v>8</v>
      </c>
      <c r="G392" s="787">
        <v>397</v>
      </c>
      <c r="H392" s="787">
        <v>0</v>
      </c>
      <c r="I392" s="787">
        <v>4</v>
      </c>
      <c r="J392" s="787">
        <v>14</v>
      </c>
      <c r="K392" s="787">
        <v>0</v>
      </c>
      <c r="L392" s="787">
        <v>1</v>
      </c>
      <c r="M392" s="787">
        <v>427</v>
      </c>
      <c r="P392" s="787">
        <v>1</v>
      </c>
      <c r="Q392" s="787">
        <v>426</v>
      </c>
    </row>
    <row r="393" spans="1:17" ht="10.5" customHeight="1">
      <c r="A393" s="505"/>
      <c r="B393" s="505"/>
      <c r="C393" s="594" t="s">
        <v>668</v>
      </c>
      <c r="D393" s="144"/>
      <c r="E393" s="529"/>
      <c r="F393" s="529"/>
      <c r="G393" s="529"/>
      <c r="H393" s="529"/>
      <c r="I393" s="529"/>
      <c r="J393" s="529"/>
      <c r="K393" s="529"/>
      <c r="L393" s="529"/>
      <c r="M393" s="529"/>
      <c r="P393" s="529"/>
      <c r="Q393" s="529"/>
    </row>
    <row r="394" spans="1:17" ht="10.5" customHeight="1">
      <c r="A394" s="505"/>
      <c r="B394" s="505"/>
      <c r="C394" s="610" t="s">
        <v>655</v>
      </c>
      <c r="D394"/>
      <c r="E394" s="608">
        <v>2</v>
      </c>
      <c r="F394" s="608">
        <v>3</v>
      </c>
      <c r="G394" s="608">
        <v>202</v>
      </c>
      <c r="H394" s="608">
        <v>0</v>
      </c>
      <c r="I394" s="608">
        <v>4</v>
      </c>
      <c r="J394" s="608">
        <v>10</v>
      </c>
      <c r="K394" s="608">
        <v>0</v>
      </c>
      <c r="L394" s="608">
        <v>1</v>
      </c>
      <c r="M394" s="608">
        <v>222</v>
      </c>
      <c r="P394" s="608">
        <v>1</v>
      </c>
      <c r="Q394" s="608">
        <v>220</v>
      </c>
    </row>
    <row r="395" spans="1:17" ht="10.5" customHeight="1">
      <c r="A395" s="505"/>
      <c r="B395" s="505"/>
      <c r="C395" s="861" t="s">
        <v>656</v>
      </c>
      <c r="D395" s="533"/>
      <c r="E395" s="862">
        <v>0</v>
      </c>
      <c r="F395" s="862">
        <v>5</v>
      </c>
      <c r="G395" s="862">
        <v>246</v>
      </c>
      <c r="H395" s="862">
        <v>0</v>
      </c>
      <c r="I395" s="862">
        <v>0</v>
      </c>
      <c r="J395" s="862">
        <v>0</v>
      </c>
      <c r="K395" s="862">
        <v>0</v>
      </c>
      <c r="L395" s="862">
        <v>0</v>
      </c>
      <c r="M395" s="862">
        <v>252</v>
      </c>
      <c r="P395" s="608">
        <v>0</v>
      </c>
      <c r="Q395" s="608">
        <v>252</v>
      </c>
    </row>
    <row r="396" spans="1:17" ht="10.5" customHeight="1">
      <c r="A396" s="505"/>
      <c r="B396" s="505"/>
      <c r="C396" s="863"/>
      <c r="D396" s="1157"/>
      <c r="E396" s="863">
        <v>3</v>
      </c>
      <c r="F396" s="863">
        <v>8</v>
      </c>
      <c r="G396" s="787">
        <v>447</v>
      </c>
      <c r="H396" s="787">
        <v>0</v>
      </c>
      <c r="I396" s="787">
        <v>4</v>
      </c>
      <c r="J396" s="787">
        <v>10</v>
      </c>
      <c r="K396" s="787">
        <v>0</v>
      </c>
      <c r="L396" s="787">
        <v>1</v>
      </c>
      <c r="M396" s="787">
        <v>474</v>
      </c>
      <c r="P396" s="787">
        <v>1</v>
      </c>
      <c r="Q396" s="787">
        <v>472</v>
      </c>
    </row>
    <row r="397" spans="1:17" ht="10.5" customHeight="1">
      <c r="A397" s="505"/>
      <c r="B397" s="706" t="s">
        <v>308</v>
      </c>
      <c r="C397" s="1281" t="s">
        <v>676</v>
      </c>
      <c r="D397" s="1281"/>
      <c r="E397" s="1281"/>
      <c r="F397" s="1281"/>
      <c r="G397" s="1281"/>
      <c r="H397" s="1281"/>
      <c r="I397" s="1281"/>
      <c r="J397" s="1281"/>
      <c r="K397" s="1281"/>
      <c r="L397" s="1281"/>
      <c r="M397" s="1281"/>
      <c r="N397" s="1281"/>
      <c r="O397" s="1281"/>
      <c r="P397" s="1281"/>
      <c r="Q397" s="1281"/>
    </row>
    <row r="398" spans="1:17" ht="10.5" customHeight="1">
      <c r="A398" s="505"/>
      <c r="B398" s="706" t="s">
        <v>492</v>
      </c>
      <c r="C398" s="12" t="s">
        <v>532</v>
      </c>
      <c r="D398" s="12"/>
      <c r="E398" s="12"/>
      <c r="F398" s="12"/>
      <c r="G398" s="12"/>
      <c r="H398" s="12"/>
      <c r="I398" s="12"/>
      <c r="J398" s="12"/>
      <c r="K398" s="12"/>
      <c r="L398" s="12"/>
      <c r="M398" s="12"/>
      <c r="N398" s="12"/>
      <c r="O398" s="12"/>
      <c r="P398" s="12"/>
      <c r="Q398" s="12"/>
    </row>
    <row r="399" spans="1:17" ht="10.5" customHeight="1">
      <c r="A399" s="505"/>
      <c r="B399" s="706" t="s">
        <v>302</v>
      </c>
      <c r="C399" s="12" t="s">
        <v>699</v>
      </c>
      <c r="D399" s="12"/>
      <c r="E399" s="12"/>
      <c r="F399" s="12"/>
      <c r="G399" s="12"/>
      <c r="H399" s="12"/>
      <c r="I399" s="12"/>
      <c r="J399" s="12"/>
      <c r="K399" s="12"/>
      <c r="L399" s="12"/>
      <c r="M399" s="12"/>
      <c r="N399" s="12"/>
      <c r="O399" s="12"/>
      <c r="P399" s="12"/>
      <c r="Q399" s="12"/>
    </row>
    <row r="400" spans="1:17" ht="10.5" customHeight="1">
      <c r="A400" s="505"/>
      <c r="B400" s="706" t="s">
        <v>297</v>
      </c>
      <c r="C400" s="12" t="s">
        <v>707</v>
      </c>
      <c r="D400" s="12"/>
      <c r="E400" s="12"/>
      <c r="F400" s="12"/>
      <c r="G400" s="12"/>
      <c r="H400" s="12"/>
      <c r="I400" s="12"/>
      <c r="J400" s="12"/>
      <c r="K400" s="12"/>
      <c r="L400" s="12"/>
      <c r="M400" s="12"/>
      <c r="N400" s="12"/>
      <c r="O400" s="12"/>
      <c r="P400" s="12"/>
      <c r="Q400" s="12"/>
    </row>
    <row r="401" spans="1:17" ht="10.5" customHeight="1">
      <c r="A401" s="505"/>
      <c r="B401" s="706" t="s">
        <v>498</v>
      </c>
      <c r="C401" s="12" t="s">
        <v>678</v>
      </c>
      <c r="D401" s="12"/>
      <c r="E401" s="12"/>
      <c r="F401" s="12"/>
      <c r="G401" s="12"/>
      <c r="H401" s="12"/>
      <c r="I401" s="12"/>
      <c r="J401" s="12"/>
      <c r="K401" s="12"/>
      <c r="L401" s="12"/>
      <c r="M401" s="12"/>
      <c r="N401" s="12"/>
      <c r="O401" s="12"/>
      <c r="P401" s="12"/>
      <c r="Q401" s="12"/>
    </row>
    <row r="402" spans="1:17" ht="10.5" customHeight="1">
      <c r="A402" s="505"/>
      <c r="B402" s="505"/>
      <c r="E402" s="1194"/>
      <c r="F402" s="1194"/>
      <c r="G402" s="1194"/>
      <c r="H402" s="1194"/>
      <c r="I402" s="1194"/>
      <c r="J402" s="1194"/>
      <c r="K402" s="1194"/>
      <c r="L402" s="1194"/>
      <c r="M402" s="1194"/>
      <c r="P402" s="1194"/>
      <c r="Q402" s="1194"/>
    </row>
    <row r="403" spans="1:17" ht="14.1">
      <c r="A403" s="505"/>
      <c r="B403" s="505"/>
      <c r="C403" s="1195" t="s">
        <v>679</v>
      </c>
      <c r="D403" s="511"/>
      <c r="E403" s="1279" t="s">
        <v>352</v>
      </c>
      <c r="F403" s="1280"/>
      <c r="G403" s="1279" t="s">
        <v>566</v>
      </c>
      <c r="H403" s="1279"/>
      <c r="I403" s="11" t="s">
        <v>567</v>
      </c>
      <c r="J403" s="11" t="s">
        <v>568</v>
      </c>
      <c r="K403" s="11" t="s">
        <v>569</v>
      </c>
      <c r="L403" s="11" t="s">
        <v>570</v>
      </c>
      <c r="M403" s="539" t="s">
        <v>571</v>
      </c>
      <c r="P403" s="1197" t="s">
        <v>571</v>
      </c>
      <c r="Q403" s="1197" t="s">
        <v>572</v>
      </c>
    </row>
    <row r="404" spans="1:17" ht="10.5" customHeight="1">
      <c r="A404" s="505"/>
      <c r="B404" s="505"/>
      <c r="C404" s="1196" t="s">
        <v>653</v>
      </c>
      <c r="D404" s="511"/>
      <c r="E404" s="1279"/>
      <c r="F404" s="1280"/>
      <c r="G404" s="1279" t="s">
        <v>573</v>
      </c>
      <c r="H404" s="1279"/>
      <c r="I404" s="11" t="s">
        <v>573</v>
      </c>
      <c r="J404" s="11"/>
      <c r="K404" s="539"/>
      <c r="L404" s="539"/>
      <c r="M404" s="539"/>
      <c r="P404" s="6" t="s">
        <v>574</v>
      </c>
      <c r="Q404" s="6" t="s">
        <v>575</v>
      </c>
    </row>
    <row r="405" spans="1:17">
      <c r="A405" s="505"/>
      <c r="B405" s="505"/>
      <c r="C405" s="683"/>
      <c r="D405" s="520"/>
      <c r="E405" s="541"/>
      <c r="F405" s="541"/>
      <c r="G405" s="541"/>
      <c r="H405" s="541" t="s">
        <v>576</v>
      </c>
      <c r="I405" s="541"/>
      <c r="J405" s="541"/>
      <c r="K405" s="541"/>
      <c r="L405" s="541"/>
      <c r="M405" s="541"/>
      <c r="P405" s="541"/>
      <c r="Q405" s="541"/>
    </row>
    <row r="406" spans="1:17" ht="10.5" customHeight="1">
      <c r="A406" s="505"/>
      <c r="B406" s="505"/>
      <c r="C406" s="537"/>
      <c r="D406" s="520"/>
      <c r="E406" s="539"/>
      <c r="F406" s="539" t="s">
        <v>576</v>
      </c>
      <c r="G406" s="539"/>
      <c r="H406" s="539" t="s">
        <v>566</v>
      </c>
      <c r="I406" s="539"/>
      <c r="J406" s="539"/>
      <c r="K406" s="539"/>
      <c r="L406" s="539"/>
      <c r="M406" s="539"/>
      <c r="P406" s="539"/>
      <c r="Q406" s="539"/>
    </row>
    <row r="407" spans="1:17" ht="10.5" customHeight="1">
      <c r="A407" s="505"/>
      <c r="B407" s="505"/>
      <c r="C407" s="542"/>
      <c r="D407" s="513"/>
      <c r="E407" s="543" t="s">
        <v>577</v>
      </c>
      <c r="F407" s="543" t="s">
        <v>352</v>
      </c>
      <c r="G407" s="543" t="s">
        <v>680</v>
      </c>
      <c r="H407" s="543" t="s">
        <v>573</v>
      </c>
      <c r="I407" s="543"/>
      <c r="J407" s="543"/>
      <c r="K407" s="543"/>
      <c r="L407" s="543"/>
      <c r="M407" s="543"/>
      <c r="P407" s="543"/>
      <c r="Q407" s="543"/>
    </row>
    <row r="408" spans="1:17" ht="10.5" customHeight="1">
      <c r="A408" s="505"/>
      <c r="B408" s="505"/>
      <c r="C408" s="544">
        <v>2024</v>
      </c>
      <c r="D408" s="529"/>
      <c r="E408" s="529"/>
      <c r="F408" s="529"/>
      <c r="G408" s="529"/>
      <c r="H408" s="529"/>
      <c r="I408" s="529"/>
      <c r="J408" s="529"/>
      <c r="K408" s="529"/>
      <c r="L408" s="529"/>
      <c r="M408" s="529"/>
      <c r="P408" s="529"/>
      <c r="Q408" s="529"/>
    </row>
    <row r="409" spans="1:17" ht="10.5" customHeight="1">
      <c r="A409" s="505"/>
      <c r="B409" s="505"/>
      <c r="C409" s="594" t="s">
        <v>578</v>
      </c>
      <c r="D409" s="595"/>
      <c r="E409" s="513"/>
      <c r="F409" s="513"/>
      <c r="G409" s="513"/>
      <c r="H409" s="513"/>
      <c r="I409" s="513"/>
      <c r="J409" s="513"/>
      <c r="K409" s="513"/>
      <c r="L409" s="513"/>
      <c r="M409" s="513"/>
      <c r="P409" s="549"/>
      <c r="Q409" s="549"/>
    </row>
    <row r="410" spans="1:17" ht="10.5" customHeight="1">
      <c r="A410" s="505"/>
      <c r="B410" s="505"/>
      <c r="C410" s="594" t="s">
        <v>654</v>
      </c>
      <c r="D410" s="596"/>
      <c r="E410" s="529"/>
      <c r="F410" s="529"/>
      <c r="G410" s="529"/>
      <c r="H410" s="529"/>
      <c r="I410" s="529"/>
      <c r="J410" s="529"/>
      <c r="K410" s="529"/>
      <c r="L410" s="529"/>
      <c r="M410" s="529"/>
      <c r="P410" s="529"/>
      <c r="Q410" s="529"/>
    </row>
    <row r="411" spans="1:17" ht="10.5" customHeight="1">
      <c r="A411" s="505"/>
      <c r="B411" s="505"/>
      <c r="C411" s="610" t="s">
        <v>655</v>
      </c>
      <c r="D411" s="599"/>
      <c r="E411" s="608">
        <v>132</v>
      </c>
      <c r="F411" s="608">
        <v>0</v>
      </c>
      <c r="G411" s="608">
        <v>893</v>
      </c>
      <c r="H411" s="608">
        <v>0</v>
      </c>
      <c r="I411" s="608">
        <v>3</v>
      </c>
      <c r="J411" s="608">
        <v>6</v>
      </c>
      <c r="K411" s="608">
        <v>729</v>
      </c>
      <c r="L411" s="608">
        <v>11</v>
      </c>
      <c r="M411" s="608">
        <v>1775</v>
      </c>
      <c r="P411" s="608">
        <v>89</v>
      </c>
      <c r="Q411" s="608">
        <v>1686</v>
      </c>
    </row>
    <row r="412" spans="1:17" ht="10.5" customHeight="1">
      <c r="A412" s="505"/>
      <c r="B412" s="505"/>
      <c r="C412" s="861" t="s">
        <v>656</v>
      </c>
      <c r="D412" s="533"/>
      <c r="E412" s="862">
        <v>75</v>
      </c>
      <c r="F412" s="862">
        <v>0</v>
      </c>
      <c r="G412" s="862">
        <v>568</v>
      </c>
      <c r="H412" s="862">
        <v>0</v>
      </c>
      <c r="I412" s="862">
        <v>5</v>
      </c>
      <c r="J412" s="862">
        <v>0</v>
      </c>
      <c r="K412" s="862">
        <v>323</v>
      </c>
      <c r="L412" s="862">
        <v>1</v>
      </c>
      <c r="M412" s="862">
        <v>971</v>
      </c>
      <c r="P412" s="862">
        <v>40</v>
      </c>
      <c r="Q412" s="862">
        <v>931</v>
      </c>
    </row>
    <row r="413" spans="1:17" ht="10.5" customHeight="1">
      <c r="A413" s="505"/>
      <c r="B413" s="505"/>
      <c r="C413" s="863"/>
      <c r="D413" s="1157"/>
      <c r="E413" s="863">
        <v>207</v>
      </c>
      <c r="F413" s="863">
        <v>0</v>
      </c>
      <c r="G413" s="787">
        <v>1462</v>
      </c>
      <c r="H413" s="787">
        <v>0</v>
      </c>
      <c r="I413" s="787">
        <v>7</v>
      </c>
      <c r="J413" s="787">
        <v>6</v>
      </c>
      <c r="K413" s="787">
        <v>1052</v>
      </c>
      <c r="L413" s="787">
        <v>13</v>
      </c>
      <c r="M413" s="787">
        <v>2746</v>
      </c>
      <c r="P413" s="787">
        <v>129</v>
      </c>
      <c r="Q413" s="787">
        <v>2617</v>
      </c>
    </row>
    <row r="414" spans="1:17">
      <c r="A414" s="505"/>
      <c r="B414" s="505"/>
      <c r="C414" s="72"/>
      <c r="D414"/>
      <c r="E414" s="601"/>
      <c r="F414" s="601"/>
      <c r="G414" s="602"/>
      <c r="H414" s="602"/>
      <c r="I414" s="602"/>
      <c r="J414" s="602"/>
      <c r="K414" s="602"/>
      <c r="L414" s="602"/>
      <c r="M414" s="602"/>
    </row>
    <row r="415" spans="1:17" ht="10.5" customHeight="1">
      <c r="A415" s="505"/>
      <c r="B415" s="505"/>
      <c r="C415" s="18" t="s">
        <v>657</v>
      </c>
      <c r="D415"/>
      <c r="E415" s="605"/>
      <c r="F415" s="605"/>
      <c r="G415" s="605"/>
      <c r="H415" s="605"/>
      <c r="I415" s="605"/>
      <c r="J415" s="605"/>
      <c r="K415" s="605"/>
      <c r="L415" s="605"/>
      <c r="M415" s="605"/>
    </row>
    <row r="416" spans="1:17" ht="10.5" customHeight="1">
      <c r="A416" s="505"/>
      <c r="B416" s="505"/>
      <c r="C416" s="18" t="s">
        <v>658</v>
      </c>
      <c r="D416" s="533"/>
      <c r="E416" s="608">
        <v>-11</v>
      </c>
      <c r="F416" s="608">
        <v>0</v>
      </c>
      <c r="G416" s="608">
        <v>144</v>
      </c>
      <c r="H416" s="608">
        <v>0</v>
      </c>
      <c r="I416" s="608">
        <v>4</v>
      </c>
      <c r="J416" s="608">
        <v>6</v>
      </c>
      <c r="K416" s="608">
        <v>77</v>
      </c>
      <c r="L416" s="608">
        <v>2</v>
      </c>
      <c r="M416" s="608">
        <v>221</v>
      </c>
      <c r="P416" s="608">
        <v>24</v>
      </c>
      <c r="Q416" s="608">
        <v>197</v>
      </c>
    </row>
    <row r="417" spans="1:17" ht="10.5" customHeight="1">
      <c r="A417" s="505"/>
      <c r="B417" s="505"/>
      <c r="C417" s="18" t="s">
        <v>659</v>
      </c>
      <c r="D417" s="533"/>
      <c r="E417" s="608">
        <v>0</v>
      </c>
      <c r="F417" s="608">
        <v>0</v>
      </c>
      <c r="G417" s="608">
        <v>2</v>
      </c>
      <c r="H417" s="608">
        <v>0</v>
      </c>
      <c r="I417" s="608">
        <v>0</v>
      </c>
      <c r="J417" s="608">
        <v>0</v>
      </c>
      <c r="K417" s="608">
        <v>0</v>
      </c>
      <c r="L417" s="608">
        <v>0</v>
      </c>
      <c r="M417" s="608">
        <v>2</v>
      </c>
      <c r="P417" s="608">
        <v>0</v>
      </c>
      <c r="Q417" s="608">
        <v>2</v>
      </c>
    </row>
    <row r="418" spans="1:17" ht="10.5" customHeight="1">
      <c r="A418" s="505"/>
      <c r="B418" s="505"/>
      <c r="C418" s="18" t="s">
        <v>660</v>
      </c>
      <c r="D418" s="533"/>
      <c r="E418" s="608">
        <v>1</v>
      </c>
      <c r="F418" s="608">
        <v>0</v>
      </c>
      <c r="G418" s="608">
        <v>1</v>
      </c>
      <c r="H418" s="608">
        <v>0</v>
      </c>
      <c r="I418" s="608">
        <v>0</v>
      </c>
      <c r="J418" s="608">
        <v>1</v>
      </c>
      <c r="K418" s="608">
        <v>0</v>
      </c>
      <c r="L418" s="608">
        <v>0</v>
      </c>
      <c r="M418" s="608">
        <v>3</v>
      </c>
      <c r="P418" s="608">
        <v>1</v>
      </c>
      <c r="Q418" s="608">
        <v>2</v>
      </c>
    </row>
    <row r="419" spans="1:17" ht="10.5" customHeight="1">
      <c r="A419" s="505"/>
      <c r="B419" s="505"/>
      <c r="C419" s="18" t="s">
        <v>661</v>
      </c>
      <c r="D419" s="533"/>
      <c r="E419" s="608">
        <v>0</v>
      </c>
      <c r="F419" s="608">
        <v>0</v>
      </c>
      <c r="G419" s="608">
        <v>146</v>
      </c>
      <c r="H419" s="608">
        <v>0</v>
      </c>
      <c r="I419" s="608">
        <v>0</v>
      </c>
      <c r="J419" s="608">
        <v>0</v>
      </c>
      <c r="K419" s="608">
        <v>0</v>
      </c>
      <c r="L419" s="608">
        <v>0</v>
      </c>
      <c r="M419" s="608">
        <v>147</v>
      </c>
      <c r="P419" s="608">
        <v>0</v>
      </c>
      <c r="Q419" s="608">
        <v>146</v>
      </c>
    </row>
    <row r="420" spans="1:17" ht="10.5" customHeight="1">
      <c r="A420" s="505"/>
      <c r="B420" s="505"/>
      <c r="C420" s="18" t="s">
        <v>674</v>
      </c>
      <c r="D420" s="533"/>
      <c r="E420" s="608">
        <v>-27</v>
      </c>
      <c r="F420" s="608">
        <v>0</v>
      </c>
      <c r="G420" s="608">
        <v>-177</v>
      </c>
      <c r="H420" s="608">
        <v>0</v>
      </c>
      <c r="I420" s="608">
        <v>-3</v>
      </c>
      <c r="J420" s="608">
        <v>-7</v>
      </c>
      <c r="K420" s="608">
        <v>-109</v>
      </c>
      <c r="L420" s="608">
        <v>-4</v>
      </c>
      <c r="M420" s="608">
        <v>-326</v>
      </c>
      <c r="P420" s="608">
        <v>-34</v>
      </c>
      <c r="Q420" s="608">
        <v>-292</v>
      </c>
    </row>
    <row r="421" spans="1:17" ht="10.5" customHeight="1">
      <c r="A421" s="505"/>
      <c r="B421" s="505"/>
      <c r="C421" s="18" t="s">
        <v>663</v>
      </c>
      <c r="D421" s="533"/>
      <c r="E421" s="608">
        <v>0</v>
      </c>
      <c r="F421" s="608">
        <v>0</v>
      </c>
      <c r="G421" s="608">
        <v>-5</v>
      </c>
      <c r="H421" s="608">
        <v>0</v>
      </c>
      <c r="I421" s="608">
        <v>-3</v>
      </c>
      <c r="J421" s="608">
        <v>-4</v>
      </c>
      <c r="K421" s="608">
        <v>0</v>
      </c>
      <c r="L421" s="608">
        <v>0</v>
      </c>
      <c r="M421" s="608">
        <v>-11</v>
      </c>
      <c r="P421" s="608">
        <v>-6</v>
      </c>
      <c r="Q421" s="608">
        <v>-5</v>
      </c>
    </row>
    <row r="422" spans="1:17" ht="10.5" customHeight="1">
      <c r="A422" s="505"/>
      <c r="B422" s="505"/>
      <c r="C422" s="863"/>
      <c r="D422" s="1157"/>
      <c r="E422" s="787">
        <v>-37</v>
      </c>
      <c r="F422" s="787">
        <v>0</v>
      </c>
      <c r="G422" s="787">
        <v>111</v>
      </c>
      <c r="H422" s="787">
        <v>0</v>
      </c>
      <c r="I422" s="787">
        <v>-2</v>
      </c>
      <c r="J422" s="787">
        <v>-5</v>
      </c>
      <c r="K422" s="787">
        <v>-31</v>
      </c>
      <c r="L422" s="787">
        <v>-1</v>
      </c>
      <c r="M422" s="787">
        <v>35</v>
      </c>
      <c r="P422" s="787">
        <v>-15</v>
      </c>
      <c r="Q422" s="787">
        <v>50</v>
      </c>
    </row>
    <row r="423" spans="1:17" ht="10.5" customHeight="1">
      <c r="A423" s="505"/>
      <c r="B423" s="505"/>
      <c r="C423" s="594" t="s">
        <v>681</v>
      </c>
      <c r="D423" s="144"/>
      <c r="E423" s="529"/>
      <c r="F423" s="529"/>
      <c r="G423" s="529"/>
      <c r="H423" s="529"/>
      <c r="I423" s="529"/>
      <c r="J423" s="529"/>
      <c r="K423" s="529"/>
      <c r="L423" s="529"/>
      <c r="M423" s="529"/>
      <c r="P423" s="529"/>
      <c r="Q423" s="529"/>
    </row>
    <row r="424" spans="1:17" ht="10.5" customHeight="1">
      <c r="A424" s="505"/>
      <c r="B424" s="505"/>
      <c r="C424" s="610" t="s">
        <v>655</v>
      </c>
      <c r="D424"/>
      <c r="E424" s="608">
        <v>106</v>
      </c>
      <c r="F424" s="608">
        <v>0</v>
      </c>
      <c r="G424" s="608">
        <v>855</v>
      </c>
      <c r="H424" s="608">
        <v>0</v>
      </c>
      <c r="I424" s="608">
        <v>1</v>
      </c>
      <c r="J424" s="608">
        <v>1</v>
      </c>
      <c r="K424" s="608">
        <v>716</v>
      </c>
      <c r="L424" s="608">
        <v>10</v>
      </c>
      <c r="M424" s="608">
        <v>1689</v>
      </c>
      <c r="P424" s="608">
        <v>79</v>
      </c>
      <c r="Q424" s="608">
        <v>1610</v>
      </c>
    </row>
    <row r="425" spans="1:17" ht="10.5" customHeight="1">
      <c r="A425" s="505"/>
      <c r="B425" s="505"/>
      <c r="C425" s="861" t="s">
        <v>656</v>
      </c>
      <c r="D425" s="533"/>
      <c r="E425" s="862">
        <v>63</v>
      </c>
      <c r="F425" s="862">
        <v>0</v>
      </c>
      <c r="G425" s="862">
        <v>718</v>
      </c>
      <c r="H425" s="862">
        <v>0</v>
      </c>
      <c r="I425" s="862">
        <v>4</v>
      </c>
      <c r="J425" s="862">
        <v>0</v>
      </c>
      <c r="K425" s="862">
        <v>305</v>
      </c>
      <c r="L425" s="862">
        <v>1</v>
      </c>
      <c r="M425" s="862">
        <v>1092</v>
      </c>
      <c r="P425" s="862">
        <v>35</v>
      </c>
      <c r="Q425" s="862">
        <v>1057</v>
      </c>
    </row>
    <row r="426" spans="1:17" ht="10.5" customHeight="1">
      <c r="A426" s="505"/>
      <c r="B426" s="505"/>
      <c r="C426" s="863"/>
      <c r="D426" s="1157"/>
      <c r="E426" s="863">
        <v>169</v>
      </c>
      <c r="F426" s="863">
        <v>0</v>
      </c>
      <c r="G426" s="787">
        <v>1573</v>
      </c>
      <c r="H426" s="787">
        <v>0</v>
      </c>
      <c r="I426" s="787">
        <v>6</v>
      </c>
      <c r="J426" s="787">
        <v>1</v>
      </c>
      <c r="K426" s="787">
        <v>1021</v>
      </c>
      <c r="L426" s="787">
        <v>11</v>
      </c>
      <c r="M426" s="787">
        <v>2781</v>
      </c>
      <c r="P426" s="787">
        <v>114</v>
      </c>
      <c r="Q426" s="787">
        <v>2667</v>
      </c>
    </row>
    <row r="427" spans="1:17" ht="10.5" customHeight="1">
      <c r="A427" s="505"/>
      <c r="B427" s="505"/>
      <c r="C427" s="594" t="s">
        <v>706</v>
      </c>
      <c r="D427" s="513"/>
      <c r="E427" s="513"/>
      <c r="F427" s="513"/>
      <c r="G427" s="513"/>
      <c r="H427" s="513"/>
      <c r="I427" s="513"/>
      <c r="J427" s="513"/>
      <c r="K427" s="513"/>
      <c r="L427" s="513"/>
      <c r="M427" s="513"/>
      <c r="P427" s="549"/>
      <c r="Q427" s="549"/>
    </row>
    <row r="428" spans="1:17" ht="10.5" customHeight="1">
      <c r="A428" s="505"/>
      <c r="B428" s="505"/>
      <c r="C428" s="594" t="s">
        <v>654</v>
      </c>
      <c r="D428" s="144"/>
      <c r="E428" s="529"/>
      <c r="F428" s="529"/>
      <c r="G428" s="529"/>
      <c r="H428" s="529"/>
      <c r="I428" s="529"/>
      <c r="J428" s="529"/>
      <c r="K428" s="529"/>
      <c r="L428" s="529"/>
      <c r="M428" s="529"/>
      <c r="P428" s="529"/>
      <c r="Q428" s="529"/>
    </row>
    <row r="429" spans="1:17" ht="10.5" customHeight="1">
      <c r="A429" s="505"/>
      <c r="B429" s="505"/>
      <c r="C429" s="610" t="s">
        <v>655</v>
      </c>
      <c r="D429"/>
      <c r="E429" s="608">
        <v>0</v>
      </c>
      <c r="F429" s="608">
        <v>92</v>
      </c>
      <c r="G429" s="608">
        <v>0</v>
      </c>
      <c r="H429" s="608">
        <v>11</v>
      </c>
      <c r="I429" s="608">
        <v>278</v>
      </c>
      <c r="J429" s="608">
        <v>113</v>
      </c>
      <c r="K429" s="608">
        <v>115</v>
      </c>
      <c r="L429" s="608">
        <v>0</v>
      </c>
      <c r="M429" s="608">
        <v>608</v>
      </c>
      <c r="P429" s="608">
        <v>0</v>
      </c>
      <c r="Q429" s="608">
        <v>608</v>
      </c>
    </row>
    <row r="430" spans="1:17" ht="10.5" customHeight="1">
      <c r="A430" s="505"/>
      <c r="B430" s="505"/>
      <c r="C430" s="861" t="s">
        <v>656</v>
      </c>
      <c r="D430" s="533"/>
      <c r="E430" s="862">
        <v>0</v>
      </c>
      <c r="F430" s="862">
        <v>49</v>
      </c>
      <c r="G430" s="862">
        <v>0</v>
      </c>
      <c r="H430" s="862">
        <v>0</v>
      </c>
      <c r="I430" s="862">
        <v>254</v>
      </c>
      <c r="J430" s="862">
        <v>88</v>
      </c>
      <c r="K430" s="862">
        <v>2</v>
      </c>
      <c r="L430" s="862">
        <v>0</v>
      </c>
      <c r="M430" s="862">
        <v>393</v>
      </c>
      <c r="P430" s="862">
        <v>0</v>
      </c>
      <c r="Q430" s="862">
        <v>393</v>
      </c>
    </row>
    <row r="431" spans="1:17" ht="10.5" customHeight="1">
      <c r="A431" s="505"/>
      <c r="B431" s="505"/>
      <c r="C431" s="863"/>
      <c r="D431" s="1157"/>
      <c r="E431" s="863">
        <v>0</v>
      </c>
      <c r="F431" s="787">
        <v>141</v>
      </c>
      <c r="G431" s="863">
        <v>0</v>
      </c>
      <c r="H431" s="787">
        <v>11</v>
      </c>
      <c r="I431" s="787">
        <v>532</v>
      </c>
      <c r="J431" s="787">
        <v>200</v>
      </c>
      <c r="K431" s="863">
        <v>117</v>
      </c>
      <c r="L431" s="863">
        <v>0</v>
      </c>
      <c r="M431" s="787">
        <v>1001</v>
      </c>
      <c r="P431" s="863">
        <v>0</v>
      </c>
      <c r="Q431" s="787">
        <v>1001</v>
      </c>
    </row>
    <row r="432" spans="1:17" ht="10.5" customHeight="1">
      <c r="A432" s="505"/>
      <c r="B432" s="505"/>
      <c r="C432" s="72"/>
      <c r="D432"/>
      <c r="E432" s="601"/>
      <c r="F432" s="602"/>
      <c r="G432" s="601"/>
      <c r="H432" s="602"/>
      <c r="I432" s="602"/>
      <c r="J432" s="602"/>
      <c r="K432" s="601"/>
      <c r="L432" s="601"/>
      <c r="M432" s="602"/>
    </row>
    <row r="433" spans="1:17" ht="12.75" customHeight="1">
      <c r="A433" s="505"/>
      <c r="B433" s="505"/>
      <c r="C433" s="18" t="s">
        <v>657</v>
      </c>
      <c r="D433"/>
      <c r="E433" s="605"/>
      <c r="F433" s="605"/>
      <c r="G433" s="605"/>
      <c r="H433" s="605"/>
      <c r="I433" s="605"/>
      <c r="J433" s="605"/>
      <c r="K433" s="605"/>
      <c r="L433" s="605"/>
      <c r="M433" s="605"/>
    </row>
    <row r="434" spans="1:17" ht="10.5" customHeight="1">
      <c r="A434" s="505"/>
      <c r="B434" s="505"/>
      <c r="C434" s="18" t="s">
        <v>658</v>
      </c>
      <c r="D434" s="533"/>
      <c r="E434" s="608">
        <v>0</v>
      </c>
      <c r="F434" s="608">
        <v>5</v>
      </c>
      <c r="G434" s="608">
        <v>0</v>
      </c>
      <c r="H434" s="608">
        <v>0</v>
      </c>
      <c r="I434" s="608">
        <v>-25</v>
      </c>
      <c r="J434" s="608">
        <v>8</v>
      </c>
      <c r="K434" s="608">
        <v>19</v>
      </c>
      <c r="L434" s="608">
        <v>0</v>
      </c>
      <c r="M434" s="608">
        <v>8</v>
      </c>
      <c r="P434" s="608">
        <v>0</v>
      </c>
      <c r="Q434" s="608">
        <v>8</v>
      </c>
    </row>
    <row r="435" spans="1:17" ht="10.5" customHeight="1">
      <c r="A435" s="505"/>
      <c r="B435" s="505"/>
      <c r="C435" s="18" t="s">
        <v>659</v>
      </c>
      <c r="D435" s="533"/>
      <c r="E435" s="608">
        <v>0</v>
      </c>
      <c r="F435" s="608">
        <v>1</v>
      </c>
      <c r="G435" s="608">
        <v>0</v>
      </c>
      <c r="H435" s="608">
        <v>0</v>
      </c>
      <c r="I435" s="608">
        <v>0</v>
      </c>
      <c r="J435" s="608">
        <v>0</v>
      </c>
      <c r="K435" s="608">
        <v>0</v>
      </c>
      <c r="L435" s="608">
        <v>0</v>
      </c>
      <c r="M435" s="608">
        <v>1</v>
      </c>
      <c r="P435" s="608">
        <v>0</v>
      </c>
      <c r="Q435" s="608">
        <v>1</v>
      </c>
    </row>
    <row r="436" spans="1:17" ht="10.5" customHeight="1">
      <c r="A436" s="505"/>
      <c r="B436" s="505"/>
      <c r="C436" s="18" t="s">
        <v>660</v>
      </c>
      <c r="D436" s="533"/>
      <c r="E436" s="608">
        <v>0</v>
      </c>
      <c r="F436" s="608">
        <v>0</v>
      </c>
      <c r="G436" s="608">
        <v>0</v>
      </c>
      <c r="H436" s="608">
        <v>0</v>
      </c>
      <c r="I436" s="608">
        <v>0</v>
      </c>
      <c r="J436" s="608">
        <v>5</v>
      </c>
      <c r="K436" s="608">
        <v>0</v>
      </c>
      <c r="L436" s="608">
        <v>0</v>
      </c>
      <c r="M436" s="608">
        <v>5</v>
      </c>
      <c r="P436" s="608">
        <v>2</v>
      </c>
      <c r="Q436" s="608">
        <v>3</v>
      </c>
    </row>
    <row r="437" spans="1:17" ht="12.75" customHeight="1">
      <c r="A437" s="505"/>
      <c r="B437" s="505"/>
      <c r="C437" s="18" t="s">
        <v>661</v>
      </c>
      <c r="D437" s="533"/>
      <c r="E437" s="608">
        <v>0</v>
      </c>
      <c r="F437" s="608">
        <v>0</v>
      </c>
      <c r="G437" s="608">
        <v>0</v>
      </c>
      <c r="H437" s="608">
        <v>0</v>
      </c>
      <c r="I437" s="608">
        <v>18</v>
      </c>
      <c r="J437" s="608">
        <v>0</v>
      </c>
      <c r="K437" s="608">
        <v>0</v>
      </c>
      <c r="L437" s="608">
        <v>0</v>
      </c>
      <c r="M437" s="608">
        <v>18</v>
      </c>
      <c r="P437" s="608">
        <v>0</v>
      </c>
      <c r="Q437" s="608">
        <v>18</v>
      </c>
    </row>
    <row r="438" spans="1:17" ht="10.5" customHeight="1">
      <c r="A438" s="505"/>
      <c r="B438" s="505"/>
      <c r="C438" s="18" t="s">
        <v>662</v>
      </c>
      <c r="D438" s="533"/>
      <c r="E438" s="608">
        <v>0</v>
      </c>
      <c r="F438" s="608">
        <v>-22</v>
      </c>
      <c r="G438" s="608">
        <v>0</v>
      </c>
      <c r="H438" s="608">
        <v>-1</v>
      </c>
      <c r="I438" s="608">
        <v>-20</v>
      </c>
      <c r="J438" s="608">
        <v>-32</v>
      </c>
      <c r="K438" s="608">
        <v>-25</v>
      </c>
      <c r="L438" s="608">
        <v>0</v>
      </c>
      <c r="M438" s="608">
        <v>-100</v>
      </c>
      <c r="P438" s="608">
        <v>-1</v>
      </c>
      <c r="Q438" s="608">
        <v>-100</v>
      </c>
    </row>
    <row r="439" spans="1:17" ht="10.5" customHeight="1">
      <c r="A439" s="505"/>
      <c r="B439" s="505"/>
      <c r="C439" s="18" t="s">
        <v>663</v>
      </c>
      <c r="D439" s="533"/>
      <c r="E439" s="608">
        <v>0</v>
      </c>
      <c r="F439" s="608">
        <v>0</v>
      </c>
      <c r="G439" s="608">
        <v>0</v>
      </c>
      <c r="H439" s="608">
        <v>0</v>
      </c>
      <c r="I439" s="608">
        <v>-14</v>
      </c>
      <c r="J439" s="608">
        <v>0</v>
      </c>
      <c r="K439" s="608">
        <v>0</v>
      </c>
      <c r="L439" s="608">
        <v>0</v>
      </c>
      <c r="M439" s="608">
        <v>-15</v>
      </c>
      <c r="P439" s="608">
        <v>0</v>
      </c>
      <c r="Q439" s="608">
        <v>-15</v>
      </c>
    </row>
    <row r="440" spans="1:17" ht="10.5" customHeight="1">
      <c r="A440" s="505"/>
      <c r="B440" s="505"/>
      <c r="C440" s="863"/>
      <c r="D440" s="1157"/>
      <c r="E440" s="787">
        <v>0</v>
      </c>
      <c r="F440" s="787">
        <v>-16</v>
      </c>
      <c r="G440" s="787">
        <v>0</v>
      </c>
      <c r="H440" s="787">
        <v>-1</v>
      </c>
      <c r="I440" s="787">
        <v>-41</v>
      </c>
      <c r="J440" s="787">
        <v>-20</v>
      </c>
      <c r="K440" s="787">
        <v>-6</v>
      </c>
      <c r="L440" s="787">
        <v>0</v>
      </c>
      <c r="M440" s="787">
        <v>-84</v>
      </c>
      <c r="P440" s="787">
        <v>1</v>
      </c>
      <c r="Q440" s="787">
        <v>-85</v>
      </c>
    </row>
    <row r="441" spans="1:17" ht="10.5" customHeight="1">
      <c r="A441" s="505"/>
      <c r="B441" s="505"/>
      <c r="C441" s="594" t="s">
        <v>668</v>
      </c>
      <c r="D441" s="144"/>
      <c r="E441" s="529"/>
      <c r="F441" s="529"/>
      <c r="G441" s="529"/>
      <c r="H441" s="529"/>
      <c r="I441" s="529"/>
      <c r="J441" s="529"/>
      <c r="K441" s="529"/>
      <c r="L441" s="529"/>
      <c r="M441" s="529"/>
      <c r="P441" s="529"/>
      <c r="Q441" s="529"/>
    </row>
    <row r="442" spans="1:17" ht="10.5" customHeight="1">
      <c r="A442" s="505"/>
      <c r="B442" s="505"/>
      <c r="C442" s="610" t="s">
        <v>655</v>
      </c>
      <c r="D442"/>
      <c r="E442" s="608">
        <v>0</v>
      </c>
      <c r="F442" s="608">
        <v>78</v>
      </c>
      <c r="G442" s="608">
        <v>0</v>
      </c>
      <c r="H442" s="608">
        <v>10</v>
      </c>
      <c r="I442" s="608">
        <v>274</v>
      </c>
      <c r="J442" s="608">
        <v>103</v>
      </c>
      <c r="K442" s="608">
        <v>107</v>
      </c>
      <c r="L442" s="608">
        <v>0</v>
      </c>
      <c r="M442" s="608">
        <v>573</v>
      </c>
      <c r="P442" s="608">
        <v>1</v>
      </c>
      <c r="Q442" s="608">
        <v>572</v>
      </c>
    </row>
    <row r="443" spans="1:17" ht="10.5" customHeight="1">
      <c r="A443" s="505"/>
      <c r="B443" s="505"/>
      <c r="C443" s="861" t="s">
        <v>656</v>
      </c>
      <c r="D443" s="533"/>
      <c r="E443" s="862">
        <v>0</v>
      </c>
      <c r="F443" s="862">
        <v>47</v>
      </c>
      <c r="G443" s="862">
        <v>0</v>
      </c>
      <c r="H443" s="862">
        <v>0</v>
      </c>
      <c r="I443" s="862">
        <v>217</v>
      </c>
      <c r="J443" s="862">
        <v>77</v>
      </c>
      <c r="K443" s="862">
        <v>3</v>
      </c>
      <c r="L443" s="862">
        <v>0</v>
      </c>
      <c r="M443" s="862">
        <v>344</v>
      </c>
      <c r="P443" s="862">
        <v>0</v>
      </c>
      <c r="Q443" s="862">
        <v>344</v>
      </c>
    </row>
    <row r="444" spans="1:17" ht="10.5" customHeight="1">
      <c r="A444" s="505"/>
      <c r="B444" s="505"/>
      <c r="C444" s="863"/>
      <c r="D444" s="1157"/>
      <c r="E444" s="863">
        <v>0</v>
      </c>
      <c r="F444" s="863">
        <v>125</v>
      </c>
      <c r="G444" s="863">
        <v>0</v>
      </c>
      <c r="H444" s="787">
        <v>10</v>
      </c>
      <c r="I444" s="787">
        <v>491</v>
      </c>
      <c r="J444" s="787">
        <v>180</v>
      </c>
      <c r="K444" s="863">
        <v>110</v>
      </c>
      <c r="L444" s="863">
        <v>0</v>
      </c>
      <c r="M444" s="787">
        <v>918</v>
      </c>
      <c r="P444" s="863">
        <v>1</v>
      </c>
      <c r="Q444" s="787">
        <v>917</v>
      </c>
    </row>
    <row r="445" spans="1:17" ht="10.5" customHeight="1">
      <c r="A445" s="505"/>
      <c r="B445" s="505"/>
      <c r="C445" s="594" t="s">
        <v>704</v>
      </c>
      <c r="D445" s="513"/>
      <c r="E445" s="513"/>
      <c r="F445" s="513"/>
      <c r="G445" s="513"/>
      <c r="H445" s="513"/>
      <c r="I445" s="513"/>
      <c r="J445" s="513"/>
      <c r="K445" s="513"/>
      <c r="L445" s="513"/>
      <c r="M445" s="513"/>
      <c r="P445" s="549"/>
      <c r="Q445" s="549"/>
    </row>
    <row r="446" spans="1:17" ht="10.5" customHeight="1">
      <c r="A446" s="505"/>
      <c r="B446" s="505"/>
      <c r="C446" s="594" t="s">
        <v>654</v>
      </c>
      <c r="D446" s="144"/>
      <c r="E446" s="529"/>
      <c r="F446" s="529"/>
      <c r="G446" s="529"/>
      <c r="H446" s="529"/>
      <c r="I446" s="529"/>
      <c r="J446" s="529"/>
      <c r="K446" s="529"/>
      <c r="L446" s="529"/>
      <c r="M446" s="529"/>
      <c r="P446" s="529"/>
      <c r="Q446" s="529"/>
    </row>
    <row r="447" spans="1:17" ht="10.5" customHeight="1">
      <c r="A447" s="505"/>
      <c r="B447" s="505"/>
      <c r="C447" s="610" t="s">
        <v>655</v>
      </c>
      <c r="D447"/>
      <c r="E447" s="608">
        <v>132</v>
      </c>
      <c r="F447" s="608">
        <v>92</v>
      </c>
      <c r="G447" s="608">
        <v>893</v>
      </c>
      <c r="H447" s="608">
        <v>11</v>
      </c>
      <c r="I447" s="608">
        <v>281</v>
      </c>
      <c r="J447" s="608">
        <v>118</v>
      </c>
      <c r="K447" s="608">
        <v>844</v>
      </c>
      <c r="L447" s="608">
        <v>11</v>
      </c>
      <c r="M447" s="608">
        <v>2382</v>
      </c>
      <c r="P447" s="608">
        <v>89</v>
      </c>
      <c r="Q447" s="608">
        <v>2293</v>
      </c>
    </row>
    <row r="448" spans="1:17" ht="10.5" customHeight="1">
      <c r="A448" s="505"/>
      <c r="B448" s="505"/>
      <c r="C448" s="861" t="s">
        <v>656</v>
      </c>
      <c r="D448" s="533"/>
      <c r="E448" s="862">
        <v>75</v>
      </c>
      <c r="F448" s="862">
        <v>49</v>
      </c>
      <c r="G448" s="862">
        <v>568</v>
      </c>
      <c r="H448" s="862">
        <v>0</v>
      </c>
      <c r="I448" s="862">
        <v>259</v>
      </c>
      <c r="J448" s="862">
        <v>88</v>
      </c>
      <c r="K448" s="862">
        <v>324</v>
      </c>
      <c r="L448" s="862">
        <v>1</v>
      </c>
      <c r="M448" s="862">
        <v>1365</v>
      </c>
      <c r="P448" s="862">
        <v>40</v>
      </c>
      <c r="Q448" s="862">
        <v>1325</v>
      </c>
    </row>
    <row r="449" spans="1:17" ht="10.5" customHeight="1">
      <c r="A449" s="505"/>
      <c r="B449" s="505"/>
      <c r="C449" s="863"/>
      <c r="D449" s="1157"/>
      <c r="E449" s="787">
        <v>207</v>
      </c>
      <c r="F449" s="863">
        <v>141</v>
      </c>
      <c r="G449" s="787">
        <v>1462</v>
      </c>
      <c r="H449" s="787">
        <v>11</v>
      </c>
      <c r="I449" s="787">
        <v>540</v>
      </c>
      <c r="J449" s="787">
        <v>206</v>
      </c>
      <c r="K449" s="787">
        <v>1168</v>
      </c>
      <c r="L449" s="787">
        <v>13</v>
      </c>
      <c r="M449" s="787">
        <v>3747</v>
      </c>
      <c r="P449" s="787">
        <v>129</v>
      </c>
      <c r="Q449" s="787">
        <v>3618</v>
      </c>
    </row>
    <row r="450" spans="1:17" ht="10.5" customHeight="1">
      <c r="A450" s="505"/>
      <c r="B450" s="505"/>
      <c r="C450" s="594" t="s">
        <v>668</v>
      </c>
      <c r="D450" s="144"/>
      <c r="E450" s="529"/>
      <c r="F450" s="529"/>
      <c r="G450" s="529"/>
      <c r="H450" s="529"/>
      <c r="I450" s="529"/>
      <c r="J450" s="529"/>
      <c r="K450" s="529"/>
      <c r="L450" s="529"/>
      <c r="M450" s="529"/>
      <c r="P450" s="529"/>
      <c r="Q450" s="529"/>
    </row>
    <row r="451" spans="1:17" ht="12.75" customHeight="1">
      <c r="A451" s="505"/>
      <c r="B451" s="505"/>
      <c r="C451" s="610" t="s">
        <v>655</v>
      </c>
      <c r="D451"/>
      <c r="E451" s="608">
        <v>106</v>
      </c>
      <c r="F451" s="608">
        <v>78</v>
      </c>
      <c r="G451" s="608">
        <v>855</v>
      </c>
      <c r="H451" s="608">
        <v>10</v>
      </c>
      <c r="I451" s="608">
        <v>275</v>
      </c>
      <c r="J451" s="608">
        <v>105</v>
      </c>
      <c r="K451" s="608">
        <v>823</v>
      </c>
      <c r="L451" s="608">
        <v>10</v>
      </c>
      <c r="M451" s="608">
        <v>2263</v>
      </c>
      <c r="P451" s="608">
        <v>80</v>
      </c>
      <c r="Q451" s="608">
        <v>2182</v>
      </c>
    </row>
    <row r="452" spans="1:17" ht="10.5" customHeight="1">
      <c r="A452" s="505"/>
      <c r="B452" s="505"/>
      <c r="C452" s="861" t="s">
        <v>656</v>
      </c>
      <c r="D452" s="533"/>
      <c r="E452" s="862">
        <v>63</v>
      </c>
      <c r="F452" s="862">
        <v>47</v>
      </c>
      <c r="G452" s="862">
        <v>718</v>
      </c>
      <c r="H452" s="862">
        <v>0</v>
      </c>
      <c r="I452" s="862">
        <v>222</v>
      </c>
      <c r="J452" s="862">
        <v>77</v>
      </c>
      <c r="K452" s="862">
        <v>308</v>
      </c>
      <c r="L452" s="862">
        <v>1</v>
      </c>
      <c r="M452" s="862">
        <v>1436</v>
      </c>
      <c r="P452" s="608">
        <v>35</v>
      </c>
      <c r="Q452" s="608">
        <v>1401</v>
      </c>
    </row>
    <row r="453" spans="1:17" ht="10.5" customHeight="1">
      <c r="A453" s="505"/>
      <c r="B453" s="505"/>
      <c r="C453" s="863"/>
      <c r="D453" s="1157"/>
      <c r="E453" s="863">
        <v>169</v>
      </c>
      <c r="F453" s="863">
        <v>125</v>
      </c>
      <c r="G453" s="787">
        <v>1573</v>
      </c>
      <c r="H453" s="787">
        <v>10</v>
      </c>
      <c r="I453" s="787">
        <v>497</v>
      </c>
      <c r="J453" s="787">
        <v>182</v>
      </c>
      <c r="K453" s="787">
        <v>1131</v>
      </c>
      <c r="L453" s="787">
        <v>11</v>
      </c>
      <c r="M453" s="787">
        <v>3699</v>
      </c>
      <c r="P453" s="787">
        <v>115</v>
      </c>
      <c r="Q453" s="787">
        <v>3584</v>
      </c>
    </row>
    <row r="454" spans="1:17" ht="10.5" customHeight="1">
      <c r="A454" s="505"/>
      <c r="B454" s="706" t="s">
        <v>308</v>
      </c>
      <c r="C454" s="1281" t="s">
        <v>676</v>
      </c>
      <c r="D454" s="1281"/>
      <c r="E454" s="1281"/>
      <c r="F454" s="1281"/>
      <c r="G454" s="1281"/>
      <c r="H454" s="1281"/>
      <c r="I454" s="1281"/>
      <c r="J454" s="1281"/>
      <c r="K454" s="1281"/>
      <c r="L454" s="1281"/>
      <c r="M454" s="1281"/>
      <c r="N454" s="1281"/>
      <c r="O454" s="1281"/>
      <c r="P454" s="1281"/>
      <c r="Q454" s="1281"/>
    </row>
    <row r="455" spans="1:17" ht="10.5" customHeight="1">
      <c r="A455" s="505"/>
      <c r="B455" s="706" t="s">
        <v>492</v>
      </c>
      <c r="C455" s="21" t="s">
        <v>532</v>
      </c>
      <c r="D455" s="21"/>
      <c r="E455" s="21"/>
      <c r="F455" s="21"/>
      <c r="G455" s="21"/>
      <c r="H455" s="21"/>
      <c r="I455" s="21"/>
      <c r="J455" s="21"/>
      <c r="K455" s="21"/>
      <c r="L455" s="21"/>
      <c r="M455" s="21"/>
      <c r="N455" s="21"/>
      <c r="O455" s="21"/>
      <c r="P455" s="21"/>
      <c r="Q455" s="21"/>
    </row>
    <row r="456" spans="1:17" ht="10.5" customHeight="1">
      <c r="A456" s="505"/>
      <c r="B456" s="706" t="s">
        <v>302</v>
      </c>
      <c r="C456" s="12" t="s">
        <v>684</v>
      </c>
      <c r="D456" s="12"/>
      <c r="E456" s="12"/>
      <c r="F456" s="12"/>
      <c r="G456" s="12"/>
      <c r="H456" s="12"/>
      <c r="I456" s="12"/>
      <c r="J456" s="12"/>
      <c r="K456" s="12"/>
      <c r="L456" s="12"/>
      <c r="M456" s="12"/>
      <c r="N456" s="12"/>
      <c r="O456" s="12"/>
      <c r="P456" s="12"/>
      <c r="Q456" s="12"/>
    </row>
    <row r="457" spans="1:17" ht="10.5" customHeight="1">
      <c r="A457" s="505"/>
      <c r="B457" s="706" t="s">
        <v>297</v>
      </c>
      <c r="C457" s="12" t="s">
        <v>685</v>
      </c>
      <c r="D457" s="12"/>
      <c r="E457" s="12"/>
      <c r="F457" s="12"/>
      <c r="G457" s="12"/>
      <c r="H457" s="12"/>
      <c r="I457" s="12"/>
      <c r="J457" s="12"/>
      <c r="K457" s="12"/>
      <c r="L457" s="12"/>
      <c r="M457" s="12"/>
      <c r="N457" s="12"/>
      <c r="O457" s="12"/>
      <c r="P457" s="12"/>
      <c r="Q457" s="12"/>
    </row>
    <row r="458" spans="1:17" ht="10.5" customHeight="1">
      <c r="A458" s="505"/>
      <c r="B458" s="706" t="s">
        <v>498</v>
      </c>
      <c r="C458" s="12" t="s">
        <v>678</v>
      </c>
      <c r="D458" s="12"/>
      <c r="E458" s="12"/>
      <c r="F458" s="12"/>
      <c r="G458" s="12"/>
      <c r="H458" s="12"/>
      <c r="I458" s="12"/>
      <c r="J458" s="12"/>
      <c r="K458" s="12"/>
      <c r="L458" s="12"/>
      <c r="M458" s="12"/>
      <c r="N458" s="12"/>
      <c r="O458" s="12"/>
      <c r="P458" s="12"/>
      <c r="Q458" s="12"/>
    </row>
    <row r="459" spans="1:17" ht="10.5" customHeight="1">
      <c r="A459" s="505"/>
      <c r="B459" s="505"/>
      <c r="E459" s="1194"/>
      <c r="F459" s="1194"/>
      <c r="G459" s="1194"/>
      <c r="H459" s="1194"/>
      <c r="I459" s="1194"/>
      <c r="J459" s="1194"/>
      <c r="K459" s="1194"/>
      <c r="L459" s="1194"/>
      <c r="M459" s="1194"/>
      <c r="P459" s="1194"/>
      <c r="Q459" s="1194"/>
    </row>
    <row r="460" spans="1:17" ht="14.1">
      <c r="A460" s="505"/>
      <c r="B460" s="505"/>
      <c r="C460" s="1195" t="s">
        <v>686</v>
      </c>
      <c r="D460" s="511"/>
      <c r="E460" s="1279" t="s">
        <v>352</v>
      </c>
      <c r="F460" s="1280"/>
      <c r="G460" s="1279" t="s">
        <v>566</v>
      </c>
      <c r="H460" s="1279"/>
      <c r="I460" s="11" t="s">
        <v>567</v>
      </c>
      <c r="J460" s="11" t="s">
        <v>568</v>
      </c>
      <c r="K460" s="11" t="s">
        <v>569</v>
      </c>
      <c r="L460" s="11" t="s">
        <v>570</v>
      </c>
      <c r="M460" s="539" t="s">
        <v>571</v>
      </c>
      <c r="P460" s="1197" t="s">
        <v>571</v>
      </c>
      <c r="Q460" s="1197" t="s">
        <v>572</v>
      </c>
    </row>
    <row r="461" spans="1:17" ht="10.5" customHeight="1">
      <c r="A461" s="505"/>
      <c r="B461" s="505"/>
      <c r="C461" s="1196" t="s">
        <v>687</v>
      </c>
      <c r="D461" s="511"/>
      <c r="E461" s="1279"/>
      <c r="F461" s="1280"/>
      <c r="G461" s="1279" t="s">
        <v>573</v>
      </c>
      <c r="H461" s="1279"/>
      <c r="I461" s="11" t="s">
        <v>573</v>
      </c>
      <c r="J461" s="11"/>
      <c r="K461" s="539"/>
      <c r="L461" s="539"/>
      <c r="M461" s="539"/>
      <c r="P461" s="6" t="s">
        <v>574</v>
      </c>
      <c r="Q461" s="6" t="s">
        <v>575</v>
      </c>
    </row>
    <row r="462" spans="1:17" ht="10.5" customHeight="1">
      <c r="A462" s="505"/>
      <c r="B462" s="505"/>
      <c r="C462" s="683"/>
      <c r="D462" s="520"/>
      <c r="E462" s="541"/>
      <c r="F462" s="541"/>
      <c r="G462" s="541"/>
      <c r="H462" s="541" t="s">
        <v>576</v>
      </c>
      <c r="I462" s="541"/>
      <c r="J462" s="541"/>
      <c r="K462" s="541"/>
      <c r="L462" s="541"/>
      <c r="M462" s="541"/>
      <c r="P462" s="541"/>
      <c r="Q462" s="541"/>
    </row>
    <row r="463" spans="1:17" ht="10.5" customHeight="1">
      <c r="A463" s="505"/>
      <c r="B463" s="505"/>
      <c r="C463" s="537"/>
      <c r="D463" s="520"/>
      <c r="E463" s="539"/>
      <c r="F463" s="539" t="s">
        <v>576</v>
      </c>
      <c r="G463" s="539"/>
      <c r="H463" s="539" t="s">
        <v>566</v>
      </c>
      <c r="I463" s="539"/>
      <c r="J463" s="539"/>
      <c r="K463" s="539"/>
      <c r="L463" s="539"/>
      <c r="M463" s="539"/>
      <c r="P463" s="539"/>
      <c r="Q463" s="539"/>
    </row>
    <row r="464" spans="1:17">
      <c r="A464" s="505"/>
      <c r="B464" s="505"/>
      <c r="C464" s="542"/>
      <c r="D464" s="513"/>
      <c r="E464" s="543" t="s">
        <v>577</v>
      </c>
      <c r="F464" s="543" t="s">
        <v>352</v>
      </c>
      <c r="G464" s="543" t="s">
        <v>149</v>
      </c>
      <c r="H464" s="543" t="s">
        <v>573</v>
      </c>
      <c r="I464" s="543"/>
      <c r="J464" s="543"/>
      <c r="K464" s="543"/>
      <c r="L464" s="543"/>
      <c r="M464" s="543"/>
      <c r="P464" s="543"/>
      <c r="Q464" s="543"/>
    </row>
    <row r="465" spans="1:17" ht="10.5" customHeight="1">
      <c r="A465" s="505"/>
      <c r="B465" s="505"/>
      <c r="C465" s="544">
        <v>2024</v>
      </c>
      <c r="D465" s="529"/>
      <c r="E465" s="529"/>
      <c r="F465" s="529"/>
      <c r="G465" s="529"/>
      <c r="H465" s="529"/>
      <c r="I465" s="529"/>
      <c r="J465" s="529"/>
      <c r="K465" s="529"/>
      <c r="L465" s="529"/>
      <c r="M465" s="529"/>
      <c r="P465" s="529"/>
      <c r="Q465" s="529"/>
    </row>
    <row r="466" spans="1:17" ht="10.5" customHeight="1">
      <c r="A466" s="505"/>
      <c r="B466" s="505"/>
      <c r="C466" s="594" t="s">
        <v>578</v>
      </c>
      <c r="D466" s="595"/>
      <c r="E466" s="513"/>
      <c r="F466" s="513"/>
      <c r="G466" s="513"/>
      <c r="H466" s="513"/>
      <c r="I466" s="513"/>
      <c r="J466" s="513"/>
      <c r="K466" s="513"/>
      <c r="L466" s="513"/>
      <c r="M466" s="513"/>
      <c r="P466" s="549"/>
      <c r="Q466" s="549"/>
    </row>
    <row r="467" spans="1:17" ht="10.5" customHeight="1">
      <c r="A467" s="505"/>
      <c r="B467" s="505"/>
      <c r="C467" s="594" t="s">
        <v>654</v>
      </c>
      <c r="D467" s="596"/>
      <c r="E467" s="529"/>
      <c r="F467" s="529"/>
      <c r="G467" s="529"/>
      <c r="H467" s="529"/>
      <c r="I467" s="529"/>
      <c r="J467" s="529"/>
      <c r="K467" s="529"/>
      <c r="L467" s="529"/>
      <c r="M467" s="529"/>
      <c r="P467" s="529"/>
      <c r="Q467" s="529"/>
    </row>
    <row r="468" spans="1:17" ht="10.5" customHeight="1">
      <c r="A468" s="505"/>
      <c r="B468" s="505"/>
      <c r="C468" s="610" t="s">
        <v>655</v>
      </c>
      <c r="D468" s="599"/>
      <c r="E468" s="608">
        <v>221</v>
      </c>
      <c r="F468" s="608">
        <v>0</v>
      </c>
      <c r="G468" s="608">
        <v>2672</v>
      </c>
      <c r="H468" s="608">
        <v>0</v>
      </c>
      <c r="I468" s="608">
        <v>931</v>
      </c>
      <c r="J468" s="608">
        <v>518</v>
      </c>
      <c r="K468" s="608">
        <v>3051</v>
      </c>
      <c r="L468" s="608">
        <v>1550</v>
      </c>
      <c r="M468" s="608">
        <v>8942</v>
      </c>
      <c r="P468" s="608">
        <v>5928</v>
      </c>
      <c r="Q468" s="608">
        <v>3013</v>
      </c>
    </row>
    <row r="469" spans="1:17" ht="10.5" customHeight="1">
      <c r="A469" s="505"/>
      <c r="B469" s="505"/>
      <c r="C469" s="861" t="s">
        <v>656</v>
      </c>
      <c r="D469" s="533"/>
      <c r="E469" s="862">
        <v>34</v>
      </c>
      <c r="F469" s="862">
        <v>0</v>
      </c>
      <c r="G469" s="862">
        <v>3229</v>
      </c>
      <c r="H469" s="862">
        <v>0</v>
      </c>
      <c r="I469" s="862">
        <v>503</v>
      </c>
      <c r="J469" s="862">
        <v>207</v>
      </c>
      <c r="K469" s="862">
        <v>1672</v>
      </c>
      <c r="L469" s="862">
        <v>358</v>
      </c>
      <c r="M469" s="862">
        <v>6003</v>
      </c>
      <c r="P469" s="862">
        <v>2706</v>
      </c>
      <c r="Q469" s="862">
        <v>3296</v>
      </c>
    </row>
    <row r="470" spans="1:17" ht="9.75" customHeight="1">
      <c r="A470" s="505"/>
      <c r="B470" s="505"/>
      <c r="C470" s="863"/>
      <c r="D470" s="1157"/>
      <c r="E470" s="863">
        <v>255</v>
      </c>
      <c r="F470" s="863">
        <v>0</v>
      </c>
      <c r="G470" s="787">
        <v>5901</v>
      </c>
      <c r="H470" s="863">
        <v>0</v>
      </c>
      <c r="I470" s="787">
        <v>1434</v>
      </c>
      <c r="J470" s="787">
        <v>724</v>
      </c>
      <c r="K470" s="787">
        <v>4722</v>
      </c>
      <c r="L470" s="787">
        <v>1907</v>
      </c>
      <c r="M470" s="787">
        <v>14944</v>
      </c>
      <c r="P470" s="787">
        <v>8635</v>
      </c>
      <c r="Q470" s="787">
        <v>6310</v>
      </c>
    </row>
    <row r="471" spans="1:17" ht="10.5" customHeight="1">
      <c r="A471" s="505"/>
      <c r="B471" s="505"/>
      <c r="C471" s="72"/>
      <c r="D471"/>
      <c r="E471" s="601"/>
      <c r="F471" s="601"/>
      <c r="G471" s="602"/>
      <c r="H471" s="601"/>
      <c r="I471" s="602"/>
      <c r="J471" s="602"/>
      <c r="K471" s="602"/>
      <c r="L471" s="602"/>
      <c r="M471" s="602"/>
    </row>
    <row r="472" spans="1:17" ht="10.5" customHeight="1">
      <c r="A472" s="505"/>
      <c r="B472" s="505"/>
      <c r="C472" s="18" t="s">
        <v>657</v>
      </c>
      <c r="D472"/>
      <c r="E472" s="605"/>
      <c r="F472" s="605"/>
      <c r="G472" s="605"/>
      <c r="H472" s="605"/>
      <c r="I472" s="605"/>
      <c r="J472" s="605"/>
      <c r="K472" s="605"/>
      <c r="L472" s="605"/>
      <c r="M472" s="605"/>
    </row>
    <row r="473" spans="1:17">
      <c r="A473" s="505"/>
      <c r="B473" s="505"/>
      <c r="C473" s="18" t="s">
        <v>658</v>
      </c>
      <c r="D473" s="533"/>
      <c r="E473" s="608">
        <v>12</v>
      </c>
      <c r="F473" s="608">
        <v>0</v>
      </c>
      <c r="G473" s="608">
        <v>-241</v>
      </c>
      <c r="H473" s="608">
        <v>0</v>
      </c>
      <c r="I473" s="608">
        <v>-174</v>
      </c>
      <c r="J473" s="608">
        <v>133</v>
      </c>
      <c r="K473" s="608">
        <v>237</v>
      </c>
      <c r="L473" s="608">
        <v>-40</v>
      </c>
      <c r="M473" s="608">
        <v>-73</v>
      </c>
      <c r="P473" s="608">
        <v>154</v>
      </c>
      <c r="Q473" s="608">
        <v>-227</v>
      </c>
    </row>
    <row r="474" spans="1:17" ht="10.5" customHeight="1">
      <c r="A474" s="505"/>
      <c r="B474" s="505"/>
      <c r="C474" s="18" t="s">
        <v>659</v>
      </c>
      <c r="D474" s="533"/>
      <c r="E474" s="608">
        <v>0</v>
      </c>
      <c r="F474" s="608">
        <v>0</v>
      </c>
      <c r="G474" s="608">
        <v>1</v>
      </c>
      <c r="H474" s="608">
        <v>0</v>
      </c>
      <c r="I474" s="608">
        <v>0</v>
      </c>
      <c r="J474" s="608">
        <v>0</v>
      </c>
      <c r="K474" s="608">
        <v>0</v>
      </c>
      <c r="L474" s="608">
        <v>0</v>
      </c>
      <c r="M474" s="608">
        <v>1</v>
      </c>
      <c r="P474" s="608">
        <v>0</v>
      </c>
      <c r="Q474" s="608">
        <v>1</v>
      </c>
    </row>
    <row r="475" spans="1:17" ht="10.5" customHeight="1">
      <c r="A475" s="505"/>
      <c r="B475" s="505"/>
      <c r="C475" s="18" t="s">
        <v>660</v>
      </c>
      <c r="D475" s="533"/>
      <c r="E475" s="608">
        <v>3</v>
      </c>
      <c r="F475" s="608">
        <v>0</v>
      </c>
      <c r="G475" s="608">
        <v>34</v>
      </c>
      <c r="H475" s="608">
        <v>0</v>
      </c>
      <c r="I475" s="608">
        <v>0</v>
      </c>
      <c r="J475" s="608">
        <v>46</v>
      </c>
      <c r="K475" s="608">
        <v>0</v>
      </c>
      <c r="L475" s="608">
        <v>0</v>
      </c>
      <c r="M475" s="608">
        <v>83</v>
      </c>
      <c r="P475" s="608">
        <v>46</v>
      </c>
      <c r="Q475" s="608">
        <v>38</v>
      </c>
    </row>
    <row r="476" spans="1:17" ht="10.5" customHeight="1">
      <c r="A476" s="505"/>
      <c r="B476" s="505"/>
      <c r="C476" s="18" t="s">
        <v>661</v>
      </c>
      <c r="D476" s="533"/>
      <c r="E476" s="608">
        <v>0</v>
      </c>
      <c r="F476" s="608">
        <v>0</v>
      </c>
      <c r="G476" s="608">
        <v>32</v>
      </c>
      <c r="H476" s="608">
        <v>0</v>
      </c>
      <c r="I476" s="608">
        <v>8</v>
      </c>
      <c r="J476" s="608">
        <v>0</v>
      </c>
      <c r="K476" s="608">
        <v>11</v>
      </c>
      <c r="L476" s="608">
        <v>142</v>
      </c>
      <c r="M476" s="608">
        <v>193</v>
      </c>
      <c r="P476" s="608">
        <v>150</v>
      </c>
      <c r="Q476" s="608">
        <v>43</v>
      </c>
    </row>
    <row r="477" spans="1:17" ht="10.5" customHeight="1">
      <c r="A477" s="505"/>
      <c r="B477" s="505"/>
      <c r="C477" s="18" t="s">
        <v>674</v>
      </c>
      <c r="D477" s="533"/>
      <c r="E477" s="608">
        <v>-80</v>
      </c>
      <c r="F477" s="608">
        <v>0</v>
      </c>
      <c r="G477" s="608">
        <v>-639</v>
      </c>
      <c r="H477" s="608">
        <v>0</v>
      </c>
      <c r="I477" s="608">
        <v>-423</v>
      </c>
      <c r="J477" s="608">
        <v>-340</v>
      </c>
      <c r="K477" s="608">
        <v>-625</v>
      </c>
      <c r="L477" s="608">
        <v>-325</v>
      </c>
      <c r="M477" s="608">
        <v>-2432</v>
      </c>
      <c r="P477" s="608">
        <v>-1697</v>
      </c>
      <c r="Q477" s="608">
        <v>-734</v>
      </c>
    </row>
    <row r="478" spans="1:17" ht="10.5" customHeight="1">
      <c r="A478" s="505"/>
      <c r="B478" s="505"/>
      <c r="C478" s="18" t="s">
        <v>663</v>
      </c>
      <c r="D478" s="533"/>
      <c r="E478" s="608">
        <v>0</v>
      </c>
      <c r="F478" s="608">
        <v>0</v>
      </c>
      <c r="G478" s="608">
        <v>-76</v>
      </c>
      <c r="H478" s="608">
        <v>0</v>
      </c>
      <c r="I478" s="608">
        <v>-115</v>
      </c>
      <c r="J478" s="608">
        <v>-402</v>
      </c>
      <c r="K478" s="608">
        <v>0</v>
      </c>
      <c r="L478" s="608">
        <v>0</v>
      </c>
      <c r="M478" s="608">
        <v>-594</v>
      </c>
      <c r="P478" s="608">
        <v>-517</v>
      </c>
      <c r="Q478" s="608">
        <v>-76</v>
      </c>
    </row>
    <row r="479" spans="1:17" ht="10.5" customHeight="1">
      <c r="A479" s="505"/>
      <c r="B479" s="505"/>
      <c r="C479" s="863"/>
      <c r="D479" s="1157"/>
      <c r="E479" s="787">
        <v>-65</v>
      </c>
      <c r="F479" s="787">
        <v>0</v>
      </c>
      <c r="G479" s="787">
        <v>-889</v>
      </c>
      <c r="H479" s="787">
        <v>0</v>
      </c>
      <c r="I479" s="787">
        <v>-704</v>
      </c>
      <c r="J479" s="787">
        <v>-564</v>
      </c>
      <c r="K479" s="787">
        <v>-376</v>
      </c>
      <c r="L479" s="787">
        <v>-222</v>
      </c>
      <c r="M479" s="787">
        <v>-2821</v>
      </c>
      <c r="P479" s="787">
        <v>-1865</v>
      </c>
      <c r="Q479" s="787">
        <v>-955</v>
      </c>
    </row>
    <row r="480" spans="1:17">
      <c r="A480" s="505"/>
      <c r="B480" s="505"/>
      <c r="C480" s="594" t="s">
        <v>681</v>
      </c>
      <c r="D480" s="144"/>
      <c r="E480" s="529"/>
      <c r="F480" s="529"/>
      <c r="G480" s="529"/>
      <c r="H480" s="529"/>
      <c r="I480" s="529"/>
      <c r="J480" s="529"/>
      <c r="K480" s="529"/>
      <c r="L480" s="529"/>
      <c r="M480" s="529"/>
      <c r="P480" s="529"/>
      <c r="Q480" s="529"/>
    </row>
    <row r="481" spans="1:17" ht="10.5" customHeight="1">
      <c r="A481" s="505"/>
      <c r="B481" s="505"/>
      <c r="C481" s="610" t="s">
        <v>655</v>
      </c>
      <c r="D481"/>
      <c r="E481" s="608">
        <v>162</v>
      </c>
      <c r="F481" s="608">
        <v>0</v>
      </c>
      <c r="G481" s="608">
        <v>2600</v>
      </c>
      <c r="H481" s="608">
        <v>0</v>
      </c>
      <c r="I481" s="608">
        <v>379</v>
      </c>
      <c r="J481" s="608">
        <v>161</v>
      </c>
      <c r="K481" s="608">
        <v>3026</v>
      </c>
      <c r="L481" s="608">
        <v>1254</v>
      </c>
      <c r="M481" s="608">
        <v>7582</v>
      </c>
      <c r="P481" s="608">
        <v>4711</v>
      </c>
      <c r="Q481" s="608">
        <v>2871</v>
      </c>
    </row>
    <row r="482" spans="1:17" ht="10.5" customHeight="1">
      <c r="A482" s="505"/>
      <c r="B482" s="505"/>
      <c r="C482" s="861" t="s">
        <v>656</v>
      </c>
      <c r="D482" s="533"/>
      <c r="E482" s="862">
        <v>29</v>
      </c>
      <c r="F482" s="862">
        <v>0</v>
      </c>
      <c r="G482" s="862">
        <v>2412</v>
      </c>
      <c r="H482" s="862">
        <v>0</v>
      </c>
      <c r="I482" s="862">
        <v>350</v>
      </c>
      <c r="J482" s="862">
        <v>0</v>
      </c>
      <c r="K482" s="862">
        <v>1320</v>
      </c>
      <c r="L482" s="862">
        <v>431</v>
      </c>
      <c r="M482" s="862">
        <v>4542</v>
      </c>
      <c r="P482" s="862">
        <v>2059</v>
      </c>
      <c r="Q482" s="862">
        <v>2483</v>
      </c>
    </row>
    <row r="483" spans="1:17" ht="10.5" customHeight="1">
      <c r="A483" s="505"/>
      <c r="B483" s="505"/>
      <c r="C483" s="863"/>
      <c r="D483" s="1157"/>
      <c r="E483" s="863">
        <v>190</v>
      </c>
      <c r="F483" s="863">
        <v>0</v>
      </c>
      <c r="G483" s="787">
        <v>5012</v>
      </c>
      <c r="H483" s="863">
        <v>0</v>
      </c>
      <c r="I483" s="787">
        <v>730</v>
      </c>
      <c r="J483" s="787">
        <v>161</v>
      </c>
      <c r="K483" s="787">
        <v>4346</v>
      </c>
      <c r="L483" s="787">
        <v>1685</v>
      </c>
      <c r="M483" s="787">
        <v>12124</v>
      </c>
      <c r="P483" s="787">
        <v>6770</v>
      </c>
      <c r="Q483" s="787">
        <v>5354</v>
      </c>
    </row>
    <row r="484" spans="1:17">
      <c r="A484" s="505"/>
      <c r="B484" s="505"/>
      <c r="C484" s="594" t="s">
        <v>706</v>
      </c>
      <c r="D484" s="513"/>
      <c r="E484" s="513"/>
      <c r="F484" s="513"/>
      <c r="G484" s="513"/>
      <c r="H484" s="513"/>
      <c r="I484" s="513"/>
      <c r="J484" s="513"/>
      <c r="K484" s="513"/>
      <c r="L484" s="513"/>
      <c r="M484" s="513"/>
      <c r="P484" s="549"/>
      <c r="Q484" s="549"/>
    </row>
    <row r="485" spans="1:17" ht="10.5" customHeight="1">
      <c r="A485" s="505"/>
      <c r="B485" s="505"/>
      <c r="C485" s="594" t="s">
        <v>654</v>
      </c>
      <c r="D485" s="144"/>
      <c r="E485" s="529"/>
      <c r="F485" s="529"/>
      <c r="G485" s="529"/>
      <c r="H485" s="529"/>
      <c r="I485" s="529"/>
      <c r="J485" s="529"/>
      <c r="K485" s="529"/>
      <c r="L485" s="529"/>
      <c r="M485" s="529"/>
      <c r="P485" s="529"/>
      <c r="Q485" s="529"/>
    </row>
    <row r="486" spans="1:17" ht="10.5" customHeight="1">
      <c r="A486" s="505"/>
      <c r="B486" s="505"/>
      <c r="C486" s="610" t="s">
        <v>655</v>
      </c>
      <c r="D486"/>
      <c r="E486" s="608">
        <v>0</v>
      </c>
      <c r="F486" s="608">
        <v>67</v>
      </c>
      <c r="G486" s="608">
        <v>0</v>
      </c>
      <c r="H486" s="608">
        <v>4</v>
      </c>
      <c r="I486" s="608">
        <v>1027</v>
      </c>
      <c r="J486" s="608">
        <v>463</v>
      </c>
      <c r="K486" s="608">
        <v>46</v>
      </c>
      <c r="L486" s="608">
        <v>0</v>
      </c>
      <c r="M486" s="608">
        <v>1608</v>
      </c>
      <c r="P486" s="608">
        <v>0</v>
      </c>
      <c r="Q486" s="608">
        <v>1608</v>
      </c>
    </row>
    <row r="487" spans="1:17" ht="10.5" customHeight="1">
      <c r="A487" s="505"/>
      <c r="B487" s="505"/>
      <c r="C487" s="861" t="s">
        <v>656</v>
      </c>
      <c r="D487" s="533"/>
      <c r="E487" s="862">
        <v>0</v>
      </c>
      <c r="F487" s="862">
        <v>110</v>
      </c>
      <c r="G487" s="862">
        <v>0</v>
      </c>
      <c r="H487" s="862">
        <v>0</v>
      </c>
      <c r="I487" s="862">
        <v>621</v>
      </c>
      <c r="J487" s="862">
        <v>188</v>
      </c>
      <c r="K487" s="862">
        <v>0</v>
      </c>
      <c r="L487" s="862">
        <v>0</v>
      </c>
      <c r="M487" s="862">
        <v>919</v>
      </c>
      <c r="P487" s="862">
        <v>0</v>
      </c>
      <c r="Q487" s="862">
        <v>919</v>
      </c>
    </row>
    <row r="488" spans="1:17" ht="10.5" customHeight="1">
      <c r="A488" s="505"/>
      <c r="B488" s="505"/>
      <c r="C488" s="863"/>
      <c r="D488" s="1157"/>
      <c r="E488" s="863">
        <v>0</v>
      </c>
      <c r="F488" s="863">
        <v>177</v>
      </c>
      <c r="G488" s="863">
        <v>0</v>
      </c>
      <c r="H488" s="787">
        <v>4</v>
      </c>
      <c r="I488" s="787">
        <v>1648</v>
      </c>
      <c r="J488" s="787">
        <v>651</v>
      </c>
      <c r="K488" s="787">
        <v>46</v>
      </c>
      <c r="L488" s="863">
        <v>0</v>
      </c>
      <c r="M488" s="787">
        <v>2527</v>
      </c>
      <c r="P488" s="863">
        <v>0</v>
      </c>
      <c r="Q488" s="787">
        <v>2527</v>
      </c>
    </row>
    <row r="489" spans="1:17" ht="10.5" customHeight="1">
      <c r="A489" s="505"/>
      <c r="B489" s="505"/>
      <c r="C489" s="72"/>
      <c r="D489"/>
      <c r="E489" s="601"/>
      <c r="F489" s="602"/>
      <c r="G489" s="601"/>
      <c r="H489" s="602"/>
      <c r="I489" s="602"/>
      <c r="J489" s="602"/>
      <c r="K489" s="602"/>
      <c r="L489" s="601"/>
      <c r="M489" s="602"/>
    </row>
    <row r="490" spans="1:17" ht="10.5" customHeight="1">
      <c r="A490" s="505"/>
      <c r="B490" s="505"/>
      <c r="C490" s="18" t="s">
        <v>657</v>
      </c>
      <c r="D490"/>
      <c r="E490" s="605"/>
      <c r="F490" s="605"/>
      <c r="G490" s="605"/>
      <c r="H490" s="605"/>
      <c r="I490" s="605"/>
      <c r="J490" s="605"/>
      <c r="K490" s="605"/>
      <c r="L490" s="605"/>
      <c r="M490" s="605"/>
    </row>
    <row r="491" spans="1:17" ht="10.5" customHeight="1">
      <c r="A491" s="505"/>
      <c r="B491" s="505"/>
      <c r="C491" s="18" t="s">
        <v>658</v>
      </c>
      <c r="D491" s="533"/>
      <c r="E491" s="608">
        <v>0</v>
      </c>
      <c r="F491" s="608">
        <v>1</v>
      </c>
      <c r="G491" s="608">
        <v>0</v>
      </c>
      <c r="H491" s="608">
        <v>0</v>
      </c>
      <c r="I491" s="608">
        <v>-32</v>
      </c>
      <c r="J491" s="608">
        <v>-59</v>
      </c>
      <c r="K491" s="608">
        <v>0</v>
      </c>
      <c r="L491" s="608">
        <v>0</v>
      </c>
      <c r="M491" s="608">
        <v>-89</v>
      </c>
      <c r="P491" s="608">
        <v>-6</v>
      </c>
      <c r="Q491" s="608">
        <v>-83</v>
      </c>
    </row>
    <row r="492" spans="1:17" ht="12.75" customHeight="1">
      <c r="A492" s="505"/>
      <c r="B492" s="505"/>
      <c r="C492" s="18" t="s">
        <v>659</v>
      </c>
      <c r="D492" s="533"/>
      <c r="E492" s="608">
        <v>0</v>
      </c>
      <c r="F492" s="608">
        <v>2</v>
      </c>
      <c r="G492" s="608">
        <v>0</v>
      </c>
      <c r="H492" s="608">
        <v>0</v>
      </c>
      <c r="I492" s="608">
        <v>0</v>
      </c>
      <c r="J492" s="608">
        <v>0</v>
      </c>
      <c r="K492" s="608">
        <v>0</v>
      </c>
      <c r="L492" s="608">
        <v>0</v>
      </c>
      <c r="M492" s="608">
        <v>2</v>
      </c>
      <c r="P492" s="608">
        <v>0</v>
      </c>
      <c r="Q492" s="608">
        <v>2</v>
      </c>
    </row>
    <row r="493" spans="1:17" ht="10.5" customHeight="1">
      <c r="A493" s="505"/>
      <c r="B493" s="505"/>
      <c r="C493" s="18" t="s">
        <v>660</v>
      </c>
      <c r="D493" s="533"/>
      <c r="E493" s="608">
        <v>0</v>
      </c>
      <c r="F493" s="608">
        <v>0</v>
      </c>
      <c r="G493" s="608">
        <v>0</v>
      </c>
      <c r="H493" s="608">
        <v>0</v>
      </c>
      <c r="I493" s="608">
        <v>0</v>
      </c>
      <c r="J493" s="608">
        <v>205</v>
      </c>
      <c r="K493" s="608">
        <v>0</v>
      </c>
      <c r="L493" s="608">
        <v>0</v>
      </c>
      <c r="M493" s="608">
        <v>205</v>
      </c>
      <c r="P493" s="608">
        <v>205</v>
      </c>
      <c r="Q493" s="608">
        <v>0</v>
      </c>
    </row>
    <row r="494" spans="1:17" ht="10.5" customHeight="1">
      <c r="A494" s="505"/>
      <c r="B494" s="505"/>
      <c r="C494" s="18" t="s">
        <v>661</v>
      </c>
      <c r="D494" s="533"/>
      <c r="E494" s="608">
        <v>0</v>
      </c>
      <c r="F494" s="608">
        <v>0</v>
      </c>
      <c r="G494" s="608">
        <v>0</v>
      </c>
      <c r="H494" s="608">
        <v>0</v>
      </c>
      <c r="I494" s="608">
        <v>221</v>
      </c>
      <c r="J494" s="608">
        <v>0</v>
      </c>
      <c r="K494" s="608">
        <v>0</v>
      </c>
      <c r="L494" s="608">
        <v>0</v>
      </c>
      <c r="M494" s="608">
        <v>221</v>
      </c>
      <c r="P494" s="608">
        <v>0</v>
      </c>
      <c r="Q494" s="608">
        <v>221</v>
      </c>
    </row>
    <row r="495" spans="1:17" ht="10.5" customHeight="1">
      <c r="A495" s="505"/>
      <c r="B495" s="505"/>
      <c r="C495" s="18" t="s">
        <v>674</v>
      </c>
      <c r="D495" s="533"/>
      <c r="E495" s="608">
        <v>0</v>
      </c>
      <c r="F495" s="608">
        <v>-20</v>
      </c>
      <c r="G495" s="608">
        <v>0</v>
      </c>
      <c r="H495" s="608">
        <v>0</v>
      </c>
      <c r="I495" s="608">
        <v>-129</v>
      </c>
      <c r="J495" s="608">
        <v>-46</v>
      </c>
      <c r="K495" s="608">
        <v>-2</v>
      </c>
      <c r="L495" s="608">
        <v>0</v>
      </c>
      <c r="M495" s="608">
        <v>-199</v>
      </c>
      <c r="P495" s="608">
        <v>-3</v>
      </c>
      <c r="Q495" s="608">
        <v>-195</v>
      </c>
    </row>
    <row r="496" spans="1:17">
      <c r="A496" s="505"/>
      <c r="B496" s="505"/>
      <c r="C496" s="18" t="s">
        <v>663</v>
      </c>
      <c r="D496" s="533"/>
      <c r="E496" s="608">
        <v>0</v>
      </c>
      <c r="F496" s="608">
        <v>0</v>
      </c>
      <c r="G496" s="608">
        <v>0</v>
      </c>
      <c r="H496" s="608">
        <v>0</v>
      </c>
      <c r="I496" s="608">
        <v>-4</v>
      </c>
      <c r="J496" s="608">
        <v>0</v>
      </c>
      <c r="K496" s="608">
        <v>0</v>
      </c>
      <c r="L496" s="608">
        <v>0</v>
      </c>
      <c r="M496" s="608">
        <v>-5</v>
      </c>
      <c r="P496" s="608">
        <v>0</v>
      </c>
      <c r="Q496" s="608">
        <v>-5</v>
      </c>
    </row>
    <row r="497" spans="1:17" ht="10.5" customHeight="1">
      <c r="A497" s="505"/>
      <c r="B497" s="505"/>
      <c r="C497" s="863"/>
      <c r="D497" s="1157"/>
      <c r="E497" s="787">
        <v>0</v>
      </c>
      <c r="F497" s="787">
        <v>-18</v>
      </c>
      <c r="G497" s="787">
        <v>0</v>
      </c>
      <c r="H497" s="787">
        <v>0</v>
      </c>
      <c r="I497" s="787">
        <v>56</v>
      </c>
      <c r="J497" s="787">
        <v>100</v>
      </c>
      <c r="K497" s="787">
        <v>-2</v>
      </c>
      <c r="L497" s="787">
        <v>0</v>
      </c>
      <c r="M497" s="787">
        <v>135</v>
      </c>
      <c r="P497" s="787">
        <v>196</v>
      </c>
      <c r="Q497" s="787">
        <v>-60</v>
      </c>
    </row>
    <row r="498" spans="1:17" ht="10.5" customHeight="1">
      <c r="A498" s="505"/>
      <c r="B498" s="505"/>
      <c r="C498" s="594" t="s">
        <v>668</v>
      </c>
      <c r="D498" s="144"/>
      <c r="E498" s="529"/>
      <c r="F498" s="529"/>
      <c r="G498" s="529"/>
      <c r="H498" s="529"/>
      <c r="I498" s="529"/>
      <c r="J498" s="529"/>
      <c r="K498" s="529"/>
      <c r="L498" s="529"/>
      <c r="M498" s="529"/>
      <c r="P498" s="529"/>
      <c r="Q498" s="529"/>
    </row>
    <row r="499" spans="1:17" ht="10.5" customHeight="1">
      <c r="A499" s="505"/>
      <c r="B499" s="505"/>
      <c r="C499" s="610" t="s">
        <v>655</v>
      </c>
      <c r="D499"/>
      <c r="E499" s="608">
        <v>0</v>
      </c>
      <c r="F499" s="608">
        <v>49</v>
      </c>
      <c r="G499" s="608">
        <v>0</v>
      </c>
      <c r="H499" s="608">
        <v>4</v>
      </c>
      <c r="I499" s="608">
        <v>1053</v>
      </c>
      <c r="J499" s="608">
        <v>536</v>
      </c>
      <c r="K499" s="608">
        <v>43</v>
      </c>
      <c r="L499" s="608">
        <v>0</v>
      </c>
      <c r="M499" s="608">
        <v>1686</v>
      </c>
      <c r="P499" s="608">
        <v>158</v>
      </c>
      <c r="Q499" s="608">
        <v>1528</v>
      </c>
    </row>
    <row r="500" spans="1:17" ht="10.5" customHeight="1">
      <c r="A500" s="505"/>
      <c r="B500" s="505"/>
      <c r="C500" s="861" t="s">
        <v>656</v>
      </c>
      <c r="D500" s="533"/>
      <c r="E500" s="862">
        <v>0</v>
      </c>
      <c r="F500" s="862">
        <v>111</v>
      </c>
      <c r="G500" s="862">
        <v>0</v>
      </c>
      <c r="H500" s="862">
        <v>0</v>
      </c>
      <c r="I500" s="862">
        <v>651</v>
      </c>
      <c r="J500" s="862">
        <v>215</v>
      </c>
      <c r="K500" s="862">
        <v>0</v>
      </c>
      <c r="L500" s="862">
        <v>0</v>
      </c>
      <c r="M500" s="862">
        <v>976</v>
      </c>
      <c r="P500" s="862">
        <v>38</v>
      </c>
      <c r="Q500" s="862">
        <v>939</v>
      </c>
    </row>
    <row r="501" spans="1:17" ht="10.5" customHeight="1">
      <c r="A501" s="505"/>
      <c r="B501" s="505"/>
      <c r="C501" s="863"/>
      <c r="D501" s="1157"/>
      <c r="E501" s="863">
        <v>0</v>
      </c>
      <c r="F501" s="863">
        <v>160</v>
      </c>
      <c r="G501" s="863">
        <v>0</v>
      </c>
      <c r="H501" s="787">
        <v>4</v>
      </c>
      <c r="I501" s="787">
        <v>1704</v>
      </c>
      <c r="J501" s="787">
        <v>751</v>
      </c>
      <c r="K501" s="863">
        <v>43</v>
      </c>
      <c r="L501" s="863">
        <v>0</v>
      </c>
      <c r="M501" s="787">
        <v>2662</v>
      </c>
      <c r="P501" s="863">
        <v>196</v>
      </c>
      <c r="Q501" s="787">
        <v>2467</v>
      </c>
    </row>
    <row r="502" spans="1:17" ht="10.5" customHeight="1">
      <c r="A502" s="505"/>
      <c r="B502" s="505"/>
      <c r="C502" s="594" t="s">
        <v>704</v>
      </c>
      <c r="D502" s="513"/>
      <c r="E502" s="513"/>
      <c r="F502" s="513"/>
      <c r="G502" s="513"/>
      <c r="H502" s="513"/>
      <c r="I502" s="513"/>
      <c r="J502" s="513"/>
      <c r="K502" s="513"/>
      <c r="L502" s="513"/>
      <c r="M502" s="513"/>
      <c r="P502" s="549"/>
      <c r="Q502" s="549"/>
    </row>
    <row r="503" spans="1:17" ht="10.5" customHeight="1">
      <c r="A503" s="505"/>
      <c r="B503" s="505"/>
      <c r="C503" s="594" t="s">
        <v>654</v>
      </c>
      <c r="D503" s="144"/>
      <c r="E503" s="529"/>
      <c r="F503" s="529"/>
      <c r="G503" s="529"/>
      <c r="H503" s="529"/>
      <c r="I503" s="529"/>
      <c r="J503" s="529"/>
      <c r="K503" s="529"/>
      <c r="L503" s="529"/>
      <c r="M503" s="529"/>
      <c r="P503" s="529"/>
      <c r="Q503" s="529"/>
    </row>
    <row r="504" spans="1:17" ht="10.5" customHeight="1">
      <c r="A504" s="505"/>
      <c r="B504" s="505"/>
      <c r="C504" s="610" t="s">
        <v>655</v>
      </c>
      <c r="D504"/>
      <c r="E504" s="608">
        <v>221</v>
      </c>
      <c r="F504" s="608">
        <v>67</v>
      </c>
      <c r="G504" s="608">
        <v>2672</v>
      </c>
      <c r="H504" s="608">
        <v>4</v>
      </c>
      <c r="I504" s="608">
        <v>1958</v>
      </c>
      <c r="J504" s="608">
        <v>981</v>
      </c>
      <c r="K504" s="608">
        <v>3096</v>
      </c>
      <c r="L504" s="608">
        <v>1550</v>
      </c>
      <c r="M504" s="608">
        <v>10549</v>
      </c>
      <c r="P504" s="608">
        <v>5928</v>
      </c>
      <c r="Q504" s="608">
        <v>4621</v>
      </c>
    </row>
    <row r="505" spans="1:17" ht="10.5" customHeight="1">
      <c r="A505" s="505"/>
      <c r="B505" s="505"/>
      <c r="C505" s="861" t="s">
        <v>656</v>
      </c>
      <c r="D505" s="533"/>
      <c r="E505" s="862">
        <v>34</v>
      </c>
      <c r="F505" s="862">
        <v>110</v>
      </c>
      <c r="G505" s="862">
        <v>3229</v>
      </c>
      <c r="H505" s="862">
        <v>0</v>
      </c>
      <c r="I505" s="862">
        <v>1125</v>
      </c>
      <c r="J505" s="862">
        <v>394</v>
      </c>
      <c r="K505" s="862">
        <v>1672</v>
      </c>
      <c r="L505" s="862">
        <v>358</v>
      </c>
      <c r="M505" s="862">
        <v>6922</v>
      </c>
      <c r="P505" s="862">
        <v>2706</v>
      </c>
      <c r="Q505" s="862">
        <v>4215</v>
      </c>
    </row>
    <row r="506" spans="1:17" ht="10.5" customHeight="1">
      <c r="A506" s="505"/>
      <c r="B506" s="505"/>
      <c r="C506" s="863"/>
      <c r="D506" s="1157"/>
      <c r="E506" s="863">
        <v>255</v>
      </c>
      <c r="F506" s="863">
        <v>177</v>
      </c>
      <c r="G506" s="787">
        <v>5901</v>
      </c>
      <c r="H506" s="787">
        <v>4</v>
      </c>
      <c r="I506" s="787">
        <v>3082</v>
      </c>
      <c r="J506" s="787">
        <v>1375</v>
      </c>
      <c r="K506" s="787">
        <v>4768</v>
      </c>
      <c r="L506" s="787">
        <v>1907</v>
      </c>
      <c r="M506" s="787">
        <v>17471</v>
      </c>
      <c r="P506" s="787">
        <v>8635</v>
      </c>
      <c r="Q506" s="787">
        <v>8836</v>
      </c>
    </row>
    <row r="507" spans="1:17" ht="10.5" customHeight="1">
      <c r="A507" s="505"/>
      <c r="B507" s="505"/>
      <c r="C507" s="594" t="s">
        <v>668</v>
      </c>
      <c r="D507" s="144"/>
      <c r="E507" s="529"/>
      <c r="F507" s="529"/>
      <c r="G507" s="529"/>
      <c r="H507" s="529"/>
      <c r="I507" s="529"/>
      <c r="J507" s="529"/>
      <c r="K507" s="529"/>
      <c r="L507" s="529"/>
      <c r="M507" s="529"/>
      <c r="P507" s="529"/>
      <c r="Q507" s="529"/>
    </row>
    <row r="508" spans="1:17" ht="10.5" customHeight="1">
      <c r="A508" s="505"/>
      <c r="B508" s="505"/>
      <c r="C508" s="610" t="s">
        <v>655</v>
      </c>
      <c r="D508"/>
      <c r="E508" s="608">
        <v>162</v>
      </c>
      <c r="F508" s="608">
        <v>49</v>
      </c>
      <c r="G508" s="608">
        <v>2600</v>
      </c>
      <c r="H508" s="608">
        <v>4</v>
      </c>
      <c r="I508" s="608">
        <v>1433</v>
      </c>
      <c r="J508" s="608">
        <v>697</v>
      </c>
      <c r="K508" s="608">
        <v>3070</v>
      </c>
      <c r="L508" s="608">
        <v>1254</v>
      </c>
      <c r="M508" s="608">
        <v>9268</v>
      </c>
      <c r="P508" s="608">
        <v>4869</v>
      </c>
      <c r="Q508" s="608">
        <v>4399</v>
      </c>
    </row>
    <row r="509" spans="1:17" ht="10.5" customHeight="1">
      <c r="A509" s="505"/>
      <c r="B509" s="505"/>
      <c r="C509" s="861" t="s">
        <v>656</v>
      </c>
      <c r="D509" s="533"/>
      <c r="E509" s="862">
        <v>29</v>
      </c>
      <c r="F509" s="862">
        <v>111</v>
      </c>
      <c r="G509" s="862">
        <v>2412</v>
      </c>
      <c r="H509" s="862">
        <v>0</v>
      </c>
      <c r="I509" s="862">
        <v>1001</v>
      </c>
      <c r="J509" s="862">
        <v>215</v>
      </c>
      <c r="K509" s="862">
        <v>1320</v>
      </c>
      <c r="L509" s="862">
        <v>431</v>
      </c>
      <c r="M509" s="862">
        <v>5518</v>
      </c>
      <c r="P509" s="608">
        <v>2096</v>
      </c>
      <c r="Q509" s="608">
        <v>3422</v>
      </c>
    </row>
    <row r="510" spans="1:17" ht="12.75" customHeight="1">
      <c r="A510" s="505"/>
      <c r="B510" s="505"/>
      <c r="C510" s="863"/>
      <c r="D510" s="1157"/>
      <c r="E510" s="863">
        <v>190</v>
      </c>
      <c r="F510" s="863">
        <v>160</v>
      </c>
      <c r="G510" s="787">
        <v>5012</v>
      </c>
      <c r="H510" s="787">
        <v>4</v>
      </c>
      <c r="I510" s="787">
        <v>2434</v>
      </c>
      <c r="J510" s="787">
        <v>911</v>
      </c>
      <c r="K510" s="787">
        <v>4390</v>
      </c>
      <c r="L510" s="787">
        <v>1685</v>
      </c>
      <c r="M510" s="787">
        <v>14786</v>
      </c>
      <c r="P510" s="787">
        <v>6965</v>
      </c>
      <c r="Q510" s="787">
        <v>7821</v>
      </c>
    </row>
    <row r="511" spans="1:17" ht="10.5" customHeight="1">
      <c r="A511" s="505"/>
      <c r="B511" s="706" t="s">
        <v>308</v>
      </c>
      <c r="C511" s="1281" t="s">
        <v>676</v>
      </c>
      <c r="D511" s="1281"/>
      <c r="E511" s="1281"/>
      <c r="F511" s="1281"/>
      <c r="G511" s="1281"/>
      <c r="H511" s="1281"/>
      <c r="I511" s="1281"/>
      <c r="J511" s="1281"/>
      <c r="K511" s="1281"/>
      <c r="L511" s="1281"/>
      <c r="M511" s="1281"/>
      <c r="N511" s="1281"/>
      <c r="O511" s="1281"/>
      <c r="P511" s="1281"/>
      <c r="Q511" s="1281"/>
    </row>
    <row r="512" spans="1:17" ht="10.5" customHeight="1">
      <c r="A512" s="505"/>
      <c r="B512" s="399" t="s">
        <v>492</v>
      </c>
      <c r="C512" s="18" t="s">
        <v>532</v>
      </c>
      <c r="D512" s="18"/>
      <c r="E512" s="18"/>
      <c r="F512" s="18"/>
      <c r="G512" s="18"/>
      <c r="H512" s="18"/>
      <c r="I512" s="18"/>
      <c r="J512" s="18"/>
      <c r="K512" s="18"/>
      <c r="L512" s="18"/>
      <c r="M512" s="18"/>
      <c r="N512" s="18"/>
      <c r="O512" s="18"/>
      <c r="P512" s="18"/>
      <c r="Q512" s="18"/>
    </row>
    <row r="513" spans="1:17" ht="10.5" customHeight="1">
      <c r="A513" s="505"/>
      <c r="B513" s="399" t="s">
        <v>302</v>
      </c>
      <c r="C513" s="18" t="s">
        <v>708</v>
      </c>
      <c r="D513" s="18"/>
      <c r="E513" s="18"/>
      <c r="F513" s="18"/>
      <c r="G513" s="18"/>
      <c r="H513" s="18"/>
      <c r="I513" s="18"/>
      <c r="J513" s="18"/>
      <c r="K513" s="18"/>
      <c r="L513" s="18"/>
      <c r="M513" s="18"/>
      <c r="N513" s="18"/>
      <c r="O513" s="18"/>
      <c r="P513" s="18"/>
      <c r="Q513" s="18"/>
    </row>
    <row r="514" spans="1:17" ht="10.5" customHeight="1">
      <c r="A514" s="505"/>
      <c r="B514" s="399" t="s">
        <v>297</v>
      </c>
      <c r="C514" s="18" t="s">
        <v>709</v>
      </c>
      <c r="D514" s="18"/>
      <c r="E514" s="18"/>
      <c r="F514" s="18"/>
      <c r="G514" s="18"/>
      <c r="H514" s="18"/>
      <c r="I514" s="18"/>
      <c r="J514" s="18"/>
      <c r="K514" s="18"/>
      <c r="L514" s="18"/>
      <c r="M514" s="18"/>
      <c r="N514" s="18"/>
      <c r="O514" s="18"/>
      <c r="P514" s="18"/>
      <c r="Q514" s="18"/>
    </row>
    <row r="515" spans="1:17" ht="10.5" customHeight="1">
      <c r="A515" s="505"/>
      <c r="B515" s="399" t="s">
        <v>498</v>
      </c>
      <c r="C515" s="18" t="s">
        <v>678</v>
      </c>
      <c r="D515" s="18"/>
      <c r="E515" s="18"/>
      <c r="F515" s="18"/>
      <c r="G515" s="18"/>
      <c r="H515" s="18"/>
      <c r="I515" s="18"/>
      <c r="J515" s="18"/>
      <c r="K515" s="18"/>
      <c r="L515" s="18"/>
      <c r="M515" s="18"/>
      <c r="N515" s="18"/>
      <c r="O515" s="18"/>
      <c r="P515" s="18"/>
      <c r="Q515" s="18"/>
    </row>
    <row r="516" spans="1:17" ht="10.5" customHeight="1">
      <c r="A516" s="505"/>
      <c r="B516" s="505"/>
      <c r="E516" s="1194"/>
      <c r="F516" s="1194"/>
      <c r="G516" s="1194"/>
      <c r="H516" s="1194"/>
      <c r="I516" s="1194"/>
      <c r="J516" s="1194"/>
      <c r="K516" s="1194"/>
      <c r="L516" s="1194"/>
      <c r="M516" s="1194"/>
      <c r="P516" s="1194"/>
      <c r="Q516" s="1194"/>
    </row>
    <row r="517" spans="1:17" ht="14.1">
      <c r="A517" s="505"/>
      <c r="B517" s="505"/>
      <c r="C517" s="1195" t="s">
        <v>691</v>
      </c>
      <c r="D517" s="511"/>
      <c r="E517" s="1279" t="s">
        <v>352</v>
      </c>
      <c r="F517" s="1280"/>
      <c r="G517" s="1279" t="s">
        <v>566</v>
      </c>
      <c r="H517" s="1279"/>
      <c r="I517" s="11" t="s">
        <v>567</v>
      </c>
      <c r="J517" s="11" t="s">
        <v>568</v>
      </c>
      <c r="K517" s="11" t="s">
        <v>569</v>
      </c>
      <c r="L517" s="11" t="s">
        <v>570</v>
      </c>
      <c r="M517" s="539" t="s">
        <v>571</v>
      </c>
      <c r="P517" s="1197" t="s">
        <v>571</v>
      </c>
      <c r="Q517" s="1197" t="s">
        <v>572</v>
      </c>
    </row>
    <row r="518" spans="1:17">
      <c r="A518" s="505"/>
      <c r="B518" s="505"/>
      <c r="C518" s="1196" t="s">
        <v>692</v>
      </c>
      <c r="D518" s="511"/>
      <c r="E518" s="1279"/>
      <c r="F518" s="1280"/>
      <c r="G518" s="1279" t="s">
        <v>573</v>
      </c>
      <c r="H518" s="1279"/>
      <c r="I518" s="11" t="s">
        <v>573</v>
      </c>
      <c r="J518" s="11"/>
      <c r="K518" s="539"/>
      <c r="L518" s="539"/>
      <c r="M518" s="539"/>
      <c r="P518" s="6" t="s">
        <v>574</v>
      </c>
      <c r="Q518" s="6" t="s">
        <v>575</v>
      </c>
    </row>
    <row r="519" spans="1:17" ht="10.5" customHeight="1">
      <c r="A519" s="505"/>
      <c r="B519" s="505"/>
      <c r="C519" s="683"/>
      <c r="D519" s="520"/>
      <c r="E519" s="541"/>
      <c r="F519" s="541"/>
      <c r="G519" s="541"/>
      <c r="H519" s="541" t="s">
        <v>576</v>
      </c>
      <c r="I519" s="541"/>
      <c r="J519" s="541"/>
      <c r="K519" s="541"/>
      <c r="L519" s="541"/>
      <c r="M519" s="541"/>
      <c r="P519" s="541"/>
      <c r="Q519" s="541"/>
    </row>
    <row r="520" spans="1:17" ht="10.5" customHeight="1">
      <c r="A520" s="505"/>
      <c r="B520" s="505"/>
      <c r="C520" s="537"/>
      <c r="D520" s="520"/>
      <c r="E520" s="539"/>
      <c r="F520" s="539" t="s">
        <v>576</v>
      </c>
      <c r="G520" s="539"/>
      <c r="H520" s="539" t="s">
        <v>566</v>
      </c>
      <c r="I520" s="539"/>
      <c r="J520" s="539"/>
      <c r="K520" s="539"/>
      <c r="L520" s="539"/>
      <c r="M520" s="539"/>
      <c r="P520" s="539"/>
      <c r="Q520" s="539"/>
    </row>
    <row r="521" spans="1:17" ht="10.5" customHeight="1">
      <c r="A521" s="505"/>
      <c r="B521" s="505"/>
      <c r="C521" s="542"/>
      <c r="D521" s="513"/>
      <c r="E521" s="543" t="s">
        <v>577</v>
      </c>
      <c r="F521" s="543" t="s">
        <v>352</v>
      </c>
      <c r="G521" s="543" t="s">
        <v>710</v>
      </c>
      <c r="H521" s="543" t="s">
        <v>573</v>
      </c>
      <c r="I521" s="543"/>
      <c r="J521" s="543"/>
      <c r="K521" s="543"/>
      <c r="L521" s="543"/>
      <c r="M521" s="543"/>
      <c r="P521" s="543"/>
      <c r="Q521" s="543"/>
    </row>
    <row r="522" spans="1:17" ht="10.5" customHeight="1">
      <c r="A522" s="505"/>
      <c r="B522" s="505"/>
      <c r="C522" s="544">
        <v>2024</v>
      </c>
      <c r="D522" s="529"/>
      <c r="E522" s="529"/>
      <c r="F522" s="529"/>
      <c r="G522" s="529"/>
      <c r="H522" s="529"/>
      <c r="I522" s="529"/>
      <c r="J522" s="529"/>
      <c r="K522" s="529"/>
      <c r="L522" s="529"/>
      <c r="M522" s="529"/>
      <c r="P522" s="529"/>
      <c r="Q522" s="529"/>
    </row>
    <row r="523" spans="1:17" ht="21.75" customHeight="1">
      <c r="A523" s="505"/>
      <c r="B523" s="505"/>
      <c r="C523" s="594" t="s">
        <v>578</v>
      </c>
      <c r="D523" s="595"/>
      <c r="E523" s="513"/>
      <c r="F523" s="513"/>
      <c r="G523" s="513"/>
      <c r="H523" s="513"/>
      <c r="I523" s="513"/>
      <c r="J523" s="513"/>
      <c r="K523" s="513"/>
      <c r="L523" s="513"/>
      <c r="M523" s="513"/>
      <c r="P523" s="549"/>
      <c r="Q523" s="549"/>
    </row>
    <row r="524" spans="1:17" ht="10.5" customHeight="1">
      <c r="A524" s="505"/>
      <c r="B524" s="505"/>
      <c r="C524" s="594" t="s">
        <v>654</v>
      </c>
      <c r="D524" s="596"/>
      <c r="E524" s="529"/>
      <c r="F524" s="529"/>
      <c r="G524" s="529"/>
      <c r="H524" s="529"/>
      <c r="I524" s="529"/>
      <c r="J524" s="529"/>
      <c r="K524" s="529"/>
      <c r="L524" s="529"/>
      <c r="M524" s="529"/>
      <c r="P524" s="529"/>
      <c r="Q524" s="529"/>
    </row>
    <row r="525" spans="1:17" ht="10.5" customHeight="1">
      <c r="A525" s="505"/>
      <c r="B525" s="505"/>
      <c r="C525" s="610" t="s">
        <v>655</v>
      </c>
      <c r="D525" s="599"/>
      <c r="E525" s="608">
        <v>170</v>
      </c>
      <c r="F525" s="608">
        <v>0</v>
      </c>
      <c r="G525" s="608">
        <v>1354</v>
      </c>
      <c r="H525" s="608">
        <v>0</v>
      </c>
      <c r="I525" s="608">
        <v>163</v>
      </c>
      <c r="J525" s="608">
        <v>95</v>
      </c>
      <c r="K525" s="608">
        <v>1255</v>
      </c>
      <c r="L525" s="608">
        <v>279</v>
      </c>
      <c r="M525" s="608">
        <v>3316</v>
      </c>
      <c r="P525" s="608">
        <v>1111</v>
      </c>
      <c r="Q525" s="608">
        <v>2205</v>
      </c>
    </row>
    <row r="526" spans="1:17" ht="10.5" customHeight="1">
      <c r="A526" s="505"/>
      <c r="B526" s="505"/>
      <c r="C526" s="861" t="s">
        <v>656</v>
      </c>
      <c r="D526" s="533"/>
      <c r="E526" s="862">
        <v>81</v>
      </c>
      <c r="F526" s="862">
        <v>0</v>
      </c>
      <c r="G526" s="862">
        <v>1125</v>
      </c>
      <c r="H526" s="862">
        <v>0</v>
      </c>
      <c r="I526" s="862">
        <v>91</v>
      </c>
      <c r="J526" s="862">
        <v>36</v>
      </c>
      <c r="K526" s="862">
        <v>611</v>
      </c>
      <c r="L526" s="862">
        <v>63</v>
      </c>
      <c r="M526" s="862">
        <v>2006</v>
      </c>
      <c r="P526" s="862">
        <v>507</v>
      </c>
      <c r="Q526" s="862">
        <v>1500</v>
      </c>
    </row>
    <row r="527" spans="1:17" ht="10.5" customHeight="1">
      <c r="A527" s="505"/>
      <c r="B527" s="505"/>
      <c r="C527" s="863"/>
      <c r="D527" s="1157"/>
      <c r="E527" s="863">
        <v>251</v>
      </c>
      <c r="F527" s="863">
        <v>0</v>
      </c>
      <c r="G527" s="787">
        <v>2479</v>
      </c>
      <c r="H527" s="787">
        <v>0</v>
      </c>
      <c r="I527" s="787">
        <v>255</v>
      </c>
      <c r="J527" s="787">
        <v>131</v>
      </c>
      <c r="K527" s="787">
        <v>1866</v>
      </c>
      <c r="L527" s="787">
        <v>341</v>
      </c>
      <c r="M527" s="787">
        <v>5323</v>
      </c>
      <c r="P527" s="787">
        <v>1618</v>
      </c>
      <c r="Q527" s="787">
        <v>3705</v>
      </c>
    </row>
    <row r="528" spans="1:17" ht="10.5" customHeight="1">
      <c r="A528" s="505"/>
      <c r="B528" s="505"/>
      <c r="C528" s="72"/>
      <c r="D528"/>
      <c r="E528" s="601"/>
      <c r="F528" s="601"/>
      <c r="G528" s="602"/>
      <c r="H528" s="602"/>
      <c r="I528" s="602"/>
      <c r="J528" s="602"/>
      <c r="K528" s="602"/>
      <c r="L528" s="602"/>
      <c r="M528" s="602"/>
    </row>
    <row r="529" spans="1:17" ht="9.75" customHeight="1">
      <c r="A529" s="505"/>
      <c r="B529" s="505"/>
      <c r="C529" s="18" t="s">
        <v>657</v>
      </c>
      <c r="D529"/>
      <c r="E529" s="605"/>
      <c r="F529" s="605"/>
      <c r="G529" s="605"/>
      <c r="H529" s="605"/>
      <c r="I529" s="605"/>
      <c r="J529" s="605"/>
      <c r="K529" s="605"/>
      <c r="L529" s="605"/>
      <c r="M529" s="605"/>
    </row>
    <row r="530" spans="1:17" ht="10.5" customHeight="1">
      <c r="A530" s="505"/>
      <c r="B530" s="505"/>
      <c r="C530" s="18" t="s">
        <v>658</v>
      </c>
      <c r="D530" s="533"/>
      <c r="E530" s="608">
        <v>-9</v>
      </c>
      <c r="F530" s="608">
        <v>0</v>
      </c>
      <c r="G530" s="608">
        <v>102</v>
      </c>
      <c r="H530" s="608">
        <v>0</v>
      </c>
      <c r="I530" s="608">
        <v>-26</v>
      </c>
      <c r="J530" s="608">
        <v>28</v>
      </c>
      <c r="K530" s="608">
        <v>118</v>
      </c>
      <c r="L530" s="608">
        <v>-5</v>
      </c>
      <c r="M530" s="608">
        <v>208</v>
      </c>
      <c r="P530" s="608">
        <v>51</v>
      </c>
      <c r="Q530" s="608">
        <v>158</v>
      </c>
    </row>
    <row r="531" spans="1:17" ht="10.5" customHeight="1">
      <c r="A531" s="505"/>
      <c r="B531" s="505"/>
      <c r="C531" s="18" t="s">
        <v>659</v>
      </c>
      <c r="D531" s="533"/>
      <c r="E531" s="608">
        <v>0</v>
      </c>
      <c r="F531" s="608">
        <v>0</v>
      </c>
      <c r="G531" s="608">
        <v>2</v>
      </c>
      <c r="H531" s="608">
        <v>0</v>
      </c>
      <c r="I531" s="608">
        <v>0</v>
      </c>
      <c r="J531" s="608">
        <v>0</v>
      </c>
      <c r="K531" s="608">
        <v>0</v>
      </c>
      <c r="L531" s="608">
        <v>0</v>
      </c>
      <c r="M531" s="608">
        <v>2</v>
      </c>
      <c r="P531" s="608">
        <v>0</v>
      </c>
      <c r="Q531" s="608">
        <v>2</v>
      </c>
    </row>
    <row r="532" spans="1:17">
      <c r="A532" s="505"/>
      <c r="B532" s="505"/>
      <c r="C532" s="18" t="s">
        <v>660</v>
      </c>
      <c r="D532" s="533"/>
      <c r="E532" s="608">
        <v>1</v>
      </c>
      <c r="F532" s="608">
        <v>0</v>
      </c>
      <c r="G532" s="608">
        <v>7</v>
      </c>
      <c r="H532" s="608">
        <v>0</v>
      </c>
      <c r="I532" s="608">
        <v>0</v>
      </c>
      <c r="J532" s="608">
        <v>9</v>
      </c>
      <c r="K532" s="608">
        <v>0</v>
      </c>
      <c r="L532" s="608">
        <v>0</v>
      </c>
      <c r="M532" s="608">
        <v>17</v>
      </c>
      <c r="P532" s="608">
        <v>9</v>
      </c>
      <c r="Q532" s="608">
        <v>8</v>
      </c>
    </row>
    <row r="533" spans="1:17" ht="10.5" customHeight="1">
      <c r="A533" s="505"/>
      <c r="B533" s="505"/>
      <c r="C533" s="18" t="s">
        <v>661</v>
      </c>
      <c r="D533" s="533"/>
      <c r="E533" s="608">
        <v>0</v>
      </c>
      <c r="F533" s="608">
        <v>0</v>
      </c>
      <c r="G533" s="608">
        <v>152</v>
      </c>
      <c r="H533" s="608">
        <v>0</v>
      </c>
      <c r="I533" s="608">
        <v>1</v>
      </c>
      <c r="J533" s="608">
        <v>0</v>
      </c>
      <c r="K533" s="608">
        <v>2</v>
      </c>
      <c r="L533" s="608">
        <v>25</v>
      </c>
      <c r="M533" s="608">
        <v>180</v>
      </c>
      <c r="P533" s="608">
        <v>26</v>
      </c>
      <c r="Q533" s="608">
        <v>154</v>
      </c>
    </row>
    <row r="534" spans="1:17" ht="10.5" customHeight="1">
      <c r="A534" s="505"/>
      <c r="B534" s="505"/>
      <c r="C534" s="18" t="s">
        <v>711</v>
      </c>
      <c r="D534" s="533"/>
      <c r="E534" s="608">
        <v>-41</v>
      </c>
      <c r="F534" s="608">
        <v>0</v>
      </c>
      <c r="G534" s="608">
        <v>-287</v>
      </c>
      <c r="H534" s="608">
        <v>0</v>
      </c>
      <c r="I534" s="608">
        <v>-76</v>
      </c>
      <c r="J534" s="608">
        <v>-66</v>
      </c>
      <c r="K534" s="608">
        <v>-216</v>
      </c>
      <c r="L534" s="608">
        <v>-60</v>
      </c>
      <c r="M534" s="608">
        <v>-746</v>
      </c>
      <c r="P534" s="608">
        <v>-327</v>
      </c>
      <c r="Q534" s="608">
        <v>-419</v>
      </c>
    </row>
    <row r="535" spans="1:17" ht="10.5" customHeight="1">
      <c r="A535" s="505"/>
      <c r="B535" s="505"/>
      <c r="C535" s="18" t="s">
        <v>663</v>
      </c>
      <c r="D535" s="533"/>
      <c r="E535" s="608">
        <v>0</v>
      </c>
      <c r="F535" s="608">
        <v>0</v>
      </c>
      <c r="G535" s="608">
        <v>-18</v>
      </c>
      <c r="H535" s="608">
        <v>0</v>
      </c>
      <c r="I535" s="608">
        <v>-22</v>
      </c>
      <c r="J535" s="608">
        <v>-73</v>
      </c>
      <c r="K535" s="608">
        <v>0</v>
      </c>
      <c r="L535" s="608">
        <v>0</v>
      </c>
      <c r="M535" s="608">
        <v>-113</v>
      </c>
      <c r="P535" s="608">
        <v>-96</v>
      </c>
      <c r="Q535" s="608">
        <v>-18</v>
      </c>
    </row>
    <row r="536" spans="1:17" ht="10.5" customHeight="1">
      <c r="A536" s="505"/>
      <c r="B536" s="505"/>
      <c r="C536" s="863"/>
      <c r="D536" s="1157"/>
      <c r="E536" s="787">
        <v>-49</v>
      </c>
      <c r="F536" s="787">
        <v>0</v>
      </c>
      <c r="G536" s="787">
        <v>-42</v>
      </c>
      <c r="H536" s="787">
        <v>0</v>
      </c>
      <c r="I536" s="787">
        <v>-123</v>
      </c>
      <c r="J536" s="787">
        <v>-102</v>
      </c>
      <c r="K536" s="787">
        <v>-96</v>
      </c>
      <c r="L536" s="787">
        <v>-40</v>
      </c>
      <c r="M536" s="787">
        <v>-451</v>
      </c>
      <c r="P536" s="787">
        <v>-337</v>
      </c>
      <c r="Q536" s="787">
        <v>-114</v>
      </c>
    </row>
    <row r="537" spans="1:17" ht="10.5" customHeight="1">
      <c r="A537" s="505"/>
      <c r="B537" s="505"/>
      <c r="C537" s="594" t="s">
        <v>694</v>
      </c>
      <c r="D537" s="144"/>
      <c r="E537" s="529"/>
      <c r="F537" s="529"/>
      <c r="G537" s="529"/>
      <c r="H537" s="529"/>
      <c r="I537" s="529"/>
      <c r="J537" s="529"/>
      <c r="K537" s="529"/>
      <c r="L537" s="529"/>
      <c r="M537" s="529"/>
      <c r="P537" s="529"/>
      <c r="Q537" s="529"/>
    </row>
    <row r="538" spans="1:17" ht="10.5" customHeight="1">
      <c r="A538" s="505"/>
      <c r="B538" s="505"/>
      <c r="C538" s="610" t="s">
        <v>655</v>
      </c>
      <c r="D538"/>
      <c r="E538" s="608">
        <v>134</v>
      </c>
      <c r="F538" s="608">
        <v>0</v>
      </c>
      <c r="G538" s="608">
        <v>1303</v>
      </c>
      <c r="H538" s="608">
        <v>0</v>
      </c>
      <c r="I538" s="608">
        <v>67</v>
      </c>
      <c r="J538" s="608">
        <v>29</v>
      </c>
      <c r="K538" s="608">
        <v>1237</v>
      </c>
      <c r="L538" s="608">
        <v>226</v>
      </c>
      <c r="M538" s="608">
        <v>2997</v>
      </c>
      <c r="P538" s="608">
        <v>891</v>
      </c>
      <c r="Q538" s="608">
        <v>2105</v>
      </c>
    </row>
    <row r="539" spans="1:17" ht="10.5" customHeight="1">
      <c r="A539" s="505"/>
      <c r="B539" s="505"/>
      <c r="C539" s="861" t="s">
        <v>656</v>
      </c>
      <c r="D539" s="533"/>
      <c r="E539" s="862">
        <v>68</v>
      </c>
      <c r="F539" s="862">
        <v>0</v>
      </c>
      <c r="G539" s="862">
        <v>1134</v>
      </c>
      <c r="H539" s="862">
        <v>0</v>
      </c>
      <c r="I539" s="862">
        <v>65</v>
      </c>
      <c r="J539" s="862">
        <v>0</v>
      </c>
      <c r="K539" s="862">
        <v>533</v>
      </c>
      <c r="L539" s="862">
        <v>76</v>
      </c>
      <c r="M539" s="862">
        <v>1875</v>
      </c>
      <c r="P539" s="862">
        <v>390</v>
      </c>
      <c r="Q539" s="862">
        <v>1485</v>
      </c>
    </row>
    <row r="540" spans="1:17" ht="10.5" customHeight="1">
      <c r="A540" s="505"/>
      <c r="B540" s="505"/>
      <c r="C540" s="863"/>
      <c r="D540" s="1157"/>
      <c r="E540" s="863">
        <v>202</v>
      </c>
      <c r="F540" s="863">
        <v>0</v>
      </c>
      <c r="G540" s="787">
        <v>2437</v>
      </c>
      <c r="H540" s="787">
        <v>0</v>
      </c>
      <c r="I540" s="787">
        <v>131</v>
      </c>
      <c r="J540" s="787">
        <v>29</v>
      </c>
      <c r="K540" s="787">
        <v>1770</v>
      </c>
      <c r="L540" s="787">
        <v>302</v>
      </c>
      <c r="M540" s="787">
        <v>4871</v>
      </c>
      <c r="P540" s="787">
        <v>1281</v>
      </c>
      <c r="Q540" s="787">
        <v>3590</v>
      </c>
    </row>
    <row r="541" spans="1:17">
      <c r="A541" s="505"/>
      <c r="B541" s="505"/>
      <c r="C541" s="594" t="s">
        <v>712</v>
      </c>
      <c r="D541" s="513"/>
      <c r="E541" s="513"/>
      <c r="F541" s="513"/>
      <c r="G541" s="513"/>
      <c r="H541" s="513"/>
      <c r="I541" s="513"/>
      <c r="J541" s="513"/>
      <c r="K541" s="513"/>
      <c r="L541" s="513"/>
      <c r="M541" s="513"/>
      <c r="P541" s="549"/>
      <c r="Q541" s="549"/>
    </row>
    <row r="542" spans="1:17" ht="10.5" customHeight="1">
      <c r="A542" s="505"/>
      <c r="B542" s="505"/>
      <c r="C542" s="594" t="s">
        <v>654</v>
      </c>
      <c r="D542" s="144"/>
      <c r="E542" s="529"/>
      <c r="F542" s="529"/>
      <c r="G542" s="529"/>
      <c r="H542" s="529"/>
      <c r="I542" s="529"/>
      <c r="J542" s="529"/>
      <c r="K542" s="529"/>
      <c r="L542" s="529"/>
      <c r="M542" s="529"/>
      <c r="P542" s="529"/>
      <c r="Q542" s="529"/>
    </row>
    <row r="543" spans="1:17" ht="10.5" customHeight="1">
      <c r="A543" s="505"/>
      <c r="B543" s="505"/>
      <c r="C543" s="610" t="s">
        <v>655</v>
      </c>
      <c r="D543"/>
      <c r="E543" s="608">
        <v>0</v>
      </c>
      <c r="F543" s="608">
        <v>103</v>
      </c>
      <c r="G543" s="608">
        <v>0</v>
      </c>
      <c r="H543" s="608">
        <v>12</v>
      </c>
      <c r="I543" s="608">
        <v>455</v>
      </c>
      <c r="J543" s="608">
        <v>192</v>
      </c>
      <c r="K543" s="608">
        <v>123</v>
      </c>
      <c r="L543" s="608">
        <v>0</v>
      </c>
      <c r="M543" s="608">
        <v>885</v>
      </c>
      <c r="P543" s="608">
        <v>0</v>
      </c>
      <c r="Q543" s="608">
        <v>885</v>
      </c>
    </row>
    <row r="544" spans="1:17" ht="10.5" customHeight="1">
      <c r="A544" s="505"/>
      <c r="B544" s="505"/>
      <c r="C544" s="861" t="s">
        <v>656</v>
      </c>
      <c r="D544" s="533"/>
      <c r="E544" s="862">
        <v>0</v>
      </c>
      <c r="F544" s="862">
        <v>68</v>
      </c>
      <c r="G544" s="862">
        <v>0</v>
      </c>
      <c r="H544" s="862">
        <v>0</v>
      </c>
      <c r="I544" s="862">
        <v>361</v>
      </c>
      <c r="J544" s="862">
        <v>120</v>
      </c>
      <c r="K544" s="862">
        <v>2</v>
      </c>
      <c r="L544" s="862">
        <v>0</v>
      </c>
      <c r="M544" s="862">
        <v>552</v>
      </c>
      <c r="P544" s="862">
        <v>0</v>
      </c>
      <c r="Q544" s="862">
        <v>552</v>
      </c>
    </row>
    <row r="545" spans="1:17" ht="10.5" customHeight="1">
      <c r="A545" s="505"/>
      <c r="B545" s="505"/>
      <c r="C545" s="863"/>
      <c r="D545" s="1157"/>
      <c r="E545" s="863">
        <v>0</v>
      </c>
      <c r="F545" s="863">
        <v>172</v>
      </c>
      <c r="G545" s="863">
        <v>0</v>
      </c>
      <c r="H545" s="863">
        <v>12</v>
      </c>
      <c r="I545" s="787">
        <v>816</v>
      </c>
      <c r="J545" s="787">
        <v>313</v>
      </c>
      <c r="K545" s="863">
        <v>124</v>
      </c>
      <c r="L545" s="863">
        <v>0</v>
      </c>
      <c r="M545" s="787">
        <v>1437</v>
      </c>
      <c r="P545" s="863">
        <v>0</v>
      </c>
      <c r="Q545" s="787">
        <v>1437</v>
      </c>
    </row>
    <row r="546" spans="1:17" ht="10.5" customHeight="1">
      <c r="A546" s="505"/>
      <c r="B546" s="505"/>
      <c r="C546" s="72"/>
      <c r="D546"/>
      <c r="E546" s="601"/>
      <c r="F546" s="602"/>
      <c r="G546" s="601"/>
      <c r="H546" s="601"/>
      <c r="I546" s="602"/>
      <c r="J546" s="602"/>
      <c r="K546" s="601"/>
      <c r="L546" s="601"/>
      <c r="M546" s="602"/>
    </row>
    <row r="547" spans="1:17" ht="10.5" customHeight="1">
      <c r="A547" s="505"/>
      <c r="B547" s="505"/>
      <c r="C547" s="18" t="s">
        <v>657</v>
      </c>
      <c r="D547"/>
      <c r="E547" s="605"/>
      <c r="F547" s="605"/>
      <c r="G547" s="605"/>
      <c r="H547" s="605"/>
      <c r="I547" s="605"/>
      <c r="J547" s="605"/>
      <c r="K547" s="605"/>
      <c r="L547" s="605"/>
      <c r="M547" s="605"/>
    </row>
    <row r="548" spans="1:17" ht="10.5" customHeight="1">
      <c r="A548" s="505"/>
      <c r="B548" s="505"/>
      <c r="C548" s="18" t="s">
        <v>658</v>
      </c>
      <c r="D548" s="533"/>
      <c r="E548" s="608">
        <v>0</v>
      </c>
      <c r="F548" s="608">
        <v>5</v>
      </c>
      <c r="G548" s="608">
        <v>0</v>
      </c>
      <c r="H548" s="608">
        <v>0</v>
      </c>
      <c r="I548" s="608">
        <v>-30</v>
      </c>
      <c r="J548" s="608">
        <v>-2</v>
      </c>
      <c r="K548" s="608">
        <v>19</v>
      </c>
      <c r="L548" s="608">
        <v>0</v>
      </c>
      <c r="M548" s="608">
        <v>-8</v>
      </c>
      <c r="P548" s="608">
        <v>-1</v>
      </c>
      <c r="Q548" s="608">
        <v>-7</v>
      </c>
    </row>
    <row r="549" spans="1:17" ht="10.5" customHeight="1">
      <c r="A549" s="505"/>
      <c r="B549" s="505"/>
      <c r="C549" s="18" t="s">
        <v>659</v>
      </c>
      <c r="D549" s="533"/>
      <c r="E549" s="608">
        <v>0</v>
      </c>
      <c r="F549" s="608">
        <v>1</v>
      </c>
      <c r="G549" s="608">
        <v>0</v>
      </c>
      <c r="H549" s="608">
        <v>0</v>
      </c>
      <c r="I549" s="608">
        <v>0</v>
      </c>
      <c r="J549" s="608">
        <v>0</v>
      </c>
      <c r="K549" s="608">
        <v>0</v>
      </c>
      <c r="L549" s="608">
        <v>0</v>
      </c>
      <c r="M549" s="608">
        <v>1</v>
      </c>
      <c r="P549" s="608">
        <v>0</v>
      </c>
      <c r="Q549" s="608">
        <v>1</v>
      </c>
    </row>
    <row r="550" spans="1:17" ht="10.5" customHeight="1">
      <c r="A550" s="505"/>
      <c r="B550" s="505"/>
      <c r="C550" s="18" t="s">
        <v>660</v>
      </c>
      <c r="D550" s="533"/>
      <c r="E550" s="608">
        <v>0</v>
      </c>
      <c r="F550" s="608">
        <v>0</v>
      </c>
      <c r="G550" s="608">
        <v>0</v>
      </c>
      <c r="H550" s="608">
        <v>0</v>
      </c>
      <c r="I550" s="608">
        <v>0</v>
      </c>
      <c r="J550" s="608">
        <v>40</v>
      </c>
      <c r="K550" s="608">
        <v>0</v>
      </c>
      <c r="L550" s="608">
        <v>0</v>
      </c>
      <c r="M550" s="608">
        <v>40</v>
      </c>
      <c r="P550" s="608">
        <v>37</v>
      </c>
      <c r="Q550" s="608">
        <v>3</v>
      </c>
    </row>
    <row r="551" spans="1:17" ht="12.75" customHeight="1">
      <c r="A551" s="505"/>
      <c r="B551" s="505"/>
      <c r="C551" s="18" t="s">
        <v>661</v>
      </c>
      <c r="D551" s="533"/>
      <c r="E551" s="608">
        <v>0</v>
      </c>
      <c r="F551" s="608">
        <v>0</v>
      </c>
      <c r="G551" s="608">
        <v>0</v>
      </c>
      <c r="H551" s="608">
        <v>0</v>
      </c>
      <c r="I551" s="608">
        <v>56</v>
      </c>
      <c r="J551" s="608">
        <v>0</v>
      </c>
      <c r="K551" s="608">
        <v>0</v>
      </c>
      <c r="L551" s="608">
        <v>0</v>
      </c>
      <c r="M551" s="608">
        <v>56</v>
      </c>
      <c r="P551" s="608">
        <v>0</v>
      </c>
      <c r="Q551" s="608">
        <v>56</v>
      </c>
    </row>
    <row r="552" spans="1:17" ht="10.5" customHeight="1">
      <c r="A552" s="505"/>
      <c r="B552" s="505"/>
      <c r="C552" s="18" t="s">
        <v>697</v>
      </c>
      <c r="D552" s="533"/>
      <c r="E552" s="608">
        <v>0</v>
      </c>
      <c r="F552" s="608">
        <v>-26</v>
      </c>
      <c r="G552" s="608">
        <v>0</v>
      </c>
      <c r="H552" s="608">
        <v>-1</v>
      </c>
      <c r="I552" s="608">
        <v>-42</v>
      </c>
      <c r="J552" s="608">
        <v>-40</v>
      </c>
      <c r="K552" s="608">
        <v>-26</v>
      </c>
      <c r="L552" s="608">
        <v>0</v>
      </c>
      <c r="M552" s="608">
        <v>-135</v>
      </c>
      <c r="P552" s="608">
        <v>-1</v>
      </c>
      <c r="Q552" s="608">
        <v>-133</v>
      </c>
    </row>
    <row r="553" spans="1:17" ht="10.5" customHeight="1">
      <c r="A553" s="505"/>
      <c r="B553" s="505"/>
      <c r="C553" s="18" t="s">
        <v>663</v>
      </c>
      <c r="D553" s="533"/>
      <c r="E553" s="608">
        <v>0</v>
      </c>
      <c r="F553" s="608">
        <v>0</v>
      </c>
      <c r="G553" s="608">
        <v>0</v>
      </c>
      <c r="H553" s="608">
        <v>0</v>
      </c>
      <c r="I553" s="608">
        <v>-15</v>
      </c>
      <c r="J553" s="608">
        <v>0</v>
      </c>
      <c r="K553" s="608">
        <v>0</v>
      </c>
      <c r="L553" s="608">
        <v>0</v>
      </c>
      <c r="M553" s="608">
        <v>-16</v>
      </c>
      <c r="P553" s="608">
        <v>0</v>
      </c>
      <c r="Q553" s="608">
        <v>-16</v>
      </c>
    </row>
    <row r="554" spans="1:17" ht="10.5" customHeight="1">
      <c r="A554" s="505"/>
      <c r="B554" s="505"/>
      <c r="C554" s="863"/>
      <c r="D554" s="1157"/>
      <c r="E554" s="787">
        <v>0</v>
      </c>
      <c r="F554" s="787">
        <v>-19</v>
      </c>
      <c r="G554" s="787">
        <v>0</v>
      </c>
      <c r="H554" s="787">
        <v>-1</v>
      </c>
      <c r="I554" s="787">
        <v>-31</v>
      </c>
      <c r="J554" s="787">
        <v>-3</v>
      </c>
      <c r="K554" s="787">
        <v>-7</v>
      </c>
      <c r="L554" s="787">
        <v>0</v>
      </c>
      <c r="M554" s="787">
        <v>-60</v>
      </c>
      <c r="P554" s="787">
        <v>35</v>
      </c>
      <c r="Q554" s="787">
        <v>-95</v>
      </c>
    </row>
    <row r="555" spans="1:17" ht="12.75" customHeight="1">
      <c r="A555" s="505"/>
      <c r="B555" s="505"/>
      <c r="C555" s="594" t="s">
        <v>668</v>
      </c>
      <c r="D555" s="144"/>
      <c r="E555" s="529"/>
      <c r="F555" s="529"/>
      <c r="G555" s="529"/>
      <c r="H555" s="529"/>
      <c r="I555" s="529"/>
      <c r="J555" s="529"/>
      <c r="K555" s="529"/>
      <c r="L555" s="529"/>
      <c r="M555" s="529"/>
      <c r="P555" s="529"/>
      <c r="Q555" s="529"/>
    </row>
    <row r="556" spans="1:17" ht="10.5" customHeight="1">
      <c r="A556" s="505"/>
      <c r="B556" s="505"/>
      <c r="C556" s="610" t="s">
        <v>655</v>
      </c>
      <c r="D556"/>
      <c r="E556" s="608">
        <v>0</v>
      </c>
      <c r="F556" s="608">
        <v>87</v>
      </c>
      <c r="G556" s="608">
        <v>0</v>
      </c>
      <c r="H556" s="608">
        <v>11</v>
      </c>
      <c r="I556" s="608">
        <v>456</v>
      </c>
      <c r="J556" s="608">
        <v>196</v>
      </c>
      <c r="K556" s="608">
        <v>115</v>
      </c>
      <c r="L556" s="608">
        <v>0</v>
      </c>
      <c r="M556" s="608">
        <v>864</v>
      </c>
      <c r="P556" s="608">
        <v>28</v>
      </c>
      <c r="Q556" s="608">
        <v>836</v>
      </c>
    </row>
    <row r="557" spans="1:17" ht="10.5" customHeight="1">
      <c r="A557" s="505"/>
      <c r="B557" s="505"/>
      <c r="C557" s="861" t="s">
        <v>656</v>
      </c>
      <c r="D557" s="533"/>
      <c r="E557" s="862">
        <v>0</v>
      </c>
      <c r="F557" s="862">
        <v>66</v>
      </c>
      <c r="G557" s="862">
        <v>0</v>
      </c>
      <c r="H557" s="862">
        <v>0</v>
      </c>
      <c r="I557" s="862">
        <v>330</v>
      </c>
      <c r="J557" s="862">
        <v>114</v>
      </c>
      <c r="K557" s="862">
        <v>3</v>
      </c>
      <c r="L557" s="862">
        <v>0</v>
      </c>
      <c r="M557" s="862">
        <v>513</v>
      </c>
      <c r="P557" s="862">
        <v>7</v>
      </c>
      <c r="Q557" s="862">
        <v>506</v>
      </c>
    </row>
    <row r="558" spans="1:17" ht="10.5" customHeight="1">
      <c r="A558" s="505"/>
      <c r="B558" s="505"/>
      <c r="C558" s="863"/>
      <c r="D558" s="1157"/>
      <c r="E558" s="863">
        <v>0</v>
      </c>
      <c r="F558" s="863">
        <v>153</v>
      </c>
      <c r="G558" s="863">
        <v>0</v>
      </c>
      <c r="H558" s="863">
        <v>11</v>
      </c>
      <c r="I558" s="787">
        <v>785</v>
      </c>
      <c r="J558" s="787">
        <v>310</v>
      </c>
      <c r="K558" s="863">
        <v>118</v>
      </c>
      <c r="L558" s="863">
        <v>0</v>
      </c>
      <c r="M558" s="787">
        <v>1377</v>
      </c>
      <c r="P558" s="863">
        <v>35</v>
      </c>
      <c r="Q558" s="787">
        <v>1342</v>
      </c>
    </row>
    <row r="559" spans="1:17" ht="10.5" customHeight="1">
      <c r="A559" s="505"/>
      <c r="B559" s="505"/>
      <c r="C559" s="594" t="s">
        <v>704</v>
      </c>
      <c r="D559" s="513"/>
      <c r="E559" s="513"/>
      <c r="F559" s="513"/>
      <c r="G559" s="513"/>
      <c r="H559" s="513"/>
      <c r="I559" s="513"/>
      <c r="J559" s="513"/>
      <c r="K559" s="513"/>
      <c r="L559" s="513"/>
      <c r="M559" s="513"/>
      <c r="P559" s="549"/>
      <c r="Q559" s="549"/>
    </row>
    <row r="560" spans="1:17" ht="10.5" customHeight="1">
      <c r="A560" s="505"/>
      <c r="B560" s="505"/>
      <c r="C560" s="594" t="s">
        <v>654</v>
      </c>
      <c r="D560" s="144"/>
      <c r="E560" s="529"/>
      <c r="F560" s="529"/>
      <c r="G560" s="529"/>
      <c r="H560" s="529"/>
      <c r="I560" s="529"/>
      <c r="J560" s="529"/>
      <c r="K560" s="529"/>
      <c r="L560" s="529"/>
      <c r="M560" s="529"/>
      <c r="P560" s="529"/>
      <c r="Q560" s="529"/>
    </row>
    <row r="561" spans="1:27" ht="10.5" customHeight="1">
      <c r="A561" s="505"/>
      <c r="B561" s="505"/>
      <c r="C561" s="610" t="s">
        <v>655</v>
      </c>
      <c r="D561"/>
      <c r="E561" s="608">
        <v>170</v>
      </c>
      <c r="F561" s="608">
        <v>103</v>
      </c>
      <c r="G561" s="608">
        <v>1354</v>
      </c>
      <c r="H561" s="608">
        <v>12</v>
      </c>
      <c r="I561" s="608">
        <v>618</v>
      </c>
      <c r="J561" s="608">
        <v>287</v>
      </c>
      <c r="K561" s="608">
        <v>1378</v>
      </c>
      <c r="L561" s="608">
        <v>279</v>
      </c>
      <c r="M561" s="608">
        <v>4201</v>
      </c>
      <c r="P561" s="608">
        <v>1111</v>
      </c>
      <c r="Q561" s="608">
        <v>3090</v>
      </c>
    </row>
    <row r="562" spans="1:27" ht="10.5" customHeight="1">
      <c r="A562" s="505"/>
      <c r="B562" s="505"/>
      <c r="C562" s="861" t="s">
        <v>656</v>
      </c>
      <c r="D562" s="533"/>
      <c r="E562" s="862">
        <v>81</v>
      </c>
      <c r="F562" s="862">
        <v>68</v>
      </c>
      <c r="G562" s="862">
        <v>1125</v>
      </c>
      <c r="H562" s="862">
        <v>0</v>
      </c>
      <c r="I562" s="862">
        <v>453</v>
      </c>
      <c r="J562" s="862">
        <v>156</v>
      </c>
      <c r="K562" s="862">
        <v>613</v>
      </c>
      <c r="L562" s="862">
        <v>63</v>
      </c>
      <c r="M562" s="862">
        <v>2558</v>
      </c>
      <c r="P562" s="862">
        <v>507</v>
      </c>
      <c r="Q562" s="862">
        <v>2052</v>
      </c>
    </row>
    <row r="563" spans="1:27" ht="10.5" customHeight="1">
      <c r="A563" s="505"/>
      <c r="B563" s="505"/>
      <c r="C563" s="863"/>
      <c r="D563" s="1157"/>
      <c r="E563" s="863">
        <v>251</v>
      </c>
      <c r="F563" s="863">
        <v>172</v>
      </c>
      <c r="G563" s="787">
        <v>2479</v>
      </c>
      <c r="H563" s="787">
        <v>12</v>
      </c>
      <c r="I563" s="787">
        <v>1071</v>
      </c>
      <c r="J563" s="787">
        <v>444</v>
      </c>
      <c r="K563" s="787">
        <v>1991</v>
      </c>
      <c r="L563" s="787">
        <v>341</v>
      </c>
      <c r="M563" s="787">
        <v>6759</v>
      </c>
      <c r="P563" s="787">
        <v>1618</v>
      </c>
      <c r="Q563" s="787">
        <v>5142</v>
      </c>
    </row>
    <row r="564" spans="1:27" ht="10.5" customHeight="1">
      <c r="A564" s="505"/>
      <c r="B564" s="505"/>
      <c r="C564" s="594" t="s">
        <v>668</v>
      </c>
      <c r="D564" s="144"/>
      <c r="E564" s="529"/>
      <c r="F564" s="529"/>
      <c r="G564" s="529"/>
      <c r="H564" s="529"/>
      <c r="I564" s="529"/>
      <c r="J564" s="529"/>
      <c r="K564" s="529"/>
      <c r="L564" s="529"/>
      <c r="M564" s="529"/>
      <c r="P564" s="529"/>
      <c r="Q564" s="529"/>
    </row>
    <row r="565" spans="1:27" ht="10.5" customHeight="1">
      <c r="A565" s="505"/>
      <c r="B565" s="505"/>
      <c r="C565" s="610" t="s">
        <v>655</v>
      </c>
      <c r="D565"/>
      <c r="E565" s="608">
        <v>134</v>
      </c>
      <c r="F565" s="608">
        <v>87</v>
      </c>
      <c r="G565" s="608">
        <v>1303</v>
      </c>
      <c r="H565" s="608">
        <v>11</v>
      </c>
      <c r="I565" s="608">
        <v>522</v>
      </c>
      <c r="J565" s="608">
        <v>225</v>
      </c>
      <c r="K565" s="608">
        <v>1352</v>
      </c>
      <c r="L565" s="608">
        <v>226</v>
      </c>
      <c r="M565" s="608">
        <v>3860</v>
      </c>
      <c r="P565" s="608">
        <v>920</v>
      </c>
      <c r="Q565" s="608">
        <v>2941</v>
      </c>
    </row>
    <row r="566" spans="1:27" ht="10.5" customHeight="1">
      <c r="A566" s="505"/>
      <c r="B566" s="505"/>
      <c r="C566" s="861" t="s">
        <v>656</v>
      </c>
      <c r="D566" s="533"/>
      <c r="E566" s="862">
        <v>68</v>
      </c>
      <c r="F566" s="862">
        <v>66</v>
      </c>
      <c r="G566" s="862">
        <v>1134</v>
      </c>
      <c r="H566" s="862">
        <v>0</v>
      </c>
      <c r="I566" s="862">
        <v>394</v>
      </c>
      <c r="J566" s="862">
        <v>114</v>
      </c>
      <c r="K566" s="862">
        <v>535</v>
      </c>
      <c r="L566" s="862">
        <v>76</v>
      </c>
      <c r="M566" s="862">
        <v>2387</v>
      </c>
      <c r="P566" s="608">
        <v>396</v>
      </c>
      <c r="Q566" s="608">
        <v>1991</v>
      </c>
    </row>
    <row r="567" spans="1:27" ht="10.5" customHeight="1">
      <c r="A567" s="505"/>
      <c r="B567" s="505"/>
      <c r="C567" s="863"/>
      <c r="D567" s="1157"/>
      <c r="E567" s="863">
        <v>202</v>
      </c>
      <c r="F567" s="863">
        <v>153</v>
      </c>
      <c r="G567" s="787">
        <v>2437</v>
      </c>
      <c r="H567" s="787">
        <v>11</v>
      </c>
      <c r="I567" s="787">
        <v>917</v>
      </c>
      <c r="J567" s="787">
        <v>339</v>
      </c>
      <c r="K567" s="787">
        <v>1888</v>
      </c>
      <c r="L567" s="787">
        <v>302</v>
      </c>
      <c r="M567" s="787">
        <v>6248</v>
      </c>
      <c r="P567" s="787">
        <v>1316</v>
      </c>
      <c r="Q567" s="787">
        <v>4932</v>
      </c>
    </row>
    <row r="568" spans="1:27" ht="10.5" customHeight="1">
      <c r="A568" s="505"/>
      <c r="B568" s="706" t="s">
        <v>308</v>
      </c>
      <c r="C568" s="1281" t="s">
        <v>676</v>
      </c>
      <c r="D568" s="1281"/>
      <c r="E568" s="1281"/>
      <c r="F568" s="1281"/>
      <c r="G568" s="1281"/>
      <c r="H568" s="1281"/>
      <c r="I568" s="1281"/>
      <c r="J568" s="1281"/>
      <c r="K568" s="1281"/>
      <c r="L568" s="1281"/>
      <c r="M568" s="1281"/>
      <c r="N568" s="1281"/>
      <c r="O568" s="1281"/>
      <c r="P568" s="1281"/>
      <c r="Q568" s="1281"/>
    </row>
    <row r="569" spans="1:27" ht="12.75" customHeight="1">
      <c r="A569" s="505"/>
      <c r="B569" s="706" t="s">
        <v>492</v>
      </c>
      <c r="C569" s="18" t="s">
        <v>532</v>
      </c>
      <c r="D569" s="18"/>
      <c r="E569" s="18"/>
      <c r="F569" s="18"/>
      <c r="G569" s="18"/>
      <c r="H569" s="18"/>
      <c r="I569" s="18"/>
      <c r="J569" s="18"/>
      <c r="K569" s="18"/>
      <c r="L569" s="18"/>
      <c r="M569" s="18"/>
      <c r="N569" s="18"/>
      <c r="O569" s="18"/>
      <c r="P569" s="18"/>
      <c r="Q569" s="18"/>
    </row>
    <row r="570" spans="1:27" ht="10.5" customHeight="1">
      <c r="A570" s="505"/>
      <c r="B570" s="706" t="s">
        <v>302</v>
      </c>
      <c r="C570" s="18" t="s">
        <v>698</v>
      </c>
      <c r="D570" s="18"/>
      <c r="E570" s="18"/>
      <c r="F570" s="18"/>
      <c r="G570" s="18"/>
      <c r="H570" s="18"/>
      <c r="I570" s="18"/>
      <c r="J570" s="18"/>
      <c r="K570" s="18"/>
      <c r="L570" s="18"/>
      <c r="M570" s="18"/>
      <c r="N570" s="18"/>
      <c r="O570" s="18"/>
      <c r="P570" s="18"/>
      <c r="Q570" s="18"/>
    </row>
    <row r="571" spans="1:27" ht="10.5" customHeight="1">
      <c r="A571" s="505"/>
      <c r="B571" s="706" t="s">
        <v>297</v>
      </c>
      <c r="C571" s="18" t="s">
        <v>699</v>
      </c>
      <c r="D571" s="18"/>
      <c r="E571" s="18"/>
      <c r="F571" s="18"/>
      <c r="G571" s="18"/>
      <c r="H571" s="18"/>
      <c r="I571" s="18"/>
      <c r="J571" s="18"/>
      <c r="K571" s="18"/>
      <c r="L571" s="18"/>
      <c r="M571" s="18"/>
      <c r="N571" s="18"/>
      <c r="O571" s="18"/>
      <c r="P571" s="18"/>
      <c r="Q571" s="18"/>
    </row>
    <row r="572" spans="1:27" ht="10.5" customHeight="1">
      <c r="A572" s="505"/>
      <c r="B572" s="706" t="s">
        <v>498</v>
      </c>
      <c r="C572" s="18" t="s">
        <v>713</v>
      </c>
      <c r="D572" s="18"/>
      <c r="E572" s="18"/>
      <c r="F572" s="18"/>
      <c r="G572" s="18"/>
      <c r="H572" s="18"/>
      <c r="I572" s="18"/>
      <c r="J572" s="18"/>
      <c r="K572" s="18"/>
      <c r="L572" s="18"/>
      <c r="M572" s="18"/>
      <c r="N572" s="18"/>
      <c r="O572" s="18"/>
      <c r="P572" s="18"/>
      <c r="Q572" s="18"/>
    </row>
    <row r="573" spans="1:27" ht="10.5" customHeight="1">
      <c r="A573" s="505"/>
      <c r="B573" s="706" t="s">
        <v>500</v>
      </c>
      <c r="C573" s="18" t="s">
        <v>714</v>
      </c>
      <c r="D573" s="18"/>
      <c r="E573" s="18"/>
      <c r="F573" s="18"/>
      <c r="G573" s="18"/>
      <c r="H573" s="18"/>
      <c r="I573" s="18"/>
      <c r="J573" s="18"/>
      <c r="K573" s="18"/>
      <c r="L573" s="18"/>
      <c r="M573" s="18"/>
      <c r="N573" s="18"/>
      <c r="O573" s="18"/>
      <c r="P573" s="18"/>
      <c r="Q573" s="18"/>
    </row>
    <row r="574" spans="1:27" ht="10.5" customHeight="1">
      <c r="A574" s="505"/>
      <c r="B574" s="706" t="s">
        <v>502</v>
      </c>
      <c r="C574" s="18" t="s">
        <v>678</v>
      </c>
      <c r="D574" s="18"/>
      <c r="E574" s="18"/>
      <c r="F574" s="18"/>
      <c r="G574" s="18"/>
      <c r="H574" s="18"/>
      <c r="I574" s="18"/>
      <c r="J574" s="18"/>
      <c r="K574" s="18"/>
      <c r="L574" s="18"/>
      <c r="M574" s="18"/>
      <c r="N574" s="18"/>
      <c r="O574" s="18"/>
      <c r="P574" s="18"/>
      <c r="Q574" s="18"/>
    </row>
    <row r="575" spans="1:27" ht="22.5" customHeight="1">
      <c r="A575" s="505"/>
      <c r="B575" s="706"/>
      <c r="C575" s="18"/>
      <c r="D575" s="18"/>
      <c r="E575" s="1190"/>
      <c r="F575" s="1190"/>
      <c r="G575" s="1190"/>
      <c r="H575" s="1190"/>
      <c r="I575" s="1190"/>
      <c r="J575" s="1190"/>
      <c r="K575" s="1190"/>
      <c r="L575" s="1190"/>
      <c r="M575" s="1190"/>
      <c r="N575" s="18"/>
      <c r="O575" s="18"/>
      <c r="P575" s="1190"/>
      <c r="Q575" s="1190"/>
    </row>
    <row r="576" spans="1:27" ht="14.1">
      <c r="A576" s="505"/>
      <c r="B576" s="505"/>
      <c r="C576" s="1193" t="s">
        <v>652</v>
      </c>
      <c r="D576" s="511"/>
      <c r="E576" s="1279" t="s">
        <v>352</v>
      </c>
      <c r="F576" s="1280"/>
      <c r="G576" s="1279" t="s">
        <v>566</v>
      </c>
      <c r="H576" s="1279"/>
      <c r="I576" s="11" t="s">
        <v>567</v>
      </c>
      <c r="J576" s="11" t="s">
        <v>568</v>
      </c>
      <c r="K576" s="11" t="s">
        <v>569</v>
      </c>
      <c r="L576" s="11" t="s">
        <v>570</v>
      </c>
      <c r="M576" s="539" t="s">
        <v>571</v>
      </c>
      <c r="P576" s="1197" t="s">
        <v>571</v>
      </c>
      <c r="Q576" s="1197" t="s">
        <v>572</v>
      </c>
      <c r="R576" s="1281" t="s">
        <v>715</v>
      </c>
      <c r="S576" s="1281"/>
      <c r="T576" s="1281"/>
      <c r="U576" s="1281"/>
      <c r="V576" s="1281"/>
      <c r="W576" s="1281"/>
      <c r="X576" s="1281"/>
      <c r="Y576" s="1281"/>
      <c r="Z576" s="1281"/>
      <c r="AA576" s="1281"/>
    </row>
    <row r="577" spans="1:28" ht="10.5" customHeight="1">
      <c r="A577" s="505"/>
      <c r="B577" s="505"/>
      <c r="C577" s="517" t="s">
        <v>653</v>
      </c>
      <c r="D577" s="511"/>
      <c r="E577" s="1279"/>
      <c r="F577" s="1280"/>
      <c r="G577" s="1279" t="s">
        <v>573</v>
      </c>
      <c r="H577" s="1279"/>
      <c r="I577" s="11" t="s">
        <v>573</v>
      </c>
      <c r="J577" s="11"/>
      <c r="K577" s="539"/>
      <c r="L577" s="539"/>
      <c r="M577" s="539"/>
      <c r="P577" s="784" t="s">
        <v>574</v>
      </c>
      <c r="Q577" s="784" t="s">
        <v>575</v>
      </c>
      <c r="R577" s="1281"/>
      <c r="S577" s="1281"/>
      <c r="T577" s="1281"/>
      <c r="U577" s="1281"/>
      <c r="V577" s="1281"/>
      <c r="W577" s="1281"/>
      <c r="X577" s="1281"/>
      <c r="Y577" s="1281"/>
      <c r="Z577" s="1281"/>
      <c r="AA577" s="1281"/>
    </row>
    <row r="578" spans="1:28" ht="10.5" customHeight="1">
      <c r="A578" s="505"/>
      <c r="B578" s="505"/>
      <c r="C578" s="540"/>
      <c r="D578" s="520"/>
      <c r="E578" s="541"/>
      <c r="F578" s="541"/>
      <c r="G578" s="541"/>
      <c r="H578" s="541" t="s">
        <v>576</v>
      </c>
      <c r="I578" s="541"/>
      <c r="J578" s="541"/>
      <c r="K578" s="541"/>
      <c r="L578" s="541"/>
      <c r="M578" s="541"/>
      <c r="P578" s="541"/>
      <c r="Q578" s="541"/>
    </row>
    <row r="579" spans="1:28" ht="10.5" customHeight="1">
      <c r="A579" s="505"/>
      <c r="B579" s="505"/>
      <c r="C579" s="537"/>
      <c r="D579" s="520"/>
      <c r="E579" s="539"/>
      <c r="F579" s="539" t="s">
        <v>576</v>
      </c>
      <c r="G579" s="539"/>
      <c r="H579" s="539" t="s">
        <v>566</v>
      </c>
      <c r="I579" s="539"/>
      <c r="J579" s="539"/>
      <c r="K579" s="539"/>
      <c r="L579" s="539"/>
      <c r="M579" s="539"/>
      <c r="P579" s="539"/>
      <c r="Q579" s="539"/>
    </row>
    <row r="580" spans="1:28" ht="10.5" customHeight="1">
      <c r="A580" s="505"/>
      <c r="B580" s="505"/>
      <c r="C580" s="542"/>
      <c r="D580" s="513"/>
      <c r="E580" s="543" t="s">
        <v>577</v>
      </c>
      <c r="F580" s="543" t="s">
        <v>352</v>
      </c>
      <c r="G580" s="543" t="s">
        <v>149</v>
      </c>
      <c r="H580" s="543" t="s">
        <v>573</v>
      </c>
      <c r="I580" s="543"/>
      <c r="J580" s="543"/>
      <c r="K580" s="543"/>
      <c r="L580" s="543"/>
      <c r="M580" s="543"/>
      <c r="P580" s="543"/>
      <c r="Q580" s="543"/>
    </row>
    <row r="581" spans="1:28" ht="10.5" customHeight="1">
      <c r="A581" s="505"/>
      <c r="B581" s="505"/>
      <c r="C581" s="544">
        <v>2023</v>
      </c>
      <c r="D581" s="529"/>
      <c r="E581" s="529"/>
      <c r="F581" s="529"/>
      <c r="G581" s="529"/>
      <c r="H581" s="529"/>
      <c r="I581" s="529"/>
      <c r="J581" s="529"/>
      <c r="K581" s="529"/>
      <c r="L581" s="529"/>
      <c r="M581" s="529"/>
      <c r="P581" s="529"/>
      <c r="Q581" s="529"/>
    </row>
    <row r="582" spans="1:28" ht="21.75" customHeight="1">
      <c r="A582" s="505"/>
      <c r="B582" s="505"/>
      <c r="C582" s="594" t="s">
        <v>578</v>
      </c>
      <c r="D582" s="595"/>
      <c r="E582" s="513"/>
      <c r="F582" s="513"/>
      <c r="G582" s="513"/>
      <c r="H582" s="513"/>
      <c r="I582" s="513"/>
      <c r="J582" s="513"/>
      <c r="K582" s="513"/>
      <c r="L582" s="513"/>
      <c r="M582" s="513"/>
      <c r="P582" s="549"/>
      <c r="Q582" s="549"/>
    </row>
    <row r="583" spans="1:28" ht="10.5" customHeight="1">
      <c r="A583" s="505"/>
      <c r="B583" s="505"/>
      <c r="C583" s="594" t="s">
        <v>654</v>
      </c>
      <c r="D583" s="596"/>
      <c r="E583" s="529"/>
      <c r="F583" s="529"/>
      <c r="G583" s="529"/>
      <c r="H583" s="529"/>
      <c r="I583" s="529"/>
      <c r="J583" s="529"/>
      <c r="K583" s="777"/>
      <c r="L583" s="529"/>
      <c r="M583" s="777"/>
      <c r="P583" s="529"/>
      <c r="Q583" s="777"/>
    </row>
    <row r="584" spans="1:28" ht="10.5" customHeight="1">
      <c r="A584" s="505"/>
      <c r="B584" s="505"/>
      <c r="C584" s="610" t="s">
        <v>655</v>
      </c>
      <c r="D584" s="599"/>
      <c r="E584" s="608">
        <v>153</v>
      </c>
      <c r="F584" s="608">
        <v>0</v>
      </c>
      <c r="G584" s="608">
        <v>679</v>
      </c>
      <c r="H584" s="608">
        <v>0</v>
      </c>
      <c r="I584" s="608">
        <v>4</v>
      </c>
      <c r="J584" s="608">
        <v>24</v>
      </c>
      <c r="K584" s="608">
        <v>717</v>
      </c>
      <c r="L584" s="608">
        <v>20</v>
      </c>
      <c r="M584" s="608">
        <v>1596</v>
      </c>
      <c r="P584" s="608">
        <v>94.130916429999985</v>
      </c>
      <c r="Q584" s="608">
        <v>1501.7340292499998</v>
      </c>
    </row>
    <row r="585" spans="1:28" ht="10.5" customHeight="1">
      <c r="A585" s="505"/>
      <c r="B585" s="505"/>
      <c r="C585" s="861" t="s">
        <v>656</v>
      </c>
      <c r="D585" s="533"/>
      <c r="E585" s="862">
        <v>109</v>
      </c>
      <c r="F585" s="862">
        <v>0</v>
      </c>
      <c r="G585" s="862">
        <v>527</v>
      </c>
      <c r="H585" s="862">
        <v>0</v>
      </c>
      <c r="I585" s="862">
        <v>5</v>
      </c>
      <c r="J585" s="862">
        <v>2</v>
      </c>
      <c r="K585" s="862">
        <v>356</v>
      </c>
      <c r="L585" s="862">
        <v>1</v>
      </c>
      <c r="M585" s="862">
        <v>1000</v>
      </c>
      <c r="P585" s="862">
        <v>57.129012200000005</v>
      </c>
      <c r="Q585" s="862">
        <v>943.36426490999986</v>
      </c>
    </row>
    <row r="586" spans="1:28" ht="10.5" customHeight="1">
      <c r="A586" s="505"/>
      <c r="B586" s="505"/>
      <c r="C586" s="863"/>
      <c r="D586" s="1157"/>
      <c r="E586" s="866">
        <v>261</v>
      </c>
      <c r="F586" s="863">
        <v>0</v>
      </c>
      <c r="G586" s="787">
        <v>1206</v>
      </c>
      <c r="H586" s="787">
        <v>0</v>
      </c>
      <c r="I586" s="787">
        <v>9</v>
      </c>
      <c r="J586" s="787">
        <v>26</v>
      </c>
      <c r="K586" s="787">
        <v>1073</v>
      </c>
      <c r="L586" s="787">
        <v>21</v>
      </c>
      <c r="M586" s="787">
        <v>2596</v>
      </c>
      <c r="P586" s="787">
        <v>151.25992862999999</v>
      </c>
      <c r="Q586" s="787">
        <v>2445.0982941599996</v>
      </c>
    </row>
    <row r="587" spans="1:28" ht="10.5" customHeight="1">
      <c r="A587" s="505"/>
      <c r="B587" s="505"/>
      <c r="C587" s="72"/>
      <c r="D587"/>
      <c r="E587" s="601"/>
      <c r="F587" s="601"/>
      <c r="G587" s="601"/>
      <c r="H587" s="601"/>
      <c r="I587" s="601"/>
      <c r="J587" s="601"/>
      <c r="K587" s="601"/>
      <c r="L587" s="601"/>
      <c r="M587" s="601"/>
    </row>
    <row r="588" spans="1:28" ht="10.5" customHeight="1">
      <c r="A588" s="505"/>
      <c r="B588" s="505"/>
      <c r="C588" s="18" t="s">
        <v>657</v>
      </c>
      <c r="D588"/>
      <c r="E588" s="605"/>
      <c r="F588" s="605"/>
      <c r="G588" s="605"/>
      <c r="H588" s="605"/>
      <c r="I588" s="605"/>
      <c r="J588" s="605"/>
      <c r="K588" s="605"/>
      <c r="L588" s="605"/>
      <c r="M588" s="605"/>
    </row>
    <row r="589" spans="1:28" ht="10.5" customHeight="1">
      <c r="A589" s="505"/>
      <c r="B589" s="505"/>
      <c r="C589" s="18" t="s">
        <v>658</v>
      </c>
      <c r="D589" s="533"/>
      <c r="E589" s="608">
        <v>-32</v>
      </c>
      <c r="F589" s="608">
        <v>0</v>
      </c>
      <c r="G589" s="608">
        <v>-60</v>
      </c>
      <c r="H589" s="608">
        <v>0</v>
      </c>
      <c r="I589" s="608">
        <v>-1</v>
      </c>
      <c r="J589" s="608">
        <v>-3</v>
      </c>
      <c r="K589" s="608">
        <v>85</v>
      </c>
      <c r="L589" s="608">
        <v>-6</v>
      </c>
      <c r="M589" s="608">
        <v>-15</v>
      </c>
      <c r="P589" s="608">
        <v>17.545489480000001</v>
      </c>
      <c r="Q589" s="608">
        <v>-33.046885320000037</v>
      </c>
    </row>
    <row r="590" spans="1:28" ht="9" customHeight="1">
      <c r="A590" s="505"/>
      <c r="B590" s="505"/>
      <c r="C590" s="18" t="s">
        <v>659</v>
      </c>
      <c r="D590" s="533"/>
      <c r="E590" s="608">
        <v>0</v>
      </c>
      <c r="F590" s="608">
        <v>0</v>
      </c>
      <c r="G590" s="608">
        <v>14</v>
      </c>
      <c r="H590" s="608">
        <v>0</v>
      </c>
      <c r="I590" s="608">
        <v>0</v>
      </c>
      <c r="J590" s="608">
        <v>0</v>
      </c>
      <c r="K590" s="608">
        <v>0</v>
      </c>
      <c r="L590" s="608">
        <v>0</v>
      </c>
      <c r="M590" s="608">
        <v>14</v>
      </c>
      <c r="P590" s="608">
        <v>0</v>
      </c>
      <c r="Q590" s="608">
        <v>13.718856840000001</v>
      </c>
    </row>
    <row r="591" spans="1:28">
      <c r="A591" s="505"/>
      <c r="B591" s="505"/>
      <c r="C591" s="18" t="s">
        <v>660</v>
      </c>
      <c r="D591" s="533"/>
      <c r="E591" s="608">
        <v>0</v>
      </c>
      <c r="F591" s="608">
        <v>0</v>
      </c>
      <c r="G591" s="608">
        <v>14</v>
      </c>
      <c r="H591" s="608">
        <v>0</v>
      </c>
      <c r="I591" s="608">
        <v>0</v>
      </c>
      <c r="J591" s="608">
        <v>0</v>
      </c>
      <c r="K591" s="608">
        <v>0</v>
      </c>
      <c r="L591" s="608">
        <v>0</v>
      </c>
      <c r="M591" s="608">
        <v>14</v>
      </c>
      <c r="P591" s="608">
        <v>0</v>
      </c>
      <c r="Q591" s="608">
        <v>13.60347997</v>
      </c>
    </row>
    <row r="592" spans="1:28" ht="13.5" customHeight="1">
      <c r="A592" s="505"/>
      <c r="B592" s="505"/>
      <c r="C592" s="18" t="s">
        <v>661</v>
      </c>
      <c r="D592" s="533"/>
      <c r="E592" s="608">
        <v>0</v>
      </c>
      <c r="F592" s="608">
        <v>0</v>
      </c>
      <c r="G592" s="608">
        <v>17</v>
      </c>
      <c r="H592" s="608">
        <v>0</v>
      </c>
      <c r="I592" s="608">
        <v>0</v>
      </c>
      <c r="J592" s="608">
        <v>0</v>
      </c>
      <c r="K592" s="608">
        <v>1</v>
      </c>
      <c r="L592" s="608">
        <v>0</v>
      </c>
      <c r="M592" s="608">
        <v>18</v>
      </c>
      <c r="P592" s="608">
        <v>0.95966709000000006</v>
      </c>
      <c r="Q592" s="608">
        <v>16.762900089999999</v>
      </c>
      <c r="AB592" s="1152"/>
    </row>
    <row r="593" spans="1:28" ht="12.75" customHeight="1">
      <c r="A593" s="505"/>
      <c r="B593" s="505"/>
      <c r="C593" s="18" t="s">
        <v>662</v>
      </c>
      <c r="D593" s="533"/>
      <c r="E593" s="608">
        <v>-27</v>
      </c>
      <c r="F593" s="608">
        <v>0</v>
      </c>
      <c r="G593" s="608">
        <v>-123</v>
      </c>
      <c r="H593" s="608">
        <v>0</v>
      </c>
      <c r="I593" s="608">
        <v>-1</v>
      </c>
      <c r="J593" s="608">
        <v>-11</v>
      </c>
      <c r="K593" s="608">
        <v>-107</v>
      </c>
      <c r="L593" s="608">
        <v>-4</v>
      </c>
      <c r="M593" s="608">
        <v>-274</v>
      </c>
      <c r="P593" s="608">
        <v>-35.851238029999976</v>
      </c>
      <c r="Q593" s="608">
        <v>-237.86481254</v>
      </c>
      <c r="AB593" s="1152"/>
    </row>
    <row r="594" spans="1:28" ht="10.5" customHeight="1">
      <c r="A594" s="505"/>
      <c r="B594" s="505"/>
      <c r="C594" s="18" t="s">
        <v>663</v>
      </c>
      <c r="D594" s="533"/>
      <c r="E594" s="608">
        <v>0</v>
      </c>
      <c r="F594" s="608">
        <v>0</v>
      </c>
      <c r="G594" s="608">
        <v>-1</v>
      </c>
      <c r="H594" s="608">
        <v>0</v>
      </c>
      <c r="I594" s="608">
        <v>0</v>
      </c>
      <c r="J594" s="608">
        <v>-6</v>
      </c>
      <c r="K594" s="608">
        <v>0</v>
      </c>
      <c r="L594" s="608">
        <v>0</v>
      </c>
      <c r="M594" s="608">
        <v>-7</v>
      </c>
      <c r="P594" s="608">
        <v>-6.0277260300000002</v>
      </c>
      <c r="Q594" s="608">
        <v>-1.3149648</v>
      </c>
    </row>
    <row r="595" spans="1:28" ht="10.5" customHeight="1">
      <c r="A595" s="505"/>
      <c r="B595" s="505"/>
      <c r="C595" s="863"/>
      <c r="D595" s="1157"/>
      <c r="E595" s="787">
        <v>-58</v>
      </c>
      <c r="F595" s="787">
        <v>0</v>
      </c>
      <c r="G595" s="787">
        <v>-141</v>
      </c>
      <c r="H595" s="787">
        <v>0</v>
      </c>
      <c r="I595" s="787">
        <v>-2</v>
      </c>
      <c r="J595" s="787">
        <v>-20</v>
      </c>
      <c r="K595" s="787">
        <v>-21</v>
      </c>
      <c r="L595" s="787">
        <v>-9</v>
      </c>
      <c r="M595" s="787">
        <v>-252</v>
      </c>
      <c r="P595" s="787">
        <v>-23.373807489999976</v>
      </c>
      <c r="Q595" s="787">
        <v>-228.14142576000006</v>
      </c>
    </row>
    <row r="596" spans="1:28" ht="10.5" customHeight="1">
      <c r="A596" s="505"/>
      <c r="B596" s="505"/>
      <c r="C596" s="594" t="s">
        <v>702</v>
      </c>
      <c r="D596" s="144"/>
      <c r="E596" s="529"/>
      <c r="F596" s="529"/>
      <c r="G596" s="529"/>
      <c r="H596" s="529"/>
      <c r="I596" s="529"/>
      <c r="J596" s="529"/>
      <c r="K596" s="529"/>
      <c r="L596" s="529"/>
      <c r="M596" s="529"/>
      <c r="P596" s="529"/>
      <c r="Q596" s="529"/>
    </row>
    <row r="597" spans="1:28" ht="13.5" customHeight="1">
      <c r="A597" s="505"/>
      <c r="B597" s="505"/>
      <c r="C597" s="610" t="s">
        <v>655</v>
      </c>
      <c r="D597"/>
      <c r="E597" s="608">
        <v>129</v>
      </c>
      <c r="F597" s="608">
        <v>0</v>
      </c>
      <c r="G597" s="608">
        <v>713</v>
      </c>
      <c r="H597" s="608">
        <v>0</v>
      </c>
      <c r="I597" s="608">
        <v>3</v>
      </c>
      <c r="J597" s="608">
        <v>5</v>
      </c>
      <c r="K597" s="608">
        <v>729</v>
      </c>
      <c r="L597" s="608">
        <v>11</v>
      </c>
      <c r="M597" s="608">
        <v>1590</v>
      </c>
      <c r="P597" s="608">
        <v>87.985860389999999</v>
      </c>
      <c r="Q597" s="608">
        <v>1502.3250288300005</v>
      </c>
    </row>
    <row r="598" spans="1:28" ht="11.5" customHeight="1">
      <c r="A598" s="505"/>
      <c r="B598" s="505"/>
      <c r="C598" s="861" t="s">
        <v>656</v>
      </c>
      <c r="D598" s="533"/>
      <c r="E598" s="862">
        <v>74</v>
      </c>
      <c r="F598" s="862">
        <v>0</v>
      </c>
      <c r="G598" s="862">
        <v>352</v>
      </c>
      <c r="H598" s="862">
        <v>0</v>
      </c>
      <c r="I598" s="862">
        <v>5</v>
      </c>
      <c r="J598" s="862">
        <v>0</v>
      </c>
      <c r="K598" s="862">
        <v>323</v>
      </c>
      <c r="L598" s="862">
        <v>1</v>
      </c>
      <c r="M598" s="862">
        <v>755</v>
      </c>
      <c r="P598" s="862">
        <v>39.900260750000001</v>
      </c>
      <c r="Q598" s="862">
        <v>714.63183957000024</v>
      </c>
    </row>
    <row r="599" spans="1:28" ht="9.75" customHeight="1">
      <c r="A599" s="505"/>
      <c r="B599" s="505"/>
      <c r="C599" s="863"/>
      <c r="D599" s="1157"/>
      <c r="E599" s="866">
        <v>203</v>
      </c>
      <c r="F599" s="863">
        <v>0</v>
      </c>
      <c r="G599" s="787">
        <v>1065</v>
      </c>
      <c r="H599" s="787">
        <v>0</v>
      </c>
      <c r="I599" s="787">
        <v>7</v>
      </c>
      <c r="J599" s="787">
        <v>6</v>
      </c>
      <c r="K599" s="787">
        <v>1052</v>
      </c>
      <c r="L599" s="787">
        <v>12</v>
      </c>
      <c r="M599" s="787">
        <v>2345</v>
      </c>
      <c r="P599" s="787">
        <v>127.88612114</v>
      </c>
      <c r="Q599" s="787">
        <v>2216.9568684000005</v>
      </c>
    </row>
    <row r="600" spans="1:28">
      <c r="A600" s="505"/>
      <c r="B600" s="505"/>
      <c r="C600" s="594" t="s">
        <v>703</v>
      </c>
      <c r="D600" s="513"/>
      <c r="E600" s="691"/>
      <c r="F600" s="691"/>
      <c r="G600" s="691"/>
      <c r="H600" s="691"/>
      <c r="I600" s="691"/>
      <c r="J600" s="691"/>
      <c r="K600" s="691"/>
      <c r="L600" s="691"/>
      <c r="M600" s="691"/>
      <c r="P600" s="549"/>
      <c r="Q600" s="549"/>
    </row>
    <row r="601" spans="1:28" ht="9.75" customHeight="1">
      <c r="A601" s="505"/>
      <c r="B601" s="505"/>
      <c r="C601" s="594" t="s">
        <v>654</v>
      </c>
      <c r="D601" s="144"/>
      <c r="E601" s="697"/>
      <c r="F601" s="697"/>
      <c r="G601" s="697"/>
      <c r="H601" s="697"/>
      <c r="I601" s="697"/>
      <c r="J601" s="697"/>
      <c r="K601" s="697"/>
      <c r="L601" s="697"/>
      <c r="M601" s="697"/>
      <c r="P601" s="529"/>
      <c r="Q601" s="529"/>
    </row>
    <row r="602" spans="1:28" ht="9.75" customHeight="1">
      <c r="A602" s="505"/>
      <c r="B602" s="505"/>
      <c r="C602" s="610" t="s">
        <v>655</v>
      </c>
      <c r="D602"/>
      <c r="E602" s="608">
        <v>0</v>
      </c>
      <c r="F602" s="608">
        <v>90</v>
      </c>
      <c r="G602" s="608">
        <v>0</v>
      </c>
      <c r="H602" s="608">
        <v>5</v>
      </c>
      <c r="I602" s="608">
        <v>276</v>
      </c>
      <c r="J602" s="608">
        <v>127</v>
      </c>
      <c r="K602" s="608">
        <v>95</v>
      </c>
      <c r="L602" s="608">
        <v>0</v>
      </c>
      <c r="M602" s="608">
        <v>592</v>
      </c>
      <c r="P602" s="608">
        <v>0</v>
      </c>
      <c r="Q602" s="608">
        <v>592.18822225999986</v>
      </c>
    </row>
    <row r="603" spans="1:28" ht="9.75" customHeight="1">
      <c r="A603" s="505"/>
      <c r="B603" s="505"/>
      <c r="C603" s="861" t="s">
        <v>656</v>
      </c>
      <c r="D603" s="533"/>
      <c r="E603" s="862">
        <v>0</v>
      </c>
      <c r="F603" s="862">
        <v>16</v>
      </c>
      <c r="G603" s="862">
        <v>0</v>
      </c>
      <c r="H603" s="862">
        <v>7</v>
      </c>
      <c r="I603" s="862">
        <v>244</v>
      </c>
      <c r="J603" s="862">
        <v>74</v>
      </c>
      <c r="K603" s="862">
        <v>1</v>
      </c>
      <c r="L603" s="862">
        <v>0</v>
      </c>
      <c r="M603" s="862">
        <v>342</v>
      </c>
      <c r="P603" s="862">
        <v>0</v>
      </c>
      <c r="Q603" s="862">
        <v>342.43688980000002</v>
      </c>
    </row>
    <row r="604" spans="1:28" ht="9.75" customHeight="1">
      <c r="A604" s="505"/>
      <c r="B604" s="505"/>
      <c r="C604" s="863"/>
      <c r="D604" s="1157"/>
      <c r="E604" s="863">
        <v>0</v>
      </c>
      <c r="F604" s="866">
        <v>106</v>
      </c>
      <c r="G604" s="863">
        <v>0</v>
      </c>
      <c r="H604" s="787">
        <v>12</v>
      </c>
      <c r="I604" s="787">
        <v>520</v>
      </c>
      <c r="J604" s="787">
        <v>201</v>
      </c>
      <c r="K604" s="863">
        <v>96</v>
      </c>
      <c r="L604" s="863">
        <v>0</v>
      </c>
      <c r="M604" s="787">
        <v>935</v>
      </c>
      <c r="P604" s="787">
        <v>0</v>
      </c>
      <c r="Q604" s="787">
        <v>934.62511205999988</v>
      </c>
    </row>
    <row r="605" spans="1:28" ht="9.75" customHeight="1">
      <c r="A605" s="505"/>
      <c r="B605" s="505"/>
      <c r="C605" s="72"/>
      <c r="D605"/>
      <c r="E605" s="601"/>
      <c r="F605" s="602"/>
      <c r="G605" s="601"/>
      <c r="H605" s="602"/>
      <c r="I605" s="602"/>
      <c r="J605" s="602"/>
      <c r="K605" s="601"/>
      <c r="L605" s="601"/>
      <c r="M605" s="602"/>
    </row>
    <row r="606" spans="1:28" ht="9.75" customHeight="1">
      <c r="A606" s="505"/>
      <c r="B606" s="505"/>
      <c r="C606" s="18" t="s">
        <v>657</v>
      </c>
      <c r="D606"/>
      <c r="E606" s="605"/>
      <c r="F606" s="605"/>
      <c r="G606" s="605"/>
      <c r="H606" s="605"/>
      <c r="I606" s="605"/>
      <c r="J606" s="605"/>
      <c r="K606" s="605"/>
      <c r="L606" s="605"/>
      <c r="M606" s="605"/>
    </row>
    <row r="607" spans="1:28" ht="9.75" customHeight="1">
      <c r="A607" s="505"/>
      <c r="B607" s="505"/>
      <c r="C607" s="18" t="s">
        <v>658</v>
      </c>
      <c r="D607" s="533"/>
      <c r="E607" s="608">
        <v>0</v>
      </c>
      <c r="F607" s="608">
        <v>6</v>
      </c>
      <c r="G607" s="608">
        <v>0</v>
      </c>
      <c r="H607" s="608">
        <v>0</v>
      </c>
      <c r="I607" s="608">
        <v>7</v>
      </c>
      <c r="J607" s="608">
        <v>15</v>
      </c>
      <c r="K607" s="608">
        <v>43</v>
      </c>
      <c r="L607" s="608">
        <v>0</v>
      </c>
      <c r="M607" s="608">
        <v>71</v>
      </c>
      <c r="P607" s="608">
        <v>0</v>
      </c>
      <c r="Q607" s="608">
        <v>71.180521409999983</v>
      </c>
    </row>
    <row r="608" spans="1:28" ht="9.75" customHeight="1">
      <c r="A608" s="505"/>
      <c r="B608" s="505"/>
      <c r="C608" s="18" t="s">
        <v>659</v>
      </c>
      <c r="D608" s="533"/>
      <c r="E608" s="608">
        <v>0</v>
      </c>
      <c r="F608" s="608">
        <v>21</v>
      </c>
      <c r="G608" s="608">
        <v>0</v>
      </c>
      <c r="H608" s="608">
        <v>0</v>
      </c>
      <c r="I608" s="608">
        <v>4</v>
      </c>
      <c r="J608" s="608">
        <v>0</v>
      </c>
      <c r="K608" s="608">
        <v>0</v>
      </c>
      <c r="L608" s="608">
        <v>0</v>
      </c>
      <c r="M608" s="608">
        <v>24</v>
      </c>
      <c r="P608" s="608">
        <v>0</v>
      </c>
      <c r="Q608" s="608">
        <v>24.390876550000002</v>
      </c>
    </row>
    <row r="609" spans="1:17" ht="9.75" customHeight="1">
      <c r="A609" s="505"/>
      <c r="B609" s="505"/>
      <c r="C609" s="18" t="s">
        <v>660</v>
      </c>
      <c r="D609" s="533"/>
      <c r="E609" s="608">
        <v>0</v>
      </c>
      <c r="F609" s="608">
        <v>0</v>
      </c>
      <c r="G609" s="608">
        <v>0</v>
      </c>
      <c r="H609" s="608">
        <v>0</v>
      </c>
      <c r="I609" s="608">
        <v>0</v>
      </c>
      <c r="J609" s="608">
        <v>0</v>
      </c>
      <c r="K609" s="608">
        <v>0</v>
      </c>
      <c r="L609" s="608">
        <v>0</v>
      </c>
      <c r="M609" s="608">
        <v>0</v>
      </c>
      <c r="P609" s="608">
        <v>0</v>
      </c>
      <c r="Q609" s="608">
        <v>0</v>
      </c>
    </row>
    <row r="610" spans="1:17" ht="9.75" customHeight="1">
      <c r="A610" s="505"/>
      <c r="B610" s="505"/>
      <c r="C610" s="18" t="s">
        <v>661</v>
      </c>
      <c r="D610" s="533"/>
      <c r="E610" s="608">
        <v>0</v>
      </c>
      <c r="F610" s="608">
        <v>22</v>
      </c>
      <c r="G610" s="608">
        <v>0</v>
      </c>
      <c r="H610" s="608">
        <v>0</v>
      </c>
      <c r="I610" s="608">
        <v>19</v>
      </c>
      <c r="J610" s="608">
        <v>0</v>
      </c>
      <c r="K610" s="608">
        <v>0</v>
      </c>
      <c r="L610" s="608">
        <v>0</v>
      </c>
      <c r="M610" s="608">
        <v>41</v>
      </c>
      <c r="P610" s="608">
        <v>0</v>
      </c>
      <c r="Q610" s="608">
        <v>40.949750449999989</v>
      </c>
    </row>
    <row r="611" spans="1:17" ht="9.75" customHeight="1">
      <c r="A611" s="505"/>
      <c r="B611" s="505"/>
      <c r="C611" s="18" t="s">
        <v>662</v>
      </c>
      <c r="D611" s="533"/>
      <c r="E611" s="608">
        <v>0</v>
      </c>
      <c r="F611" s="608">
        <v>-22</v>
      </c>
      <c r="G611" s="608">
        <v>0</v>
      </c>
      <c r="H611" s="608">
        <v>-1</v>
      </c>
      <c r="I611" s="608">
        <v>-20</v>
      </c>
      <c r="J611" s="608">
        <v>-30</v>
      </c>
      <c r="K611" s="608">
        <v>-23</v>
      </c>
      <c r="L611" s="608">
        <v>0</v>
      </c>
      <c r="M611" s="608">
        <v>-95</v>
      </c>
      <c r="P611" s="608">
        <v>0</v>
      </c>
      <c r="Q611" s="608">
        <v>-95.293313749999996</v>
      </c>
    </row>
    <row r="612" spans="1:17" ht="9.75" customHeight="1">
      <c r="A612" s="505"/>
      <c r="B612" s="505"/>
      <c r="C612" s="18" t="s">
        <v>663</v>
      </c>
      <c r="D612" s="533"/>
      <c r="E612" s="608">
        <v>0</v>
      </c>
      <c r="F612" s="608">
        <v>0</v>
      </c>
      <c r="G612" s="608">
        <v>0</v>
      </c>
      <c r="H612" s="608">
        <v>0</v>
      </c>
      <c r="I612" s="608">
        <v>0</v>
      </c>
      <c r="J612" s="608">
        <v>0</v>
      </c>
      <c r="K612" s="608">
        <v>0</v>
      </c>
      <c r="L612" s="608">
        <v>0</v>
      </c>
      <c r="M612" s="608">
        <v>0</v>
      </c>
      <c r="P612" s="608">
        <v>0</v>
      </c>
      <c r="Q612" s="608">
        <v>0</v>
      </c>
    </row>
    <row r="613" spans="1:17" ht="9.75" customHeight="1">
      <c r="A613" s="505"/>
      <c r="B613" s="505"/>
      <c r="C613" s="863"/>
      <c r="D613" s="1157"/>
      <c r="E613" s="787">
        <v>0</v>
      </c>
      <c r="F613" s="787">
        <v>27</v>
      </c>
      <c r="G613" s="787">
        <v>0</v>
      </c>
      <c r="H613" s="787">
        <v>-1</v>
      </c>
      <c r="I613" s="787">
        <v>9</v>
      </c>
      <c r="J613" s="787">
        <v>-14</v>
      </c>
      <c r="K613" s="787">
        <v>20</v>
      </c>
      <c r="L613" s="787">
        <v>0</v>
      </c>
      <c r="M613" s="787">
        <v>41</v>
      </c>
      <c r="P613" s="787">
        <v>0</v>
      </c>
      <c r="Q613" s="787">
        <v>41.041742839999984</v>
      </c>
    </row>
    <row r="614" spans="1:17" ht="9.75" customHeight="1">
      <c r="A614" s="505"/>
      <c r="B614" s="505"/>
      <c r="C614" s="594" t="s">
        <v>668</v>
      </c>
      <c r="D614" s="144"/>
      <c r="E614" s="529"/>
      <c r="F614" s="529"/>
      <c r="G614" s="529"/>
      <c r="H614" s="529"/>
      <c r="I614" s="529"/>
      <c r="J614" s="529"/>
      <c r="K614" s="529"/>
      <c r="L614" s="529"/>
      <c r="M614" s="529"/>
      <c r="P614" s="529"/>
      <c r="Q614" s="529"/>
    </row>
    <row r="615" spans="1:17" ht="9.75" customHeight="1">
      <c r="A615" s="505"/>
      <c r="B615" s="505"/>
      <c r="C615" s="610" t="s">
        <v>655</v>
      </c>
      <c r="D615"/>
      <c r="E615" s="608">
        <v>0</v>
      </c>
      <c r="F615" s="608">
        <v>89</v>
      </c>
      <c r="G615" s="608">
        <v>0</v>
      </c>
      <c r="H615" s="608">
        <v>11</v>
      </c>
      <c r="I615" s="608">
        <v>275</v>
      </c>
      <c r="J615" s="608">
        <v>99</v>
      </c>
      <c r="K615" s="608">
        <v>115</v>
      </c>
      <c r="L615" s="608">
        <v>0</v>
      </c>
      <c r="M615" s="608">
        <v>588</v>
      </c>
      <c r="P615" s="608">
        <v>0</v>
      </c>
      <c r="Q615" s="608">
        <v>588.26246446000005</v>
      </c>
    </row>
    <row r="616" spans="1:17" ht="9.75" customHeight="1">
      <c r="A616" s="505"/>
      <c r="B616" s="505"/>
      <c r="C616" s="861" t="s">
        <v>656</v>
      </c>
      <c r="D616" s="533"/>
      <c r="E616" s="862">
        <v>0</v>
      </c>
      <c r="F616" s="862">
        <v>45</v>
      </c>
      <c r="G616" s="862">
        <v>0</v>
      </c>
      <c r="H616" s="862">
        <v>0</v>
      </c>
      <c r="I616" s="862">
        <v>253</v>
      </c>
      <c r="J616" s="862">
        <v>88</v>
      </c>
      <c r="K616" s="862">
        <v>2</v>
      </c>
      <c r="L616" s="862">
        <v>0</v>
      </c>
      <c r="M616" s="862">
        <v>387</v>
      </c>
      <c r="P616" s="862">
        <v>0</v>
      </c>
      <c r="Q616" s="862">
        <v>387.40439043999999</v>
      </c>
    </row>
    <row r="617" spans="1:17" ht="9.75" customHeight="1">
      <c r="A617" s="505"/>
      <c r="B617" s="505"/>
      <c r="C617" s="863"/>
      <c r="D617" s="1157"/>
      <c r="E617" s="863">
        <v>0</v>
      </c>
      <c r="F617" s="866">
        <v>133</v>
      </c>
      <c r="G617" s="863">
        <v>0</v>
      </c>
      <c r="H617" s="787">
        <v>11</v>
      </c>
      <c r="I617" s="787">
        <v>528</v>
      </c>
      <c r="J617" s="787">
        <v>187</v>
      </c>
      <c r="K617" s="863">
        <v>117</v>
      </c>
      <c r="L617" s="863">
        <v>0</v>
      </c>
      <c r="M617" s="787">
        <v>976</v>
      </c>
      <c r="P617" s="863">
        <v>0</v>
      </c>
      <c r="Q617" s="787">
        <v>975.66685490000009</v>
      </c>
    </row>
    <row r="618" spans="1:17" ht="9.75" customHeight="1">
      <c r="A618" s="505"/>
      <c r="B618" s="505"/>
      <c r="C618" s="594" t="s">
        <v>704</v>
      </c>
      <c r="D618" s="513"/>
      <c r="E618" s="513"/>
      <c r="F618" s="513"/>
      <c r="G618" s="513"/>
      <c r="H618" s="513"/>
      <c r="I618" s="513"/>
      <c r="J618" s="513"/>
      <c r="K618" s="513"/>
      <c r="L618" s="513"/>
      <c r="M618" s="513"/>
      <c r="P618" s="549"/>
      <c r="Q618" s="549"/>
    </row>
    <row r="619" spans="1:17" ht="9.75" customHeight="1">
      <c r="A619" s="505"/>
      <c r="B619" s="505"/>
      <c r="C619" s="594" t="s">
        <v>654</v>
      </c>
      <c r="D619" s="144"/>
      <c r="E619" s="529"/>
      <c r="F619" s="529"/>
      <c r="G619" s="529"/>
      <c r="H619" s="529"/>
      <c r="I619" s="529"/>
      <c r="J619" s="529"/>
      <c r="K619" s="529"/>
      <c r="L619" s="529"/>
      <c r="M619" s="529"/>
      <c r="P619" s="529"/>
      <c r="Q619" s="529"/>
    </row>
    <row r="620" spans="1:17" ht="9.75" customHeight="1">
      <c r="A620" s="505"/>
      <c r="B620" s="505"/>
      <c r="C620" s="610" t="s">
        <v>655</v>
      </c>
      <c r="D620"/>
      <c r="E620" s="608">
        <v>153</v>
      </c>
      <c r="F620" s="608">
        <v>90</v>
      </c>
      <c r="G620" s="608">
        <v>679</v>
      </c>
      <c r="H620" s="608">
        <v>5</v>
      </c>
      <c r="I620" s="608">
        <v>279</v>
      </c>
      <c r="J620" s="608">
        <v>151</v>
      </c>
      <c r="K620" s="608">
        <v>812</v>
      </c>
      <c r="L620" s="608">
        <v>20</v>
      </c>
      <c r="M620" s="608">
        <v>2188</v>
      </c>
      <c r="P620" s="608">
        <v>94.130916429999985</v>
      </c>
      <c r="Q620" s="608">
        <v>2093.9222515099996</v>
      </c>
    </row>
    <row r="621" spans="1:17" ht="9.75" customHeight="1">
      <c r="A621" s="505"/>
      <c r="B621" s="505"/>
      <c r="C621" s="861" t="s">
        <v>656</v>
      </c>
      <c r="D621" s="533"/>
      <c r="E621" s="862">
        <v>109</v>
      </c>
      <c r="F621" s="862">
        <v>16</v>
      </c>
      <c r="G621" s="862">
        <v>527</v>
      </c>
      <c r="H621" s="862">
        <v>7</v>
      </c>
      <c r="I621" s="862">
        <v>249</v>
      </c>
      <c r="J621" s="862">
        <v>76</v>
      </c>
      <c r="K621" s="862">
        <v>358</v>
      </c>
      <c r="L621" s="862">
        <v>1</v>
      </c>
      <c r="M621" s="862">
        <v>1343</v>
      </c>
      <c r="P621" s="862">
        <v>57.129012200000005</v>
      </c>
      <c r="Q621" s="862">
        <v>1285.80115471</v>
      </c>
    </row>
    <row r="622" spans="1:17" ht="9.75" customHeight="1">
      <c r="A622" s="505"/>
      <c r="B622" s="505"/>
      <c r="C622" s="863"/>
      <c r="D622" s="1157"/>
      <c r="E622" s="866">
        <v>261</v>
      </c>
      <c r="F622" s="866">
        <v>106</v>
      </c>
      <c r="G622" s="787">
        <v>1206</v>
      </c>
      <c r="H622" s="787">
        <v>12</v>
      </c>
      <c r="I622" s="787">
        <v>529</v>
      </c>
      <c r="J622" s="787">
        <v>227</v>
      </c>
      <c r="K622" s="787">
        <v>1169</v>
      </c>
      <c r="L622" s="787">
        <v>21</v>
      </c>
      <c r="M622" s="787">
        <v>3531</v>
      </c>
      <c r="P622" s="787">
        <v>151.25992862999999</v>
      </c>
      <c r="Q622" s="787">
        <v>3379.7234062199996</v>
      </c>
    </row>
    <row r="623" spans="1:17" ht="9.75" customHeight="1">
      <c r="A623" s="505"/>
      <c r="B623" s="505"/>
      <c r="C623" s="594" t="s">
        <v>668</v>
      </c>
      <c r="D623" s="144"/>
      <c r="E623" s="529"/>
      <c r="F623" s="529"/>
      <c r="G623" s="529"/>
      <c r="H623" s="529"/>
      <c r="I623" s="529"/>
      <c r="J623" s="529"/>
      <c r="K623" s="529"/>
      <c r="L623" s="529"/>
      <c r="M623" s="529"/>
      <c r="P623" s="529"/>
      <c r="Q623" s="529"/>
    </row>
    <row r="624" spans="1:17" ht="9.75" customHeight="1">
      <c r="A624" s="505"/>
      <c r="B624" s="505"/>
      <c r="C624" s="610" t="s">
        <v>655</v>
      </c>
      <c r="D624"/>
      <c r="E624" s="608">
        <v>129</v>
      </c>
      <c r="F624" s="608">
        <v>89</v>
      </c>
      <c r="G624" s="608">
        <v>713</v>
      </c>
      <c r="H624" s="608">
        <v>11</v>
      </c>
      <c r="I624" s="608">
        <v>278</v>
      </c>
      <c r="J624" s="608">
        <v>104</v>
      </c>
      <c r="K624" s="608">
        <v>844</v>
      </c>
      <c r="L624" s="608">
        <v>11</v>
      </c>
      <c r="M624" s="608">
        <v>2179</v>
      </c>
      <c r="P624" s="608">
        <v>87.985860389999999</v>
      </c>
      <c r="Q624" s="608">
        <v>2090.5874932900006</v>
      </c>
    </row>
    <row r="625" spans="1:17" ht="9.75" customHeight="1">
      <c r="A625" s="505"/>
      <c r="B625" s="505"/>
      <c r="C625" s="861" t="s">
        <v>656</v>
      </c>
      <c r="D625" s="533"/>
      <c r="E625" s="862">
        <v>74</v>
      </c>
      <c r="F625" s="862">
        <v>45</v>
      </c>
      <c r="G625" s="862">
        <v>352</v>
      </c>
      <c r="H625" s="862">
        <v>0</v>
      </c>
      <c r="I625" s="862">
        <v>258</v>
      </c>
      <c r="J625" s="862">
        <v>88</v>
      </c>
      <c r="K625" s="862">
        <v>324</v>
      </c>
      <c r="L625" s="862">
        <v>1</v>
      </c>
      <c r="M625" s="862">
        <v>1142</v>
      </c>
      <c r="P625" s="608">
        <v>39.900260750000001</v>
      </c>
      <c r="Q625" s="608">
        <v>1102.0362300100003</v>
      </c>
    </row>
    <row r="626" spans="1:17" ht="9.75" customHeight="1">
      <c r="A626" s="505"/>
      <c r="B626" s="505"/>
      <c r="C626" s="863"/>
      <c r="D626" s="1157"/>
      <c r="E626" s="863">
        <v>203</v>
      </c>
      <c r="F626" s="863">
        <v>133</v>
      </c>
      <c r="G626" s="787">
        <v>1065</v>
      </c>
      <c r="H626" s="787">
        <v>11</v>
      </c>
      <c r="I626" s="787">
        <v>536</v>
      </c>
      <c r="J626" s="787">
        <v>192</v>
      </c>
      <c r="K626" s="787">
        <v>1168</v>
      </c>
      <c r="L626" s="787">
        <v>12</v>
      </c>
      <c r="M626" s="787">
        <v>3321</v>
      </c>
      <c r="P626" s="787">
        <v>127.88612114</v>
      </c>
      <c r="Q626" s="787">
        <v>3192.6237233000006</v>
      </c>
    </row>
    <row r="627" spans="1:17" ht="9.75" customHeight="1">
      <c r="A627" s="505"/>
      <c r="B627" s="706" t="s">
        <v>308</v>
      </c>
      <c r="C627" s="1272" t="s">
        <v>669</v>
      </c>
      <c r="D627" s="1272"/>
      <c r="E627" s="1272"/>
      <c r="F627" s="1272"/>
      <c r="G627" s="1272"/>
      <c r="H627" s="1272"/>
      <c r="I627" s="1272"/>
      <c r="J627" s="1272"/>
      <c r="K627" s="1272"/>
      <c r="L627" s="1272"/>
      <c r="M627" s="1272"/>
      <c r="N627" s="1272"/>
      <c r="O627" s="1272"/>
      <c r="P627" s="1272"/>
      <c r="Q627" s="1272"/>
    </row>
    <row r="628" spans="1:17" ht="9.75" customHeight="1">
      <c r="A628" s="505"/>
      <c r="B628" s="399" t="s">
        <v>492</v>
      </c>
      <c r="C628" s="18" t="s">
        <v>532</v>
      </c>
      <c r="D628" s="18"/>
      <c r="E628" s="18"/>
      <c r="F628" s="18"/>
      <c r="G628" s="18"/>
      <c r="H628" s="18"/>
      <c r="I628" s="18"/>
      <c r="J628" s="18"/>
      <c r="K628" s="18"/>
      <c r="L628" s="18"/>
      <c r="M628" s="18"/>
      <c r="N628" s="18"/>
      <c r="O628" s="18"/>
      <c r="P628" s="18"/>
      <c r="Q628" s="18"/>
    </row>
    <row r="629" spans="1:17" ht="9.75" customHeight="1">
      <c r="A629" s="505"/>
      <c r="B629" s="399" t="s">
        <v>302</v>
      </c>
      <c r="C629" s="18" t="s">
        <v>716</v>
      </c>
      <c r="D629" s="18"/>
      <c r="E629" s="18"/>
      <c r="F629" s="18"/>
      <c r="G629" s="18"/>
      <c r="H629" s="18"/>
      <c r="I629" s="18"/>
      <c r="J629" s="18"/>
      <c r="K629" s="18"/>
      <c r="L629" s="18"/>
      <c r="M629" s="18"/>
      <c r="N629" s="18"/>
      <c r="O629" s="18"/>
      <c r="P629" s="18"/>
      <c r="Q629" s="18"/>
    </row>
    <row r="630" spans="1:17" ht="9.75" customHeight="1">
      <c r="A630" s="505"/>
      <c r="B630" s="399" t="s">
        <v>297</v>
      </c>
      <c r="C630" s="18" t="s">
        <v>678</v>
      </c>
      <c r="D630" s="18"/>
      <c r="E630" s="18"/>
      <c r="F630" s="18"/>
      <c r="G630" s="18"/>
      <c r="H630" s="18"/>
      <c r="I630" s="18"/>
      <c r="J630" s="18"/>
      <c r="K630" s="18"/>
      <c r="L630" s="18"/>
      <c r="M630" s="18"/>
      <c r="N630" s="18"/>
      <c r="O630" s="18"/>
      <c r="P630" s="18"/>
      <c r="Q630" s="18"/>
    </row>
    <row r="631" spans="1:17" ht="9.75" customHeight="1">
      <c r="A631" s="505"/>
      <c r="B631" s="505"/>
      <c r="E631" s="1194"/>
      <c r="F631" s="1194"/>
      <c r="G631" s="1194"/>
      <c r="H631" s="1194"/>
      <c r="I631" s="1194"/>
      <c r="J631" s="1194"/>
      <c r="K631" s="1194"/>
      <c r="L631" s="1194"/>
      <c r="M631" s="1194"/>
    </row>
    <row r="632" spans="1:17" ht="14.1">
      <c r="A632" s="505"/>
      <c r="B632" s="505"/>
      <c r="C632" s="1195" t="s">
        <v>673</v>
      </c>
      <c r="D632" s="511"/>
      <c r="E632" s="1279" t="s">
        <v>352</v>
      </c>
      <c r="F632" s="1280"/>
      <c r="G632" s="1279" t="s">
        <v>566</v>
      </c>
      <c r="H632" s="1279"/>
      <c r="I632" s="11" t="s">
        <v>567</v>
      </c>
      <c r="J632" s="11" t="s">
        <v>568</v>
      </c>
      <c r="K632" s="11" t="s">
        <v>569</v>
      </c>
      <c r="L632" s="11" t="s">
        <v>570</v>
      </c>
      <c r="M632" s="539" t="s">
        <v>571</v>
      </c>
      <c r="P632" s="7" t="s">
        <v>571</v>
      </c>
      <c r="Q632" s="7" t="s">
        <v>572</v>
      </c>
    </row>
    <row r="633" spans="1:17" ht="9.75" customHeight="1">
      <c r="A633" s="505"/>
      <c r="B633" s="505"/>
      <c r="C633" s="1196" t="s">
        <v>653</v>
      </c>
      <c r="D633" s="511"/>
      <c r="E633" s="1279"/>
      <c r="F633" s="1280"/>
      <c r="G633" s="1279" t="s">
        <v>573</v>
      </c>
      <c r="H633" s="1279"/>
      <c r="I633" s="11" t="s">
        <v>573</v>
      </c>
      <c r="J633" s="11"/>
      <c r="K633" s="539"/>
      <c r="L633" s="539"/>
      <c r="M633" s="539"/>
      <c r="P633" s="6" t="s">
        <v>574</v>
      </c>
      <c r="Q633" s="6" t="s">
        <v>575</v>
      </c>
    </row>
    <row r="634" spans="1:17" ht="9.75" customHeight="1">
      <c r="A634" s="505"/>
      <c r="B634" s="505"/>
      <c r="C634" s="683"/>
      <c r="D634" s="520"/>
      <c r="E634" s="541"/>
      <c r="F634" s="541"/>
      <c r="G634" s="541"/>
      <c r="H634" s="541" t="s">
        <v>576</v>
      </c>
      <c r="I634" s="541"/>
      <c r="J634" s="541"/>
      <c r="K634" s="541"/>
      <c r="L634" s="541"/>
      <c r="M634" s="541"/>
      <c r="P634" s="541"/>
      <c r="Q634" s="541"/>
    </row>
    <row r="635" spans="1:17" ht="9.75" customHeight="1">
      <c r="A635" s="505"/>
      <c r="B635" s="505"/>
      <c r="C635" s="537"/>
      <c r="D635" s="520"/>
      <c r="E635" s="539"/>
      <c r="F635" s="539" t="s">
        <v>576</v>
      </c>
      <c r="G635" s="539"/>
      <c r="H635" s="539" t="s">
        <v>566</v>
      </c>
      <c r="I635" s="539"/>
      <c r="J635" s="539"/>
      <c r="K635" s="539"/>
      <c r="L635" s="539"/>
      <c r="M635" s="539"/>
      <c r="P635" s="539"/>
      <c r="Q635" s="539"/>
    </row>
    <row r="636" spans="1:17" ht="22.5" customHeight="1">
      <c r="A636" s="505"/>
      <c r="B636" s="505"/>
      <c r="C636" s="542"/>
      <c r="D636" s="513"/>
      <c r="E636" s="543" t="s">
        <v>577</v>
      </c>
      <c r="F636" s="543" t="s">
        <v>352</v>
      </c>
      <c r="G636" s="543" t="s">
        <v>680</v>
      </c>
      <c r="H636" s="543" t="s">
        <v>573</v>
      </c>
      <c r="I636" s="543"/>
      <c r="J636" s="543"/>
      <c r="K636" s="543"/>
      <c r="L636" s="543"/>
      <c r="M636" s="543"/>
      <c r="P636" s="543"/>
      <c r="Q636" s="543"/>
    </row>
    <row r="637" spans="1:17" ht="9.75" customHeight="1">
      <c r="A637" s="505"/>
      <c r="B637" s="505"/>
      <c r="C637" s="544">
        <v>2023</v>
      </c>
      <c r="D637" s="529"/>
      <c r="E637" s="529"/>
      <c r="F637" s="529"/>
      <c r="G637" s="529"/>
      <c r="H637" s="529"/>
      <c r="I637" s="529"/>
      <c r="J637" s="529"/>
      <c r="K637" s="529"/>
      <c r="L637" s="529"/>
      <c r="M637" s="529"/>
      <c r="P637" s="529"/>
      <c r="Q637" s="529"/>
    </row>
    <row r="638" spans="1:17" ht="9.75" customHeight="1">
      <c r="A638" s="505"/>
      <c r="B638" s="505"/>
      <c r="C638" s="594" t="s">
        <v>578</v>
      </c>
      <c r="D638" s="595"/>
      <c r="E638" s="513"/>
      <c r="F638" s="513"/>
      <c r="G638" s="513"/>
      <c r="H638" s="513"/>
      <c r="I638" s="513"/>
      <c r="J638" s="513"/>
      <c r="K638" s="513"/>
      <c r="L638" s="513"/>
      <c r="M638" s="513"/>
      <c r="P638" s="549"/>
      <c r="Q638" s="549"/>
    </row>
    <row r="639" spans="1:17" ht="9.75" customHeight="1">
      <c r="A639" s="505"/>
      <c r="B639" s="505"/>
      <c r="C639" s="594" t="s">
        <v>654</v>
      </c>
      <c r="D639" s="596"/>
      <c r="E639" s="529"/>
      <c r="F639" s="529"/>
      <c r="G639" s="529"/>
      <c r="H639" s="529"/>
      <c r="I639" s="529"/>
      <c r="J639" s="529"/>
      <c r="K639" s="529"/>
      <c r="L639" s="529"/>
      <c r="M639" s="529"/>
      <c r="P639" s="529"/>
      <c r="Q639" s="529"/>
    </row>
    <row r="640" spans="1:17" ht="9.75" customHeight="1">
      <c r="A640" s="505"/>
      <c r="B640" s="505"/>
      <c r="C640" s="610" t="s">
        <v>655</v>
      </c>
      <c r="D640" s="599"/>
      <c r="E640" s="608">
        <v>6</v>
      </c>
      <c r="F640" s="608">
        <v>0</v>
      </c>
      <c r="G640" s="608">
        <v>181</v>
      </c>
      <c r="H640" s="608">
        <v>0</v>
      </c>
      <c r="I640" s="608">
        <v>1</v>
      </c>
      <c r="J640" s="608">
        <v>6</v>
      </c>
      <c r="K640" s="608">
        <v>0</v>
      </c>
      <c r="L640" s="608">
        <v>1</v>
      </c>
      <c r="M640" s="608">
        <v>196</v>
      </c>
      <c r="P640" s="608">
        <v>8.1187015800000015</v>
      </c>
      <c r="Q640" s="608">
        <v>187.44671418999999</v>
      </c>
    </row>
    <row r="641" spans="1:17" ht="9.75" customHeight="1">
      <c r="A641" s="505"/>
      <c r="B641" s="505"/>
      <c r="C641" s="861" t="s">
        <v>656</v>
      </c>
      <c r="D641" s="533"/>
      <c r="E641" s="862">
        <v>0</v>
      </c>
      <c r="F641" s="862">
        <v>0</v>
      </c>
      <c r="G641" s="862">
        <v>236</v>
      </c>
      <c r="H641" s="862">
        <v>0</v>
      </c>
      <c r="I641" s="862">
        <v>0</v>
      </c>
      <c r="J641" s="862">
        <v>1</v>
      </c>
      <c r="K641" s="862">
        <v>0</v>
      </c>
      <c r="L641" s="862">
        <v>0</v>
      </c>
      <c r="M641" s="862">
        <v>237</v>
      </c>
      <c r="P641" s="862">
        <v>1.1232110399999999</v>
      </c>
      <c r="Q641" s="862">
        <v>235.73727827000005</v>
      </c>
    </row>
    <row r="642" spans="1:17" ht="9.75" customHeight="1">
      <c r="A642" s="505"/>
      <c r="B642" s="505"/>
      <c r="C642" s="863"/>
      <c r="D642" s="1157"/>
      <c r="E642" s="863">
        <v>6</v>
      </c>
      <c r="F642" s="863">
        <v>0</v>
      </c>
      <c r="G642" s="787">
        <v>417</v>
      </c>
      <c r="H642" s="863">
        <v>0</v>
      </c>
      <c r="I642" s="787">
        <v>1</v>
      </c>
      <c r="J642" s="787">
        <v>7</v>
      </c>
      <c r="K642" s="863">
        <v>0</v>
      </c>
      <c r="L642" s="787">
        <v>1</v>
      </c>
      <c r="M642" s="787">
        <v>432</v>
      </c>
      <c r="P642" s="787">
        <v>9.2419126200000008</v>
      </c>
      <c r="Q642" s="787">
        <v>423.18399246000001</v>
      </c>
    </row>
    <row r="643" spans="1:17" ht="9.75" customHeight="1">
      <c r="A643" s="505"/>
      <c r="B643" s="505"/>
      <c r="C643" s="72"/>
      <c r="D643"/>
      <c r="E643" s="601"/>
      <c r="F643" s="601"/>
      <c r="G643" s="602"/>
      <c r="H643" s="601"/>
      <c r="I643" s="602"/>
      <c r="J643" s="602"/>
      <c r="K643" s="601"/>
      <c r="L643" s="602"/>
      <c r="M643" s="602"/>
    </row>
    <row r="644" spans="1:17" ht="9.75" customHeight="1">
      <c r="A644" s="505"/>
      <c r="B644" s="505"/>
      <c r="C644" s="18" t="s">
        <v>657</v>
      </c>
      <c r="D644"/>
      <c r="E644" s="605"/>
      <c r="F644" s="605"/>
      <c r="G644" s="605"/>
      <c r="H644" s="605"/>
      <c r="I644" s="605"/>
      <c r="J644" s="605"/>
      <c r="K644" s="605"/>
      <c r="L644" s="605"/>
      <c r="M644" s="605"/>
    </row>
    <row r="645" spans="1:17" ht="21.75" customHeight="1">
      <c r="A645" s="505"/>
      <c r="B645" s="505"/>
      <c r="C645" s="18" t="s">
        <v>658</v>
      </c>
      <c r="D645" s="533"/>
      <c r="E645" s="608">
        <v>-1</v>
      </c>
      <c r="F645" s="608">
        <v>0</v>
      </c>
      <c r="G645" s="608">
        <v>-14</v>
      </c>
      <c r="H645" s="608">
        <v>0</v>
      </c>
      <c r="I645" s="608">
        <v>0</v>
      </c>
      <c r="J645" s="608">
        <v>0</v>
      </c>
      <c r="K645" s="608">
        <v>0</v>
      </c>
      <c r="L645" s="608">
        <v>1</v>
      </c>
      <c r="M645" s="608">
        <v>-14</v>
      </c>
      <c r="P645" s="608">
        <v>0.8395834900000001</v>
      </c>
      <c r="Q645" s="608">
        <v>-14.940801229999991</v>
      </c>
    </row>
    <row r="646" spans="1:17" ht="11.5" customHeight="1">
      <c r="A646" s="505"/>
      <c r="B646" s="505"/>
      <c r="C646" s="18" t="s">
        <v>659</v>
      </c>
      <c r="D646" s="533"/>
      <c r="E646" s="608">
        <v>0</v>
      </c>
      <c r="F646" s="608">
        <v>0</v>
      </c>
      <c r="G646" s="608">
        <v>15</v>
      </c>
      <c r="H646" s="608">
        <v>0</v>
      </c>
      <c r="I646" s="608">
        <v>0</v>
      </c>
      <c r="J646" s="608">
        <v>0</v>
      </c>
      <c r="K646" s="608">
        <v>0</v>
      </c>
      <c r="L646" s="608">
        <v>0</v>
      </c>
      <c r="M646" s="608">
        <v>16</v>
      </c>
      <c r="P646" s="608">
        <v>0</v>
      </c>
      <c r="Q646" s="608">
        <v>15.686571899999999</v>
      </c>
    </row>
    <row r="647" spans="1:17" ht="11.5" customHeight="1">
      <c r="A647" s="505"/>
      <c r="B647" s="505"/>
      <c r="C647" s="18" t="s">
        <v>660</v>
      </c>
      <c r="D647" s="533"/>
      <c r="E647" s="608">
        <v>0</v>
      </c>
      <c r="F647" s="608">
        <v>0</v>
      </c>
      <c r="G647" s="608">
        <v>12</v>
      </c>
      <c r="H647" s="608">
        <v>0</v>
      </c>
      <c r="I647" s="608">
        <v>0</v>
      </c>
      <c r="J647" s="608">
        <v>0</v>
      </c>
      <c r="K647" s="608">
        <v>0</v>
      </c>
      <c r="L647" s="608">
        <v>0</v>
      </c>
      <c r="M647" s="608">
        <v>12</v>
      </c>
      <c r="P647" s="608">
        <v>0</v>
      </c>
      <c r="Q647" s="608">
        <v>11.728484359999999</v>
      </c>
    </row>
    <row r="648" spans="1:17" ht="11.5" customHeight="1">
      <c r="A648" s="505"/>
      <c r="B648" s="505"/>
      <c r="C648" s="18" t="s">
        <v>661</v>
      </c>
      <c r="D648" s="533"/>
      <c r="E648" s="608">
        <v>0</v>
      </c>
      <c r="F648" s="608">
        <v>0</v>
      </c>
      <c r="G648" s="608">
        <v>0</v>
      </c>
      <c r="H648" s="608">
        <v>0</v>
      </c>
      <c r="I648" s="608">
        <v>0</v>
      </c>
      <c r="J648" s="608">
        <v>0</v>
      </c>
      <c r="K648" s="608">
        <v>0</v>
      </c>
      <c r="L648" s="608">
        <v>0</v>
      </c>
      <c r="M648" s="608">
        <v>0</v>
      </c>
      <c r="P648" s="608">
        <v>0</v>
      </c>
      <c r="Q648" s="608">
        <v>0</v>
      </c>
    </row>
    <row r="649" spans="1:17" ht="11.5" customHeight="1">
      <c r="A649" s="505"/>
      <c r="B649" s="505"/>
      <c r="C649" s="18" t="s">
        <v>674</v>
      </c>
      <c r="D649" s="533"/>
      <c r="E649" s="608">
        <v>-2</v>
      </c>
      <c r="F649" s="608">
        <v>0</v>
      </c>
      <c r="G649" s="608">
        <v>-31</v>
      </c>
      <c r="H649" s="608">
        <v>0</v>
      </c>
      <c r="I649" s="608">
        <v>-1</v>
      </c>
      <c r="J649" s="608">
        <v>-1</v>
      </c>
      <c r="K649" s="608">
        <v>0</v>
      </c>
      <c r="L649" s="608">
        <v>-1</v>
      </c>
      <c r="M649" s="608">
        <v>-35</v>
      </c>
      <c r="P649" s="608">
        <v>-2.5455368699999998</v>
      </c>
      <c r="Q649" s="608">
        <v>-32.816896989999996</v>
      </c>
    </row>
    <row r="650" spans="1:17" ht="21.75" customHeight="1">
      <c r="A650" s="505"/>
      <c r="B650" s="505"/>
      <c r="C650" s="18" t="s">
        <v>663</v>
      </c>
      <c r="D650" s="533"/>
      <c r="E650" s="608">
        <v>0</v>
      </c>
      <c r="F650" s="608">
        <v>0</v>
      </c>
      <c r="G650" s="608">
        <v>-3</v>
      </c>
      <c r="H650" s="608">
        <v>0</v>
      </c>
      <c r="I650" s="608">
        <v>0</v>
      </c>
      <c r="J650" s="608">
        <v>-6</v>
      </c>
      <c r="K650" s="608">
        <v>0</v>
      </c>
      <c r="L650" s="608">
        <v>0</v>
      </c>
      <c r="M650" s="608">
        <v>-9</v>
      </c>
      <c r="P650" s="608">
        <v>-6.4556814600000001</v>
      </c>
      <c r="Q650" s="608">
        <v>-2.9829645199999999</v>
      </c>
    </row>
    <row r="651" spans="1:17">
      <c r="A651" s="505"/>
      <c r="B651" s="505"/>
      <c r="C651" s="863"/>
      <c r="D651" s="1157"/>
      <c r="E651" s="787">
        <v>-3</v>
      </c>
      <c r="F651" s="787">
        <v>0</v>
      </c>
      <c r="G651" s="787">
        <v>-20</v>
      </c>
      <c r="H651" s="787">
        <v>0</v>
      </c>
      <c r="I651" s="787">
        <v>-1</v>
      </c>
      <c r="J651" s="787">
        <v>-7</v>
      </c>
      <c r="K651" s="787">
        <v>0</v>
      </c>
      <c r="L651" s="787">
        <v>0</v>
      </c>
      <c r="M651" s="787">
        <v>-31</v>
      </c>
      <c r="P651" s="787">
        <v>-8.1616348399999996</v>
      </c>
      <c r="Q651" s="787">
        <v>-23.049309479999987</v>
      </c>
    </row>
    <row r="652" spans="1:17" ht="11.5" customHeight="1">
      <c r="A652" s="505"/>
      <c r="B652" s="505"/>
      <c r="C652" s="594" t="s">
        <v>681</v>
      </c>
      <c r="D652" s="144"/>
      <c r="E652" s="529"/>
      <c r="F652" s="529"/>
      <c r="G652" s="529"/>
      <c r="H652" s="529"/>
      <c r="I652" s="529"/>
      <c r="J652" s="529"/>
      <c r="K652" s="529"/>
      <c r="L652" s="529"/>
      <c r="M652" s="529"/>
      <c r="P652" s="529"/>
      <c r="Q652" s="529"/>
    </row>
    <row r="653" spans="1:17" ht="11.5" customHeight="1">
      <c r="A653" s="505"/>
      <c r="B653" s="505"/>
      <c r="C653" s="610" t="s">
        <v>655</v>
      </c>
      <c r="D653"/>
      <c r="E653" s="608">
        <v>3</v>
      </c>
      <c r="F653" s="608">
        <v>0</v>
      </c>
      <c r="G653" s="608">
        <v>180</v>
      </c>
      <c r="H653" s="608">
        <v>0</v>
      </c>
      <c r="I653" s="608">
        <v>0</v>
      </c>
      <c r="J653" s="608">
        <v>0</v>
      </c>
      <c r="K653" s="608">
        <v>0</v>
      </c>
      <c r="L653" s="608">
        <v>1</v>
      </c>
      <c r="M653" s="608">
        <v>184</v>
      </c>
      <c r="P653" s="608">
        <v>1.0802777799999999</v>
      </c>
      <c r="Q653" s="608">
        <v>183.30061682000002</v>
      </c>
    </row>
    <row r="654" spans="1:17" ht="15.75" customHeight="1">
      <c r="A654" s="505"/>
      <c r="B654" s="505"/>
      <c r="C654" s="861" t="s">
        <v>656</v>
      </c>
      <c r="D654" s="533"/>
      <c r="E654" s="862">
        <v>0</v>
      </c>
      <c r="F654" s="862">
        <v>0</v>
      </c>
      <c r="G654" s="862">
        <v>217</v>
      </c>
      <c r="H654" s="862">
        <v>0</v>
      </c>
      <c r="I654" s="862">
        <v>0</v>
      </c>
      <c r="J654" s="862">
        <v>0</v>
      </c>
      <c r="K654" s="862">
        <v>0</v>
      </c>
      <c r="L654" s="862">
        <v>0</v>
      </c>
      <c r="M654" s="862">
        <v>217</v>
      </c>
      <c r="P654" s="862">
        <v>0</v>
      </c>
      <c r="Q654" s="862">
        <v>216.83406616000002</v>
      </c>
    </row>
    <row r="655" spans="1:17" ht="11.5" customHeight="1">
      <c r="A655" s="505"/>
      <c r="B655" s="505"/>
      <c r="C655" s="863"/>
      <c r="D655" s="1157"/>
      <c r="E655" s="863">
        <v>3</v>
      </c>
      <c r="F655" s="863">
        <v>0</v>
      </c>
      <c r="G655" s="787">
        <v>397</v>
      </c>
      <c r="H655" s="863">
        <v>0</v>
      </c>
      <c r="I655" s="787">
        <v>0</v>
      </c>
      <c r="J655" s="787">
        <v>0</v>
      </c>
      <c r="K655" s="863">
        <v>0</v>
      </c>
      <c r="L655" s="787">
        <v>1</v>
      </c>
      <c r="M655" s="787">
        <v>401</v>
      </c>
      <c r="P655" s="787">
        <v>1.0802777799999999</v>
      </c>
      <c r="Q655" s="787">
        <v>400.13468298000004</v>
      </c>
    </row>
    <row r="656" spans="1:17" ht="11.5" customHeight="1">
      <c r="A656" s="505"/>
      <c r="B656" s="505"/>
      <c r="C656" s="594" t="s">
        <v>706</v>
      </c>
      <c r="D656" s="513"/>
      <c r="E656" s="513"/>
      <c r="F656" s="513"/>
      <c r="G656" s="513"/>
      <c r="H656" s="513"/>
      <c r="I656" s="513"/>
      <c r="J656" s="513"/>
      <c r="K656" s="513"/>
      <c r="L656" s="513"/>
      <c r="M656" s="513"/>
      <c r="P656" s="549"/>
      <c r="Q656" s="549"/>
    </row>
    <row r="657" spans="1:17" ht="11.5" customHeight="1">
      <c r="A657" s="505"/>
      <c r="B657" s="505"/>
      <c r="C657" s="594" t="s">
        <v>654</v>
      </c>
      <c r="D657" s="144"/>
      <c r="E657" s="529"/>
      <c r="F657" s="529"/>
      <c r="G657" s="529"/>
      <c r="H657" s="529"/>
      <c r="I657" s="529"/>
      <c r="J657" s="529"/>
      <c r="K657" s="529"/>
      <c r="L657" s="529"/>
      <c r="M657" s="529"/>
      <c r="P657" s="529"/>
      <c r="Q657" s="529"/>
    </row>
    <row r="658" spans="1:17" ht="11.5" customHeight="1">
      <c r="A658" s="505"/>
      <c r="B658" s="505"/>
      <c r="C658" s="610" t="s">
        <v>655</v>
      </c>
      <c r="D658"/>
      <c r="E658" s="608">
        <v>0</v>
      </c>
      <c r="F658" s="608">
        <v>4</v>
      </c>
      <c r="G658" s="608">
        <v>0</v>
      </c>
      <c r="H658" s="608">
        <v>0</v>
      </c>
      <c r="I658" s="608">
        <v>3</v>
      </c>
      <c r="J658" s="608">
        <v>17</v>
      </c>
      <c r="K658" s="608">
        <v>0</v>
      </c>
      <c r="L658" s="608">
        <v>0</v>
      </c>
      <c r="M658" s="608">
        <v>23</v>
      </c>
      <c r="P658" s="608">
        <v>0</v>
      </c>
      <c r="Q658" s="608">
        <v>23.500120710000001</v>
      </c>
    </row>
    <row r="659" spans="1:17" ht="11.5" customHeight="1">
      <c r="A659" s="505"/>
      <c r="B659" s="505"/>
      <c r="C659" s="861" t="s">
        <v>656</v>
      </c>
      <c r="D659" s="533"/>
      <c r="E659" s="862">
        <v>0</v>
      </c>
      <c r="F659" s="862">
        <v>0</v>
      </c>
      <c r="G659" s="862">
        <v>0</v>
      </c>
      <c r="H659" s="862">
        <v>0</v>
      </c>
      <c r="I659" s="862">
        <v>1</v>
      </c>
      <c r="J659" s="862">
        <v>9</v>
      </c>
      <c r="K659" s="862">
        <v>0</v>
      </c>
      <c r="L659" s="862">
        <v>0</v>
      </c>
      <c r="M659" s="862">
        <v>10</v>
      </c>
      <c r="P659" s="862">
        <v>0</v>
      </c>
      <c r="Q659" s="862">
        <v>10.021342239999999</v>
      </c>
    </row>
    <row r="660" spans="1:17" ht="11.5" customHeight="1">
      <c r="A660" s="505"/>
      <c r="B660" s="505"/>
      <c r="C660" s="863"/>
      <c r="D660" s="1157"/>
      <c r="E660" s="863">
        <v>0</v>
      </c>
      <c r="F660" s="863">
        <v>4</v>
      </c>
      <c r="G660" s="863">
        <v>0</v>
      </c>
      <c r="H660" s="863">
        <v>0</v>
      </c>
      <c r="I660" s="863">
        <v>4</v>
      </c>
      <c r="J660" s="863">
        <v>26</v>
      </c>
      <c r="K660" s="863">
        <v>0</v>
      </c>
      <c r="L660" s="863">
        <v>0</v>
      </c>
      <c r="M660" s="787">
        <v>34</v>
      </c>
      <c r="P660" s="863">
        <v>0</v>
      </c>
      <c r="Q660" s="787">
        <v>33.52146295</v>
      </c>
    </row>
    <row r="661" spans="1:17" ht="11.5" customHeight="1">
      <c r="A661" s="505"/>
      <c r="B661" s="505"/>
      <c r="C661" s="72"/>
      <c r="D661"/>
      <c r="E661" s="601"/>
      <c r="F661" s="602"/>
      <c r="G661" s="601"/>
      <c r="H661" s="601"/>
      <c r="I661" s="601"/>
      <c r="J661" s="601"/>
      <c r="K661" s="601"/>
      <c r="L661" s="601"/>
      <c r="M661" s="602"/>
    </row>
    <row r="662" spans="1:17" ht="11.5" customHeight="1">
      <c r="A662" s="505"/>
      <c r="B662" s="505"/>
      <c r="C662" s="18" t="s">
        <v>657</v>
      </c>
      <c r="D662"/>
      <c r="E662" s="605"/>
      <c r="F662" s="605"/>
      <c r="G662" s="605"/>
      <c r="H662" s="605"/>
      <c r="I662" s="605"/>
      <c r="J662" s="605"/>
      <c r="K662" s="605"/>
      <c r="L662" s="605"/>
      <c r="M662" s="605"/>
    </row>
    <row r="663" spans="1:17" ht="11.5" customHeight="1">
      <c r="A663" s="505"/>
      <c r="B663" s="505"/>
      <c r="C663" s="18" t="s">
        <v>658</v>
      </c>
      <c r="D663" s="533"/>
      <c r="E663" s="608">
        <v>0</v>
      </c>
      <c r="F663" s="608">
        <v>0</v>
      </c>
      <c r="G663" s="608">
        <v>0</v>
      </c>
      <c r="H663" s="608">
        <v>0</v>
      </c>
      <c r="I663" s="608">
        <v>1</v>
      </c>
      <c r="J663" s="608">
        <v>-11</v>
      </c>
      <c r="K663" s="608">
        <v>0</v>
      </c>
      <c r="L663" s="608">
        <v>0</v>
      </c>
      <c r="M663" s="608">
        <v>-10</v>
      </c>
      <c r="P663" s="608">
        <v>0</v>
      </c>
      <c r="Q663" s="608">
        <v>-9.9970086000000009</v>
      </c>
    </row>
    <row r="664" spans="1:17" ht="11.5" customHeight="1">
      <c r="A664" s="505"/>
      <c r="B664" s="505"/>
      <c r="C664" s="18" t="s">
        <v>659</v>
      </c>
      <c r="D664" s="533"/>
      <c r="E664" s="608">
        <v>0</v>
      </c>
      <c r="F664" s="608">
        <v>1</v>
      </c>
      <c r="G664" s="608">
        <v>0</v>
      </c>
      <c r="H664" s="608">
        <v>0</v>
      </c>
      <c r="I664" s="608">
        <v>0</v>
      </c>
      <c r="J664" s="608">
        <v>0</v>
      </c>
      <c r="K664" s="608">
        <v>0</v>
      </c>
      <c r="L664" s="608">
        <v>0</v>
      </c>
      <c r="M664" s="608">
        <v>1</v>
      </c>
      <c r="P664" s="608">
        <v>0</v>
      </c>
      <c r="Q664" s="608">
        <v>1.1218564099999999</v>
      </c>
    </row>
    <row r="665" spans="1:17" ht="11.5" customHeight="1">
      <c r="A665" s="505"/>
      <c r="B665" s="505"/>
      <c r="C665" s="18" t="s">
        <v>660</v>
      </c>
      <c r="D665" s="533"/>
      <c r="E665" s="608">
        <v>0</v>
      </c>
      <c r="F665" s="608">
        <v>0</v>
      </c>
      <c r="G665" s="608">
        <v>0</v>
      </c>
      <c r="H665" s="608">
        <v>0</v>
      </c>
      <c r="I665" s="608">
        <v>0</v>
      </c>
      <c r="J665" s="608">
        <v>0</v>
      </c>
      <c r="K665" s="608">
        <v>0</v>
      </c>
      <c r="L665" s="608">
        <v>0</v>
      </c>
      <c r="M665" s="608">
        <v>0</v>
      </c>
      <c r="P665" s="608">
        <v>0</v>
      </c>
      <c r="Q665" s="608">
        <v>0</v>
      </c>
    </row>
    <row r="666" spans="1:17" ht="11.5" customHeight="1">
      <c r="A666" s="505"/>
      <c r="B666" s="505"/>
      <c r="C666" s="18" t="s">
        <v>661</v>
      </c>
      <c r="D666" s="533"/>
      <c r="E666" s="608">
        <v>0</v>
      </c>
      <c r="F666" s="608">
        <v>4</v>
      </c>
      <c r="G666" s="608">
        <v>0</v>
      </c>
      <c r="H666" s="608">
        <v>0</v>
      </c>
      <c r="I666" s="608">
        <v>0</v>
      </c>
      <c r="J666" s="608">
        <v>0</v>
      </c>
      <c r="K666" s="608">
        <v>0</v>
      </c>
      <c r="L666" s="608">
        <v>0</v>
      </c>
      <c r="M666" s="608">
        <v>4</v>
      </c>
      <c r="P666" s="608">
        <v>0</v>
      </c>
      <c r="Q666" s="608">
        <v>3.5787692799999999</v>
      </c>
    </row>
    <row r="667" spans="1:17" ht="11.5" customHeight="1">
      <c r="A667" s="505"/>
      <c r="B667" s="505"/>
      <c r="C667" s="18" t="s">
        <v>662</v>
      </c>
      <c r="D667" s="533"/>
      <c r="E667" s="608">
        <v>0</v>
      </c>
      <c r="F667" s="608">
        <v>-1</v>
      </c>
      <c r="G667" s="608">
        <v>0</v>
      </c>
      <c r="H667" s="608">
        <v>0</v>
      </c>
      <c r="I667" s="608">
        <v>0</v>
      </c>
      <c r="J667" s="608">
        <v>-1</v>
      </c>
      <c r="K667" s="608">
        <v>0</v>
      </c>
      <c r="L667" s="608">
        <v>0</v>
      </c>
      <c r="M667" s="608">
        <v>-3</v>
      </c>
      <c r="P667" s="608">
        <v>0</v>
      </c>
      <c r="Q667" s="608">
        <v>-2.7707452800000003</v>
      </c>
    </row>
    <row r="668" spans="1:17" ht="11.5" customHeight="1">
      <c r="A668" s="505"/>
      <c r="B668" s="505"/>
      <c r="C668" s="18" t="s">
        <v>663</v>
      </c>
      <c r="D668" s="533"/>
      <c r="E668" s="608">
        <v>0</v>
      </c>
      <c r="F668" s="608">
        <v>0</v>
      </c>
      <c r="G668" s="608">
        <v>0</v>
      </c>
      <c r="H668" s="608">
        <v>0</v>
      </c>
      <c r="I668" s="608">
        <v>0</v>
      </c>
      <c r="J668" s="608">
        <v>0</v>
      </c>
      <c r="K668" s="608">
        <v>0</v>
      </c>
      <c r="L668" s="608">
        <v>0</v>
      </c>
      <c r="M668" s="608">
        <v>0</v>
      </c>
      <c r="P668" s="608">
        <v>0</v>
      </c>
      <c r="Q668" s="608">
        <v>0</v>
      </c>
    </row>
    <row r="669" spans="1:17" ht="11.5" customHeight="1">
      <c r="A669" s="505"/>
      <c r="B669" s="505"/>
      <c r="C669" s="863"/>
      <c r="D669" s="1157"/>
      <c r="E669" s="787">
        <v>0</v>
      </c>
      <c r="F669" s="787">
        <v>4</v>
      </c>
      <c r="G669" s="787">
        <v>0</v>
      </c>
      <c r="H669" s="787">
        <v>0</v>
      </c>
      <c r="I669" s="787">
        <v>0</v>
      </c>
      <c r="J669" s="787">
        <v>-12</v>
      </c>
      <c r="K669" s="787">
        <v>0</v>
      </c>
      <c r="L669" s="787">
        <v>0</v>
      </c>
      <c r="M669" s="787">
        <v>-8</v>
      </c>
      <c r="P669" s="787">
        <v>0</v>
      </c>
      <c r="Q669" s="787">
        <v>-8.0671281900000018</v>
      </c>
    </row>
    <row r="670" spans="1:17" ht="11.5" customHeight="1">
      <c r="A670" s="505"/>
      <c r="B670" s="505"/>
      <c r="C670" s="594" t="s">
        <v>668</v>
      </c>
      <c r="D670" s="144"/>
      <c r="E670" s="529"/>
      <c r="F670" s="529"/>
      <c r="G670" s="529"/>
      <c r="H670" s="529"/>
      <c r="I670" s="529"/>
      <c r="J670" s="529"/>
      <c r="K670" s="529"/>
      <c r="L670" s="529"/>
      <c r="M670" s="529"/>
      <c r="P670" s="529"/>
      <c r="Q670" s="529"/>
    </row>
    <row r="671" spans="1:17" ht="11.5" customHeight="1">
      <c r="A671" s="505"/>
      <c r="B671" s="505"/>
      <c r="C671" s="610" t="s">
        <v>655</v>
      </c>
      <c r="D671"/>
      <c r="E671" s="608">
        <v>0</v>
      </c>
      <c r="F671" s="608">
        <v>3</v>
      </c>
      <c r="G671" s="608">
        <v>0</v>
      </c>
      <c r="H671" s="608">
        <v>0</v>
      </c>
      <c r="I671" s="608">
        <v>3</v>
      </c>
      <c r="J671" s="608">
        <v>14</v>
      </c>
      <c r="K671" s="608">
        <v>0</v>
      </c>
      <c r="L671" s="608">
        <v>0</v>
      </c>
      <c r="M671" s="608">
        <v>19</v>
      </c>
      <c r="P671" s="608">
        <v>0</v>
      </c>
      <c r="Q671" s="608">
        <v>19.398488220000001</v>
      </c>
    </row>
    <row r="672" spans="1:17" ht="11.5" customHeight="1">
      <c r="A672" s="505"/>
      <c r="B672" s="505"/>
      <c r="C672" s="861" t="s">
        <v>656</v>
      </c>
      <c r="D672" s="533"/>
      <c r="E672" s="862">
        <v>0</v>
      </c>
      <c r="F672" s="862">
        <v>5</v>
      </c>
      <c r="G672" s="862">
        <v>0</v>
      </c>
      <c r="H672" s="862">
        <v>0</v>
      </c>
      <c r="I672" s="862">
        <v>1</v>
      </c>
      <c r="J672" s="862">
        <v>0</v>
      </c>
      <c r="K672" s="862">
        <v>0</v>
      </c>
      <c r="L672" s="862">
        <v>0</v>
      </c>
      <c r="M672" s="862">
        <v>6</v>
      </c>
      <c r="P672" s="862">
        <v>0</v>
      </c>
      <c r="Q672" s="862">
        <v>6.0558465400000001</v>
      </c>
    </row>
    <row r="673" spans="1:17" ht="11.5" customHeight="1">
      <c r="A673" s="505"/>
      <c r="B673" s="505"/>
      <c r="C673" s="863"/>
      <c r="D673" s="1157"/>
      <c r="E673" s="863">
        <v>0</v>
      </c>
      <c r="F673" s="863">
        <v>8</v>
      </c>
      <c r="G673" s="863">
        <v>0</v>
      </c>
      <c r="H673" s="863">
        <v>0</v>
      </c>
      <c r="I673" s="863">
        <v>4</v>
      </c>
      <c r="J673" s="863">
        <v>14</v>
      </c>
      <c r="K673" s="863">
        <v>0</v>
      </c>
      <c r="L673" s="863">
        <v>0</v>
      </c>
      <c r="M673" s="787">
        <v>25</v>
      </c>
      <c r="P673" s="863">
        <v>0</v>
      </c>
      <c r="Q673" s="787">
        <v>25.454334760000002</v>
      </c>
    </row>
    <row r="674" spans="1:17" ht="11.5" customHeight="1">
      <c r="A674" s="505"/>
      <c r="B674" s="505"/>
      <c r="C674" s="594" t="s">
        <v>704</v>
      </c>
      <c r="D674" s="513"/>
      <c r="E674" s="513"/>
      <c r="F674" s="513"/>
      <c r="G674" s="513"/>
      <c r="H674" s="513"/>
      <c r="I674" s="513"/>
      <c r="J674" s="513"/>
      <c r="K674" s="513"/>
      <c r="L674" s="513"/>
      <c r="M674" s="513"/>
      <c r="P674" s="549"/>
      <c r="Q674" s="549"/>
    </row>
    <row r="675" spans="1:17" ht="11.5" customHeight="1">
      <c r="A675" s="505"/>
      <c r="B675" s="505"/>
      <c r="C675" s="594" t="s">
        <v>654</v>
      </c>
      <c r="D675" s="144"/>
      <c r="E675" s="529"/>
      <c r="F675" s="529"/>
      <c r="G675" s="529"/>
      <c r="H675" s="529"/>
      <c r="I675" s="529"/>
      <c r="J675" s="529"/>
      <c r="K675" s="529"/>
      <c r="L675" s="529"/>
      <c r="M675" s="529"/>
      <c r="P675" s="529"/>
      <c r="Q675" s="529"/>
    </row>
    <row r="676" spans="1:17" ht="11.5" customHeight="1">
      <c r="A676" s="505"/>
      <c r="B676" s="505"/>
      <c r="C676" s="610" t="s">
        <v>655</v>
      </c>
      <c r="D676"/>
      <c r="E676" s="608">
        <v>6</v>
      </c>
      <c r="F676" s="608">
        <v>4</v>
      </c>
      <c r="G676" s="608">
        <v>181</v>
      </c>
      <c r="H676" s="608">
        <v>0</v>
      </c>
      <c r="I676" s="608">
        <v>4</v>
      </c>
      <c r="J676" s="608">
        <v>23</v>
      </c>
      <c r="K676" s="608">
        <v>0</v>
      </c>
      <c r="L676" s="608">
        <v>1</v>
      </c>
      <c r="M676" s="608">
        <v>219</v>
      </c>
      <c r="P676" s="608">
        <v>8.1187015800000015</v>
      </c>
      <c r="Q676" s="608">
        <v>210.9468349</v>
      </c>
    </row>
    <row r="677" spans="1:17" ht="11.5" customHeight="1">
      <c r="A677" s="505"/>
      <c r="B677" s="505"/>
      <c r="C677" s="861" t="s">
        <v>656</v>
      </c>
      <c r="D677" s="533"/>
      <c r="E677" s="862">
        <v>0</v>
      </c>
      <c r="F677" s="862">
        <v>0</v>
      </c>
      <c r="G677" s="862">
        <v>236</v>
      </c>
      <c r="H677" s="862">
        <v>0</v>
      </c>
      <c r="I677" s="862">
        <v>1</v>
      </c>
      <c r="J677" s="862">
        <v>10</v>
      </c>
      <c r="K677" s="862">
        <v>0</v>
      </c>
      <c r="L677" s="862">
        <v>0</v>
      </c>
      <c r="M677" s="862">
        <v>247</v>
      </c>
      <c r="P677" s="862">
        <v>1.1232110399999999</v>
      </c>
      <c r="Q677" s="862">
        <v>245.75862051000004</v>
      </c>
    </row>
    <row r="678" spans="1:17" ht="11.5" customHeight="1">
      <c r="A678" s="505"/>
      <c r="B678" s="505"/>
      <c r="C678" s="863"/>
      <c r="D678" s="1157"/>
      <c r="E678" s="863">
        <v>6</v>
      </c>
      <c r="F678" s="863">
        <v>4</v>
      </c>
      <c r="G678" s="787">
        <v>417</v>
      </c>
      <c r="H678" s="787">
        <v>0</v>
      </c>
      <c r="I678" s="787">
        <v>5</v>
      </c>
      <c r="J678" s="787">
        <v>33</v>
      </c>
      <c r="K678" s="787">
        <v>0</v>
      </c>
      <c r="L678" s="787">
        <v>1</v>
      </c>
      <c r="M678" s="787">
        <v>466</v>
      </c>
      <c r="P678" s="787">
        <v>9.2419126200000008</v>
      </c>
      <c r="Q678" s="787">
        <v>456.70545541000001</v>
      </c>
    </row>
    <row r="679" spans="1:17" ht="11.5" customHeight="1">
      <c r="A679" s="505"/>
      <c r="B679" s="505"/>
      <c r="C679" s="594" t="s">
        <v>668</v>
      </c>
      <c r="D679" s="144"/>
      <c r="E679" s="529"/>
      <c r="F679" s="529"/>
      <c r="G679" s="529"/>
      <c r="H679" s="529"/>
      <c r="I679" s="529"/>
      <c r="J679" s="529"/>
      <c r="K679" s="529"/>
      <c r="L679" s="529"/>
      <c r="M679" s="529"/>
      <c r="P679" s="529"/>
      <c r="Q679" s="529"/>
    </row>
    <row r="680" spans="1:17" ht="11.5" customHeight="1">
      <c r="A680" s="505"/>
      <c r="B680" s="505"/>
      <c r="C680" s="610" t="s">
        <v>655</v>
      </c>
      <c r="D680"/>
      <c r="E680" s="608">
        <v>3</v>
      </c>
      <c r="F680" s="608">
        <v>3</v>
      </c>
      <c r="G680" s="608">
        <v>180</v>
      </c>
      <c r="H680" s="608">
        <v>0</v>
      </c>
      <c r="I680" s="608">
        <v>3</v>
      </c>
      <c r="J680" s="608">
        <v>14</v>
      </c>
      <c r="K680" s="608">
        <v>0</v>
      </c>
      <c r="L680" s="608">
        <v>1</v>
      </c>
      <c r="M680" s="608">
        <v>204</v>
      </c>
      <c r="P680" s="608">
        <v>1.0802777799999999</v>
      </c>
      <c r="Q680" s="608">
        <v>202.69910504000001</v>
      </c>
    </row>
    <row r="681" spans="1:17" ht="11.5" customHeight="1">
      <c r="A681" s="505"/>
      <c r="B681" s="505"/>
      <c r="C681" s="861" t="s">
        <v>656</v>
      </c>
      <c r="D681" s="533"/>
      <c r="E681" s="862">
        <v>0</v>
      </c>
      <c r="F681" s="862">
        <v>5</v>
      </c>
      <c r="G681" s="862">
        <v>217</v>
      </c>
      <c r="H681" s="862">
        <v>0</v>
      </c>
      <c r="I681" s="862">
        <v>1</v>
      </c>
      <c r="J681" s="862">
        <v>0</v>
      </c>
      <c r="K681" s="862">
        <v>0</v>
      </c>
      <c r="L681" s="862">
        <v>0</v>
      </c>
      <c r="M681" s="862">
        <v>223</v>
      </c>
      <c r="P681" s="608">
        <v>0</v>
      </c>
      <c r="Q681" s="608">
        <v>222.88991270000002</v>
      </c>
    </row>
    <row r="682" spans="1:17" ht="11.5" customHeight="1">
      <c r="A682" s="505"/>
      <c r="B682" s="505"/>
      <c r="C682" s="863"/>
      <c r="D682" s="1157"/>
      <c r="E682" s="863">
        <v>3</v>
      </c>
      <c r="F682" s="863">
        <v>8</v>
      </c>
      <c r="G682" s="787">
        <v>397</v>
      </c>
      <c r="H682" s="787">
        <v>0</v>
      </c>
      <c r="I682" s="787">
        <v>4</v>
      </c>
      <c r="J682" s="787">
        <v>14</v>
      </c>
      <c r="K682" s="787">
        <v>0</v>
      </c>
      <c r="L682" s="787">
        <v>1</v>
      </c>
      <c r="M682" s="787">
        <v>427</v>
      </c>
      <c r="P682" s="787">
        <v>1.0802777799999999</v>
      </c>
      <c r="Q682" s="787">
        <v>425.58901774000003</v>
      </c>
    </row>
    <row r="683" spans="1:17" ht="11.5" customHeight="1">
      <c r="A683" s="505"/>
      <c r="B683" s="706" t="s">
        <v>308</v>
      </c>
      <c r="C683" s="1281" t="s">
        <v>676</v>
      </c>
      <c r="D683" s="1281"/>
      <c r="E683" s="1281"/>
      <c r="F683" s="1281"/>
      <c r="G683" s="1281"/>
      <c r="H683" s="1281"/>
      <c r="I683" s="1281"/>
      <c r="J683" s="1281"/>
      <c r="K683" s="1281"/>
      <c r="L683" s="1281"/>
      <c r="M683" s="1281"/>
      <c r="N683" s="1281"/>
      <c r="O683" s="1281"/>
      <c r="P683" s="1281"/>
      <c r="Q683" s="1281"/>
    </row>
    <row r="684" spans="1:17" ht="11.5" customHeight="1">
      <c r="A684" s="505"/>
      <c r="B684" s="706" t="s">
        <v>492</v>
      </c>
      <c r="C684" s="12" t="s">
        <v>532</v>
      </c>
      <c r="D684" s="12"/>
      <c r="E684" s="12"/>
      <c r="F684" s="12"/>
      <c r="G684" s="12"/>
      <c r="H684" s="12"/>
      <c r="I684" s="12"/>
      <c r="J684" s="12"/>
      <c r="K684" s="12"/>
      <c r="L684" s="12"/>
      <c r="M684" s="12"/>
      <c r="N684" s="12"/>
      <c r="O684" s="12"/>
      <c r="P684" s="12"/>
      <c r="Q684" s="12"/>
    </row>
    <row r="685" spans="1:17" ht="11.5" customHeight="1">
      <c r="A685" s="505"/>
      <c r="B685" s="706" t="s">
        <v>302</v>
      </c>
      <c r="C685" s="12" t="s">
        <v>677</v>
      </c>
      <c r="D685" s="12"/>
      <c r="E685" s="12"/>
      <c r="F685" s="12"/>
      <c r="G685" s="12"/>
      <c r="H685" s="12"/>
      <c r="I685" s="12"/>
      <c r="J685" s="12"/>
      <c r="K685" s="12"/>
      <c r="L685" s="12"/>
      <c r="M685" s="12"/>
      <c r="N685" s="12"/>
      <c r="O685" s="12"/>
      <c r="P685" s="12"/>
      <c r="Q685" s="12"/>
    </row>
    <row r="686" spans="1:17" ht="11.5" customHeight="1">
      <c r="A686" s="505"/>
      <c r="B686" s="706" t="s">
        <v>297</v>
      </c>
      <c r="C686" s="12" t="s">
        <v>717</v>
      </c>
      <c r="D686" s="12"/>
      <c r="E686" s="12"/>
      <c r="F686" s="12"/>
      <c r="G686" s="12"/>
      <c r="H686" s="12"/>
      <c r="I686" s="12"/>
      <c r="J686" s="12"/>
      <c r="K686" s="12"/>
      <c r="L686" s="12"/>
      <c r="M686" s="12"/>
      <c r="N686" s="12"/>
      <c r="O686" s="12"/>
      <c r="P686" s="12"/>
      <c r="Q686" s="12"/>
    </row>
    <row r="687" spans="1:17" ht="11.5" customHeight="1">
      <c r="A687" s="505"/>
      <c r="B687" s="706" t="s">
        <v>498</v>
      </c>
      <c r="C687" s="12" t="s">
        <v>678</v>
      </c>
      <c r="D687" s="12"/>
      <c r="E687" s="12"/>
      <c r="F687" s="12"/>
      <c r="G687" s="12"/>
      <c r="H687" s="12"/>
      <c r="I687" s="12"/>
      <c r="J687" s="12"/>
      <c r="K687" s="12"/>
      <c r="L687" s="12"/>
      <c r="M687" s="12"/>
      <c r="N687" s="12"/>
      <c r="O687" s="12"/>
      <c r="P687" s="12"/>
      <c r="Q687" s="12"/>
    </row>
    <row r="688" spans="1:17" ht="11.5" customHeight="1">
      <c r="A688" s="505"/>
      <c r="B688" s="505"/>
    </row>
    <row r="689" spans="1:17" ht="14.1">
      <c r="A689" s="505"/>
      <c r="B689" s="505"/>
      <c r="C689" s="1195" t="s">
        <v>679</v>
      </c>
      <c r="D689" s="511"/>
      <c r="E689" s="1283" t="s">
        <v>352</v>
      </c>
      <c r="F689" s="1284"/>
      <c r="G689" s="1283" t="s">
        <v>566</v>
      </c>
      <c r="H689" s="1283"/>
      <c r="I689" s="1154" t="s">
        <v>567</v>
      </c>
      <c r="J689" s="1154" t="s">
        <v>568</v>
      </c>
      <c r="K689" s="1154" t="s">
        <v>569</v>
      </c>
      <c r="L689" s="1154" t="s">
        <v>570</v>
      </c>
      <c r="M689" s="1155" t="s">
        <v>571</v>
      </c>
      <c r="P689" s="7" t="s">
        <v>571</v>
      </c>
      <c r="Q689" s="7" t="s">
        <v>572</v>
      </c>
    </row>
    <row r="690" spans="1:17" ht="11.5" customHeight="1">
      <c r="A690" s="505"/>
      <c r="B690" s="505"/>
      <c r="C690" s="1196" t="s">
        <v>653</v>
      </c>
      <c r="D690" s="511"/>
      <c r="E690" s="1279"/>
      <c r="F690" s="1280"/>
      <c r="G690" s="1279" t="s">
        <v>573</v>
      </c>
      <c r="H690" s="1279"/>
      <c r="I690" s="11" t="s">
        <v>573</v>
      </c>
      <c r="J690" s="11"/>
      <c r="K690" s="539"/>
      <c r="L690" s="539"/>
      <c r="M690" s="539"/>
      <c r="P690" s="6" t="s">
        <v>574</v>
      </c>
      <c r="Q690" s="6" t="s">
        <v>575</v>
      </c>
    </row>
    <row r="691" spans="1:17" ht="11.5" customHeight="1">
      <c r="A691" s="505"/>
      <c r="B691" s="505"/>
      <c r="C691" s="683"/>
      <c r="D691" s="520"/>
      <c r="E691" s="541"/>
      <c r="F691" s="541"/>
      <c r="G691" s="541"/>
      <c r="H691" s="541" t="s">
        <v>576</v>
      </c>
      <c r="I691" s="541"/>
      <c r="J691" s="541"/>
      <c r="K691" s="541"/>
      <c r="L691" s="541"/>
      <c r="M691" s="541"/>
      <c r="P691" s="541"/>
      <c r="Q691" s="541"/>
    </row>
    <row r="692" spans="1:17" ht="11.5" customHeight="1">
      <c r="A692" s="505"/>
      <c r="B692" s="505"/>
      <c r="C692" s="537"/>
      <c r="D692" s="520"/>
      <c r="E692" s="539"/>
      <c r="F692" s="539" t="s">
        <v>576</v>
      </c>
      <c r="G692" s="539"/>
      <c r="H692" s="539" t="s">
        <v>566</v>
      </c>
      <c r="I692" s="539"/>
      <c r="J692" s="539"/>
      <c r="K692" s="539"/>
      <c r="L692" s="539"/>
      <c r="M692" s="539"/>
      <c r="P692" s="539"/>
      <c r="Q692" s="539"/>
    </row>
    <row r="693" spans="1:17" ht="11.5" customHeight="1">
      <c r="A693" s="505"/>
      <c r="B693" s="505"/>
      <c r="C693" s="542"/>
      <c r="D693" s="513"/>
      <c r="E693" s="543" t="s">
        <v>577</v>
      </c>
      <c r="F693" s="543" t="s">
        <v>352</v>
      </c>
      <c r="G693" s="543" t="s">
        <v>680</v>
      </c>
      <c r="H693" s="543" t="s">
        <v>573</v>
      </c>
      <c r="I693" s="543"/>
      <c r="J693" s="543"/>
      <c r="K693" s="543"/>
      <c r="L693" s="543"/>
      <c r="M693" s="543"/>
      <c r="P693" s="543"/>
      <c r="Q693" s="543"/>
    </row>
    <row r="694" spans="1:17" ht="22.5" customHeight="1">
      <c r="A694" s="505"/>
      <c r="B694" s="505"/>
      <c r="C694" s="544">
        <v>2023</v>
      </c>
      <c r="D694" s="529"/>
      <c r="E694" s="529"/>
      <c r="F694" s="529"/>
      <c r="G694" s="529"/>
      <c r="H694" s="529"/>
      <c r="I694" s="529"/>
      <c r="J694" s="529"/>
      <c r="K694" s="529"/>
      <c r="L694" s="529"/>
      <c r="M694" s="529"/>
      <c r="P694" s="529"/>
      <c r="Q694" s="529"/>
    </row>
    <row r="695" spans="1:17" ht="11.5" customHeight="1">
      <c r="A695" s="505"/>
      <c r="B695" s="505"/>
      <c r="C695" s="594" t="s">
        <v>578</v>
      </c>
      <c r="D695" s="595"/>
      <c r="E695" s="513"/>
      <c r="F695" s="513"/>
      <c r="G695" s="513"/>
      <c r="H695" s="513"/>
      <c r="I695" s="513"/>
      <c r="J695" s="513"/>
      <c r="K695" s="513"/>
      <c r="L695" s="513"/>
      <c r="M695" s="513"/>
      <c r="P695" s="549"/>
      <c r="Q695" s="549"/>
    </row>
    <row r="696" spans="1:17" ht="11.5" customHeight="1">
      <c r="A696" s="505"/>
      <c r="B696" s="505"/>
      <c r="C696" s="594" t="s">
        <v>654</v>
      </c>
      <c r="D696" s="596"/>
      <c r="E696" s="529"/>
      <c r="F696" s="529"/>
      <c r="G696" s="529"/>
      <c r="H696" s="529"/>
      <c r="I696" s="529"/>
      <c r="J696" s="529"/>
      <c r="K696" s="529"/>
      <c r="L696" s="529"/>
      <c r="M696" s="529"/>
      <c r="P696" s="529"/>
      <c r="Q696" s="529"/>
    </row>
    <row r="697" spans="1:17" ht="11.5" customHeight="1">
      <c r="A697" s="505"/>
      <c r="B697" s="505"/>
      <c r="C697" s="610" t="s">
        <v>655</v>
      </c>
      <c r="D697" s="599"/>
      <c r="E697" s="608">
        <v>159</v>
      </c>
      <c r="F697" s="608">
        <v>0</v>
      </c>
      <c r="G697" s="608">
        <v>860</v>
      </c>
      <c r="H697" s="608">
        <v>0</v>
      </c>
      <c r="I697" s="608">
        <v>5</v>
      </c>
      <c r="J697" s="608">
        <v>30</v>
      </c>
      <c r="K697" s="608">
        <v>717</v>
      </c>
      <c r="L697" s="608">
        <v>20</v>
      </c>
      <c r="M697" s="608">
        <v>1791</v>
      </c>
      <c r="P697" s="608">
        <v>102.24961800999999</v>
      </c>
      <c r="Q697" s="608">
        <v>1689.1807434400002</v>
      </c>
    </row>
    <row r="698" spans="1:17" ht="11.5" customHeight="1">
      <c r="A698" s="505"/>
      <c r="B698" s="505"/>
      <c r="C698" s="861" t="s">
        <v>656</v>
      </c>
      <c r="D698" s="533"/>
      <c r="E698" s="862">
        <v>109</v>
      </c>
      <c r="F698" s="862">
        <v>0</v>
      </c>
      <c r="G698" s="862">
        <v>763</v>
      </c>
      <c r="H698" s="862">
        <v>0</v>
      </c>
      <c r="I698" s="862">
        <v>5</v>
      </c>
      <c r="J698" s="862">
        <v>3</v>
      </c>
      <c r="K698" s="862">
        <v>356</v>
      </c>
      <c r="L698" s="862">
        <v>1</v>
      </c>
      <c r="M698" s="862">
        <v>1237</v>
      </c>
      <c r="P698" s="862">
        <v>58.252223240000006</v>
      </c>
      <c r="Q698" s="862">
        <v>1179.1015431800001</v>
      </c>
    </row>
    <row r="699" spans="1:17" ht="11.5" customHeight="1">
      <c r="A699" s="505"/>
      <c r="B699" s="505"/>
      <c r="C699" s="863"/>
      <c r="D699" s="1157"/>
      <c r="E699" s="863">
        <v>267</v>
      </c>
      <c r="F699" s="863">
        <v>0</v>
      </c>
      <c r="G699" s="787">
        <v>1623</v>
      </c>
      <c r="H699" s="787">
        <v>0</v>
      </c>
      <c r="I699" s="787">
        <v>11</v>
      </c>
      <c r="J699" s="787">
        <v>33</v>
      </c>
      <c r="K699" s="787">
        <v>1073</v>
      </c>
      <c r="L699" s="787">
        <v>22</v>
      </c>
      <c r="M699" s="787">
        <v>3029</v>
      </c>
      <c r="P699" s="787">
        <v>160.50184124999998</v>
      </c>
      <c r="Q699" s="787">
        <v>2868.2822866200004</v>
      </c>
    </row>
    <row r="700" spans="1:17" ht="11.5" customHeight="1">
      <c r="A700" s="505"/>
      <c r="B700" s="505"/>
      <c r="C700" s="72"/>
      <c r="D700"/>
      <c r="E700" s="601"/>
      <c r="F700" s="601"/>
      <c r="G700" s="602"/>
      <c r="H700" s="602"/>
      <c r="I700" s="602"/>
      <c r="J700" s="602"/>
      <c r="K700" s="602"/>
      <c r="L700" s="602"/>
      <c r="M700" s="602"/>
    </row>
    <row r="701" spans="1:17" ht="11.5" customHeight="1">
      <c r="A701" s="505"/>
      <c r="B701" s="505"/>
      <c r="C701" s="18" t="s">
        <v>657</v>
      </c>
      <c r="D701"/>
      <c r="E701" s="605"/>
      <c r="F701" s="605"/>
      <c r="G701" s="605"/>
      <c r="H701" s="605"/>
      <c r="I701" s="605"/>
      <c r="J701" s="605"/>
      <c r="K701" s="605"/>
      <c r="L701" s="605"/>
      <c r="M701" s="605"/>
    </row>
    <row r="702" spans="1:17" ht="11.5" customHeight="1">
      <c r="A702" s="505"/>
      <c r="B702" s="505"/>
      <c r="C702" s="18" t="s">
        <v>658</v>
      </c>
      <c r="D702" s="533"/>
      <c r="E702" s="608">
        <v>-33</v>
      </c>
      <c r="F702" s="608">
        <v>0</v>
      </c>
      <c r="G702" s="608">
        <v>-74</v>
      </c>
      <c r="H702" s="608">
        <v>0</v>
      </c>
      <c r="I702" s="608">
        <v>-1</v>
      </c>
      <c r="J702" s="608">
        <v>-3</v>
      </c>
      <c r="K702" s="608">
        <v>85</v>
      </c>
      <c r="L702" s="608">
        <v>-5</v>
      </c>
      <c r="M702" s="608">
        <v>-30</v>
      </c>
      <c r="P702" s="608">
        <v>18.38507297</v>
      </c>
      <c r="Q702" s="608">
        <v>-47.987686549999992</v>
      </c>
    </row>
    <row r="703" spans="1:17" ht="21.75" customHeight="1">
      <c r="A703" s="505"/>
      <c r="B703" s="505"/>
      <c r="C703" s="18" t="s">
        <v>659</v>
      </c>
      <c r="D703" s="533"/>
      <c r="E703" s="608">
        <v>0</v>
      </c>
      <c r="F703" s="608">
        <v>0</v>
      </c>
      <c r="G703" s="608">
        <v>29</v>
      </c>
      <c r="H703" s="608">
        <v>0</v>
      </c>
      <c r="I703" s="608">
        <v>0</v>
      </c>
      <c r="J703" s="608">
        <v>0</v>
      </c>
      <c r="K703" s="608">
        <v>0</v>
      </c>
      <c r="L703" s="608">
        <v>0</v>
      </c>
      <c r="M703" s="608">
        <v>29</v>
      </c>
      <c r="P703" s="608">
        <v>0</v>
      </c>
      <c r="Q703" s="608">
        <v>29.405428739999994</v>
      </c>
    </row>
    <row r="704" spans="1:17">
      <c r="A704" s="505"/>
      <c r="B704" s="505"/>
      <c r="C704" s="18" t="s">
        <v>660</v>
      </c>
      <c r="D704" s="533"/>
      <c r="E704" s="608">
        <v>0</v>
      </c>
      <c r="F704" s="608">
        <v>0</v>
      </c>
      <c r="G704" s="608">
        <v>25</v>
      </c>
      <c r="H704" s="608">
        <v>0</v>
      </c>
      <c r="I704" s="608">
        <v>0</v>
      </c>
      <c r="J704" s="608">
        <v>0</v>
      </c>
      <c r="K704" s="608">
        <v>0</v>
      </c>
      <c r="L704" s="608">
        <v>0</v>
      </c>
      <c r="M704" s="608">
        <v>25</v>
      </c>
      <c r="P704" s="608">
        <v>0</v>
      </c>
      <c r="Q704" s="608">
        <v>25.331964330000002</v>
      </c>
    </row>
    <row r="705" spans="1:17" ht="11.5" customHeight="1">
      <c r="A705" s="505"/>
      <c r="B705" s="505"/>
      <c r="C705" s="18" t="s">
        <v>661</v>
      </c>
      <c r="D705" s="533"/>
      <c r="E705" s="608">
        <v>0</v>
      </c>
      <c r="F705" s="608">
        <v>0</v>
      </c>
      <c r="G705" s="608">
        <v>17</v>
      </c>
      <c r="H705" s="608">
        <v>0</v>
      </c>
      <c r="I705" s="608">
        <v>0</v>
      </c>
      <c r="J705" s="608">
        <v>0</v>
      </c>
      <c r="K705" s="608">
        <v>1</v>
      </c>
      <c r="L705" s="608">
        <v>0</v>
      </c>
      <c r="M705" s="608">
        <v>18</v>
      </c>
      <c r="P705" s="608">
        <v>0.95966709000000006</v>
      </c>
      <c r="Q705" s="608">
        <v>17.039197090000002</v>
      </c>
    </row>
    <row r="706" spans="1:17" ht="11.5" customHeight="1">
      <c r="A706" s="505"/>
      <c r="B706" s="505"/>
      <c r="C706" s="18" t="s">
        <v>674</v>
      </c>
      <c r="D706" s="533"/>
      <c r="E706" s="608">
        <v>-29</v>
      </c>
      <c r="F706" s="608">
        <v>0</v>
      </c>
      <c r="G706" s="608">
        <v>-154</v>
      </c>
      <c r="H706" s="608">
        <v>0</v>
      </c>
      <c r="I706" s="608">
        <v>-3</v>
      </c>
      <c r="J706" s="608">
        <v>-12</v>
      </c>
      <c r="K706" s="608">
        <v>-107</v>
      </c>
      <c r="L706" s="608">
        <v>-4</v>
      </c>
      <c r="M706" s="608">
        <v>-309</v>
      </c>
      <c r="P706" s="608">
        <v>-38.396774899999976</v>
      </c>
      <c r="Q706" s="608">
        <v>-270.68170952999992</v>
      </c>
    </row>
    <row r="707" spans="1:17" ht="11.5" customHeight="1">
      <c r="A707" s="505"/>
      <c r="B707" s="505"/>
      <c r="C707" s="18" t="s">
        <v>663</v>
      </c>
      <c r="D707" s="533"/>
      <c r="E707" s="608">
        <v>0</v>
      </c>
      <c r="F707" s="608">
        <v>0</v>
      </c>
      <c r="G707" s="608">
        <v>-4</v>
      </c>
      <c r="H707" s="608">
        <v>0</v>
      </c>
      <c r="I707" s="608">
        <v>0</v>
      </c>
      <c r="J707" s="608">
        <v>-12</v>
      </c>
      <c r="K707" s="608">
        <v>0</v>
      </c>
      <c r="L707" s="608">
        <v>0</v>
      </c>
      <c r="M707" s="608">
        <v>-17</v>
      </c>
      <c r="P707" s="608">
        <v>-12.483407489999999</v>
      </c>
      <c r="Q707" s="608">
        <v>-4.2979293200000006</v>
      </c>
    </row>
    <row r="708" spans="1:17" ht="11.5" customHeight="1">
      <c r="A708" s="505"/>
      <c r="B708" s="505"/>
      <c r="C708" s="863"/>
      <c r="D708" s="1157"/>
      <c r="E708" s="787">
        <v>-61</v>
      </c>
      <c r="F708" s="787">
        <v>0</v>
      </c>
      <c r="G708" s="787">
        <v>-161</v>
      </c>
      <c r="H708" s="787">
        <v>0</v>
      </c>
      <c r="I708" s="787">
        <v>-3</v>
      </c>
      <c r="J708" s="787">
        <v>-27</v>
      </c>
      <c r="K708" s="787">
        <v>-21</v>
      </c>
      <c r="L708" s="787">
        <v>-9</v>
      </c>
      <c r="M708" s="787">
        <v>-283</v>
      </c>
      <c r="P708" s="787">
        <v>-31.535442329999974</v>
      </c>
      <c r="Q708" s="787">
        <v>-251.19073523999992</v>
      </c>
    </row>
    <row r="709" spans="1:17" ht="11.5" customHeight="1">
      <c r="A709" s="505"/>
      <c r="B709" s="505"/>
      <c r="C709" s="594" t="s">
        <v>681</v>
      </c>
      <c r="D709" s="144"/>
      <c r="E709" s="529"/>
      <c r="F709" s="529"/>
      <c r="G709" s="529"/>
      <c r="H709" s="529"/>
      <c r="I709" s="529"/>
      <c r="J709" s="529"/>
      <c r="K709" s="529"/>
      <c r="L709" s="529"/>
      <c r="M709" s="529"/>
      <c r="P709" s="529"/>
      <c r="Q709" s="529"/>
    </row>
    <row r="710" spans="1:17" ht="11.5" customHeight="1">
      <c r="A710" s="505"/>
      <c r="B710" s="505"/>
      <c r="C710" s="610" t="s">
        <v>655</v>
      </c>
      <c r="D710"/>
      <c r="E710" s="608">
        <v>132</v>
      </c>
      <c r="F710" s="608">
        <v>0</v>
      </c>
      <c r="G710" s="608">
        <v>893</v>
      </c>
      <c r="H710" s="608">
        <v>0</v>
      </c>
      <c r="I710" s="608">
        <v>3</v>
      </c>
      <c r="J710" s="608">
        <v>6</v>
      </c>
      <c r="K710" s="608">
        <v>729</v>
      </c>
      <c r="L710" s="608">
        <v>11</v>
      </c>
      <c r="M710" s="608">
        <v>1775</v>
      </c>
      <c r="P710" s="608">
        <v>89.066138170000002</v>
      </c>
      <c r="Q710" s="608">
        <v>1685.6256456500003</v>
      </c>
    </row>
    <row r="711" spans="1:17" ht="11.5" customHeight="1">
      <c r="A711" s="505"/>
      <c r="B711" s="505"/>
      <c r="C711" s="861" t="s">
        <v>656</v>
      </c>
      <c r="D711" s="533"/>
      <c r="E711" s="862">
        <v>75</v>
      </c>
      <c r="F711" s="862">
        <v>0</v>
      </c>
      <c r="G711" s="862">
        <v>568</v>
      </c>
      <c r="H711" s="862">
        <v>0</v>
      </c>
      <c r="I711" s="862">
        <v>5</v>
      </c>
      <c r="J711" s="862">
        <v>0</v>
      </c>
      <c r="K711" s="862">
        <v>323</v>
      </c>
      <c r="L711" s="862">
        <v>1</v>
      </c>
      <c r="M711" s="862">
        <v>971</v>
      </c>
      <c r="P711" s="862">
        <v>39.900260750000001</v>
      </c>
      <c r="Q711" s="862">
        <v>931.46590573000037</v>
      </c>
    </row>
    <row r="712" spans="1:17" ht="11.5" customHeight="1">
      <c r="A712" s="505"/>
      <c r="B712" s="505"/>
      <c r="C712" s="863"/>
      <c r="D712" s="1157"/>
      <c r="E712" s="863">
        <v>207</v>
      </c>
      <c r="F712" s="863">
        <v>0</v>
      </c>
      <c r="G712" s="787">
        <v>1462</v>
      </c>
      <c r="H712" s="787">
        <v>0</v>
      </c>
      <c r="I712" s="787">
        <v>7</v>
      </c>
      <c r="J712" s="787">
        <v>6</v>
      </c>
      <c r="K712" s="787">
        <v>1052</v>
      </c>
      <c r="L712" s="787">
        <v>13</v>
      </c>
      <c r="M712" s="787">
        <v>2746</v>
      </c>
      <c r="P712" s="787">
        <v>128.96639892000002</v>
      </c>
      <c r="Q712" s="787">
        <v>2617.0915513800005</v>
      </c>
    </row>
    <row r="713" spans="1:17" ht="11.5" customHeight="1">
      <c r="A713" s="505"/>
      <c r="B713" s="505"/>
      <c r="C713" s="594" t="s">
        <v>706</v>
      </c>
      <c r="D713" s="513"/>
      <c r="E713" s="513"/>
      <c r="F713" s="513"/>
      <c r="G713" s="513"/>
      <c r="H713" s="513"/>
      <c r="I713" s="513"/>
      <c r="J713" s="513"/>
      <c r="K713" s="513"/>
      <c r="L713" s="513"/>
      <c r="M713" s="513"/>
      <c r="P713" s="549"/>
      <c r="Q713" s="549"/>
    </row>
    <row r="714" spans="1:17" ht="15" customHeight="1">
      <c r="A714" s="505"/>
      <c r="B714" s="505"/>
      <c r="C714" s="594" t="s">
        <v>654</v>
      </c>
      <c r="D714" s="144"/>
      <c r="E714" s="529"/>
      <c r="F714" s="529"/>
      <c r="G714" s="529"/>
      <c r="H714" s="529"/>
      <c r="I714" s="529"/>
      <c r="J714" s="529"/>
      <c r="K714" s="529"/>
      <c r="L714" s="529"/>
      <c r="M714" s="529"/>
      <c r="P714" s="529"/>
      <c r="Q714" s="529"/>
    </row>
    <row r="715" spans="1:17" ht="11.5" customHeight="1">
      <c r="A715" s="505"/>
      <c r="B715" s="505"/>
      <c r="C715" s="610" t="s">
        <v>655</v>
      </c>
      <c r="D715"/>
      <c r="E715" s="608">
        <v>0</v>
      </c>
      <c r="F715" s="608">
        <v>94</v>
      </c>
      <c r="G715" s="608">
        <v>0</v>
      </c>
      <c r="H715" s="608">
        <v>5</v>
      </c>
      <c r="I715" s="608">
        <v>278</v>
      </c>
      <c r="J715" s="608">
        <v>144</v>
      </c>
      <c r="K715" s="608">
        <v>95</v>
      </c>
      <c r="L715" s="608">
        <v>0</v>
      </c>
      <c r="M715" s="608">
        <v>616</v>
      </c>
      <c r="P715" s="608">
        <v>0</v>
      </c>
      <c r="Q715" s="608">
        <v>615.68834296999978</v>
      </c>
    </row>
    <row r="716" spans="1:17" ht="11.5" customHeight="1">
      <c r="A716" s="505"/>
      <c r="B716" s="505"/>
      <c r="C716" s="861" t="s">
        <v>656</v>
      </c>
      <c r="D716" s="533"/>
      <c r="E716" s="862">
        <v>0</v>
      </c>
      <c r="F716" s="862">
        <v>16</v>
      </c>
      <c r="G716" s="862">
        <v>0</v>
      </c>
      <c r="H716" s="862">
        <v>7</v>
      </c>
      <c r="I716" s="862">
        <v>245</v>
      </c>
      <c r="J716" s="862">
        <v>83</v>
      </c>
      <c r="K716" s="862">
        <v>1</v>
      </c>
      <c r="L716" s="862">
        <v>0</v>
      </c>
      <c r="M716" s="862">
        <v>352</v>
      </c>
      <c r="P716" s="862">
        <v>0</v>
      </c>
      <c r="Q716" s="862">
        <v>352.45823203999998</v>
      </c>
    </row>
    <row r="717" spans="1:17" ht="11.5" customHeight="1">
      <c r="A717" s="505"/>
      <c r="B717" s="505"/>
      <c r="C717" s="863"/>
      <c r="D717" s="1157"/>
      <c r="E717" s="863">
        <v>0</v>
      </c>
      <c r="F717" s="787">
        <v>110</v>
      </c>
      <c r="G717" s="863">
        <v>0</v>
      </c>
      <c r="H717" s="787">
        <v>12</v>
      </c>
      <c r="I717" s="787">
        <v>523</v>
      </c>
      <c r="J717" s="787">
        <v>227</v>
      </c>
      <c r="K717" s="863">
        <v>96</v>
      </c>
      <c r="L717" s="863">
        <v>0</v>
      </c>
      <c r="M717" s="787">
        <v>968</v>
      </c>
      <c r="P717" s="863">
        <v>0</v>
      </c>
      <c r="Q717" s="787">
        <v>968.14657500999976</v>
      </c>
    </row>
    <row r="718" spans="1:17" ht="11.5" customHeight="1">
      <c r="A718" s="505"/>
      <c r="B718" s="505"/>
      <c r="C718" s="72"/>
      <c r="D718"/>
      <c r="E718" s="601"/>
      <c r="F718" s="602"/>
      <c r="G718" s="601"/>
      <c r="H718" s="602"/>
      <c r="I718" s="602"/>
      <c r="J718" s="602"/>
      <c r="K718" s="601"/>
      <c r="L718" s="601"/>
      <c r="M718" s="602"/>
    </row>
    <row r="719" spans="1:17" ht="11.5" customHeight="1">
      <c r="A719" s="505"/>
      <c r="B719" s="505"/>
      <c r="C719" s="18" t="s">
        <v>657</v>
      </c>
      <c r="D719"/>
      <c r="E719" s="605"/>
      <c r="F719" s="605"/>
      <c r="G719" s="605"/>
      <c r="H719" s="605"/>
      <c r="I719" s="605"/>
      <c r="J719" s="605"/>
      <c r="K719" s="605"/>
      <c r="L719" s="605"/>
      <c r="M719" s="605"/>
    </row>
    <row r="720" spans="1:17" ht="11.5" customHeight="1">
      <c r="A720" s="505"/>
      <c r="B720" s="505"/>
      <c r="C720" s="18" t="s">
        <v>658</v>
      </c>
      <c r="D720" s="533"/>
      <c r="E720" s="608">
        <v>0</v>
      </c>
      <c r="F720" s="608">
        <v>6</v>
      </c>
      <c r="G720" s="608">
        <v>0</v>
      </c>
      <c r="H720" s="608">
        <v>0</v>
      </c>
      <c r="I720" s="608">
        <v>7</v>
      </c>
      <c r="J720" s="608">
        <v>4</v>
      </c>
      <c r="K720" s="608">
        <v>43</v>
      </c>
      <c r="L720" s="608">
        <v>0</v>
      </c>
      <c r="M720" s="608">
        <v>61</v>
      </c>
      <c r="P720" s="608">
        <v>0</v>
      </c>
      <c r="Q720" s="608">
        <v>61.183512809999961</v>
      </c>
    </row>
    <row r="721" spans="1:17" ht="11.5" customHeight="1">
      <c r="A721" s="505"/>
      <c r="B721" s="505"/>
      <c r="C721" s="18" t="s">
        <v>659</v>
      </c>
      <c r="D721" s="533"/>
      <c r="E721" s="608">
        <v>0</v>
      </c>
      <c r="F721" s="608">
        <v>22</v>
      </c>
      <c r="G721" s="608">
        <v>0</v>
      </c>
      <c r="H721" s="608">
        <v>0</v>
      </c>
      <c r="I721" s="608">
        <v>4</v>
      </c>
      <c r="J721" s="608">
        <v>0</v>
      </c>
      <c r="K721" s="608">
        <v>0</v>
      </c>
      <c r="L721" s="608">
        <v>0</v>
      </c>
      <c r="M721" s="608">
        <v>26</v>
      </c>
      <c r="P721" s="608">
        <v>0</v>
      </c>
      <c r="Q721" s="608">
        <v>25.512732959999997</v>
      </c>
    </row>
    <row r="722" spans="1:17" ht="11.5" customHeight="1">
      <c r="A722" s="505"/>
      <c r="B722" s="505"/>
      <c r="C722" s="18" t="s">
        <v>660</v>
      </c>
      <c r="D722" s="533"/>
      <c r="E722" s="608">
        <v>0</v>
      </c>
      <c r="F722" s="608">
        <v>0</v>
      </c>
      <c r="G722" s="608">
        <v>0</v>
      </c>
      <c r="H722" s="608">
        <v>0</v>
      </c>
      <c r="I722" s="608">
        <v>0</v>
      </c>
      <c r="J722" s="608">
        <v>0</v>
      </c>
      <c r="K722" s="608">
        <v>0</v>
      </c>
      <c r="L722" s="608">
        <v>0</v>
      </c>
      <c r="M722" s="608">
        <v>0</v>
      </c>
      <c r="P722" s="608">
        <v>0</v>
      </c>
      <c r="Q722" s="608">
        <v>0</v>
      </c>
    </row>
    <row r="723" spans="1:17" ht="11.5" customHeight="1">
      <c r="A723" s="505"/>
      <c r="B723" s="505"/>
      <c r="C723" s="18" t="s">
        <v>661</v>
      </c>
      <c r="D723" s="533"/>
      <c r="E723" s="608">
        <v>0</v>
      </c>
      <c r="F723" s="608">
        <v>26</v>
      </c>
      <c r="G723" s="608">
        <v>0</v>
      </c>
      <c r="H723" s="608">
        <v>0</v>
      </c>
      <c r="I723" s="608">
        <v>19</v>
      </c>
      <c r="J723" s="608">
        <v>0</v>
      </c>
      <c r="K723" s="608">
        <v>0</v>
      </c>
      <c r="L723" s="608">
        <v>0</v>
      </c>
      <c r="M723" s="608">
        <v>45</v>
      </c>
      <c r="P723" s="608">
        <v>0</v>
      </c>
      <c r="Q723" s="608">
        <v>44.528519729999999</v>
      </c>
    </row>
    <row r="724" spans="1:17" ht="11.5" customHeight="1">
      <c r="A724" s="505"/>
      <c r="B724" s="505"/>
      <c r="C724" s="18" t="s">
        <v>662</v>
      </c>
      <c r="D724" s="533"/>
      <c r="E724" s="608">
        <v>0</v>
      </c>
      <c r="F724" s="608">
        <v>-23</v>
      </c>
      <c r="G724" s="608">
        <v>0</v>
      </c>
      <c r="H724" s="608">
        <v>-1</v>
      </c>
      <c r="I724" s="608">
        <v>-20</v>
      </c>
      <c r="J724" s="608">
        <v>-31</v>
      </c>
      <c r="K724" s="608">
        <v>-23</v>
      </c>
      <c r="L724" s="608">
        <v>0</v>
      </c>
      <c r="M724" s="608">
        <v>-98</v>
      </c>
      <c r="P724" s="608">
        <v>0</v>
      </c>
      <c r="Q724" s="608">
        <v>-98.064059029999996</v>
      </c>
    </row>
    <row r="725" spans="1:17" ht="11.5" customHeight="1">
      <c r="A725" s="505"/>
      <c r="B725" s="505"/>
      <c r="C725" s="18" t="s">
        <v>663</v>
      </c>
      <c r="D725" s="533"/>
      <c r="E725" s="608">
        <v>0</v>
      </c>
      <c r="F725" s="608">
        <v>0</v>
      </c>
      <c r="G725" s="608">
        <v>0</v>
      </c>
      <c r="H725" s="608">
        <v>0</v>
      </c>
      <c r="I725" s="608">
        <v>0</v>
      </c>
      <c r="J725" s="608">
        <v>0</v>
      </c>
      <c r="K725" s="608">
        <v>0</v>
      </c>
      <c r="L725" s="608">
        <v>0</v>
      </c>
      <c r="M725" s="608">
        <v>0</v>
      </c>
      <c r="P725" s="608">
        <v>0</v>
      </c>
      <c r="Q725" s="608">
        <v>0</v>
      </c>
    </row>
    <row r="726" spans="1:17" ht="11.5" customHeight="1">
      <c r="A726" s="505"/>
      <c r="B726" s="505"/>
      <c r="C726" s="863"/>
      <c r="D726" s="1157"/>
      <c r="E726" s="787">
        <v>0</v>
      </c>
      <c r="F726" s="787">
        <v>31</v>
      </c>
      <c r="G726" s="787">
        <v>0</v>
      </c>
      <c r="H726" s="787">
        <v>-1</v>
      </c>
      <c r="I726" s="787">
        <v>9</v>
      </c>
      <c r="J726" s="787">
        <v>-27</v>
      </c>
      <c r="K726" s="787">
        <v>20</v>
      </c>
      <c r="L726" s="787">
        <v>0</v>
      </c>
      <c r="M726" s="787">
        <v>33</v>
      </c>
      <c r="P726" s="787">
        <v>0</v>
      </c>
      <c r="Q726" s="787">
        <v>32.974614649999978</v>
      </c>
    </row>
    <row r="727" spans="1:17" ht="11.5" customHeight="1">
      <c r="A727" s="505"/>
      <c r="B727" s="505"/>
      <c r="C727" s="594" t="s">
        <v>668</v>
      </c>
      <c r="D727" s="144"/>
      <c r="E727" s="529"/>
      <c r="F727" s="529"/>
      <c r="G727" s="529"/>
      <c r="H727" s="529"/>
      <c r="I727" s="529"/>
      <c r="J727" s="529"/>
      <c r="K727" s="529"/>
      <c r="L727" s="529"/>
      <c r="M727" s="529"/>
      <c r="P727" s="529"/>
      <c r="Q727" s="529"/>
    </row>
    <row r="728" spans="1:17" ht="11.5" customHeight="1">
      <c r="A728" s="505"/>
      <c r="B728" s="505"/>
      <c r="C728" s="610" t="s">
        <v>655</v>
      </c>
      <c r="D728"/>
      <c r="E728" s="608">
        <v>0</v>
      </c>
      <c r="F728" s="608">
        <v>92</v>
      </c>
      <c r="G728" s="608">
        <v>0</v>
      </c>
      <c r="H728" s="608">
        <v>11</v>
      </c>
      <c r="I728" s="608">
        <v>278</v>
      </c>
      <c r="J728" s="608">
        <v>113</v>
      </c>
      <c r="K728" s="608">
        <v>115</v>
      </c>
      <c r="L728" s="608">
        <v>0</v>
      </c>
      <c r="M728" s="608">
        <v>608</v>
      </c>
      <c r="P728" s="608">
        <v>0</v>
      </c>
      <c r="Q728" s="608">
        <v>607.66095268000004</v>
      </c>
    </row>
    <row r="729" spans="1:17" ht="11.5" customHeight="1">
      <c r="A729" s="505"/>
      <c r="B729" s="505"/>
      <c r="C729" s="861" t="s">
        <v>656</v>
      </c>
      <c r="D729" s="533"/>
      <c r="E729" s="862">
        <v>0</v>
      </c>
      <c r="F729" s="862">
        <v>49</v>
      </c>
      <c r="G729" s="862">
        <v>0</v>
      </c>
      <c r="H729" s="862">
        <v>0</v>
      </c>
      <c r="I729" s="862">
        <v>254</v>
      </c>
      <c r="J729" s="862">
        <v>88</v>
      </c>
      <c r="K729" s="862">
        <v>2</v>
      </c>
      <c r="L729" s="862">
        <v>0</v>
      </c>
      <c r="M729" s="862">
        <v>393</v>
      </c>
      <c r="P729" s="862">
        <v>0</v>
      </c>
      <c r="Q729" s="862">
        <v>393.46023698000005</v>
      </c>
    </row>
    <row r="730" spans="1:17" ht="11.5" customHeight="1">
      <c r="A730" s="505"/>
      <c r="B730" s="505"/>
      <c r="C730" s="863"/>
      <c r="D730" s="1157"/>
      <c r="E730" s="863">
        <v>0</v>
      </c>
      <c r="F730" s="863">
        <v>141</v>
      </c>
      <c r="G730" s="863">
        <v>0</v>
      </c>
      <c r="H730" s="787">
        <v>11</v>
      </c>
      <c r="I730" s="787">
        <v>532</v>
      </c>
      <c r="J730" s="787">
        <v>200</v>
      </c>
      <c r="K730" s="863">
        <v>117</v>
      </c>
      <c r="L730" s="863">
        <v>0</v>
      </c>
      <c r="M730" s="787">
        <v>1001</v>
      </c>
      <c r="P730" s="863">
        <v>0</v>
      </c>
      <c r="Q730" s="787">
        <v>1001.12118966</v>
      </c>
    </row>
    <row r="731" spans="1:17" ht="11.5" customHeight="1">
      <c r="A731" s="505"/>
      <c r="B731" s="505"/>
      <c r="C731" s="594" t="s">
        <v>704</v>
      </c>
      <c r="D731" s="513"/>
      <c r="E731" s="513"/>
      <c r="F731" s="513"/>
      <c r="G731" s="513"/>
      <c r="H731" s="513"/>
      <c r="I731" s="513"/>
      <c r="J731" s="513"/>
      <c r="K731" s="513"/>
      <c r="L731" s="513"/>
      <c r="M731" s="513"/>
      <c r="P731" s="549"/>
      <c r="Q731" s="549"/>
    </row>
    <row r="732" spans="1:17" ht="11.5" customHeight="1">
      <c r="A732" s="505"/>
      <c r="B732" s="505"/>
      <c r="C732" s="594" t="s">
        <v>654</v>
      </c>
      <c r="D732" s="144"/>
      <c r="E732" s="529"/>
      <c r="F732" s="529"/>
      <c r="G732" s="529"/>
      <c r="H732" s="529"/>
      <c r="I732" s="529"/>
      <c r="J732" s="529"/>
      <c r="K732" s="529"/>
      <c r="L732" s="529"/>
      <c r="M732" s="529"/>
      <c r="P732" s="529"/>
      <c r="Q732" s="529"/>
    </row>
    <row r="733" spans="1:17" ht="11.5" customHeight="1">
      <c r="A733" s="505"/>
      <c r="B733" s="505"/>
      <c r="C733" s="610" t="s">
        <v>655</v>
      </c>
      <c r="D733"/>
      <c r="E733" s="608">
        <v>159</v>
      </c>
      <c r="F733" s="608">
        <v>94</v>
      </c>
      <c r="G733" s="608">
        <v>860</v>
      </c>
      <c r="H733" s="608">
        <v>5</v>
      </c>
      <c r="I733" s="608">
        <v>283</v>
      </c>
      <c r="J733" s="608">
        <v>174</v>
      </c>
      <c r="K733" s="608">
        <v>812</v>
      </c>
      <c r="L733" s="608">
        <v>20</v>
      </c>
      <c r="M733" s="608">
        <v>2407</v>
      </c>
      <c r="P733" s="608">
        <v>102.24961800999999</v>
      </c>
      <c r="Q733" s="608">
        <v>2304.8690864099999</v>
      </c>
    </row>
    <row r="734" spans="1:17" ht="11.5" customHeight="1">
      <c r="A734" s="505"/>
      <c r="B734" s="505"/>
      <c r="C734" s="861" t="s">
        <v>656</v>
      </c>
      <c r="D734" s="533"/>
      <c r="E734" s="862">
        <v>109</v>
      </c>
      <c r="F734" s="862">
        <v>16</v>
      </c>
      <c r="G734" s="862">
        <v>763</v>
      </c>
      <c r="H734" s="862">
        <v>7</v>
      </c>
      <c r="I734" s="862">
        <v>250</v>
      </c>
      <c r="J734" s="862">
        <v>86</v>
      </c>
      <c r="K734" s="862">
        <v>358</v>
      </c>
      <c r="L734" s="862">
        <v>1</v>
      </c>
      <c r="M734" s="862">
        <v>1590</v>
      </c>
      <c r="P734" s="862">
        <v>58.252223240000006</v>
      </c>
      <c r="Q734" s="862">
        <v>1531.5597752200001</v>
      </c>
    </row>
    <row r="735" spans="1:17" ht="11.5" customHeight="1">
      <c r="A735" s="505"/>
      <c r="B735" s="505"/>
      <c r="C735" s="863"/>
      <c r="D735" s="1157"/>
      <c r="E735" s="787">
        <v>267</v>
      </c>
      <c r="F735" s="863">
        <v>110</v>
      </c>
      <c r="G735" s="787">
        <v>1623</v>
      </c>
      <c r="H735" s="787">
        <v>12</v>
      </c>
      <c r="I735" s="787">
        <v>534</v>
      </c>
      <c r="J735" s="787">
        <v>260</v>
      </c>
      <c r="K735" s="787">
        <v>1169</v>
      </c>
      <c r="L735" s="787">
        <v>22</v>
      </c>
      <c r="M735" s="787">
        <v>3997</v>
      </c>
      <c r="P735" s="787">
        <v>160.50184124999998</v>
      </c>
      <c r="Q735" s="787">
        <v>3836.42886163</v>
      </c>
    </row>
    <row r="736" spans="1:17" ht="11.5" customHeight="1">
      <c r="A736" s="505"/>
      <c r="B736" s="505"/>
      <c r="C736" s="594" t="s">
        <v>668</v>
      </c>
      <c r="D736" s="144"/>
      <c r="E736" s="529"/>
      <c r="F736" s="529"/>
      <c r="G736" s="529"/>
      <c r="H736" s="529"/>
      <c r="I736" s="529"/>
      <c r="J736" s="529"/>
      <c r="K736" s="529"/>
      <c r="L736" s="529"/>
      <c r="M736" s="529"/>
      <c r="P736" s="529"/>
      <c r="Q736" s="529"/>
    </row>
    <row r="737" spans="1:17" ht="11.5" customHeight="1">
      <c r="A737" s="505"/>
      <c r="B737" s="505"/>
      <c r="C737" s="610" t="s">
        <v>655</v>
      </c>
      <c r="D737"/>
      <c r="E737" s="608">
        <v>132</v>
      </c>
      <c r="F737" s="608">
        <v>92</v>
      </c>
      <c r="G737" s="608">
        <v>893</v>
      </c>
      <c r="H737" s="608">
        <v>11</v>
      </c>
      <c r="I737" s="608">
        <v>281</v>
      </c>
      <c r="J737" s="608">
        <v>118</v>
      </c>
      <c r="K737" s="608">
        <v>844</v>
      </c>
      <c r="L737" s="608">
        <v>11</v>
      </c>
      <c r="M737" s="608">
        <v>2382</v>
      </c>
      <c r="P737" s="608">
        <v>89.066138170000002</v>
      </c>
      <c r="Q737" s="608">
        <v>2293.2865983300003</v>
      </c>
    </row>
    <row r="738" spans="1:17" ht="11.5" customHeight="1">
      <c r="A738" s="505"/>
      <c r="B738" s="505"/>
      <c r="C738" s="861" t="s">
        <v>656</v>
      </c>
      <c r="D738" s="533"/>
      <c r="E738" s="862">
        <v>75</v>
      </c>
      <c r="F738" s="862">
        <v>49</v>
      </c>
      <c r="G738" s="862">
        <v>568</v>
      </c>
      <c r="H738" s="862">
        <v>0</v>
      </c>
      <c r="I738" s="862">
        <v>259</v>
      </c>
      <c r="J738" s="862">
        <v>88</v>
      </c>
      <c r="K738" s="862">
        <v>324</v>
      </c>
      <c r="L738" s="862">
        <v>1</v>
      </c>
      <c r="M738" s="862">
        <v>1365</v>
      </c>
      <c r="P738" s="608">
        <v>39.900260750000001</v>
      </c>
      <c r="Q738" s="608">
        <v>1324.9261427100005</v>
      </c>
    </row>
    <row r="739" spans="1:17" ht="11.5" customHeight="1">
      <c r="A739" s="505"/>
      <c r="B739" s="505"/>
      <c r="C739" s="863"/>
      <c r="D739" s="1157"/>
      <c r="E739" s="863">
        <v>207</v>
      </c>
      <c r="F739" s="863">
        <v>141</v>
      </c>
      <c r="G739" s="787">
        <v>1462</v>
      </c>
      <c r="H739" s="787">
        <v>11</v>
      </c>
      <c r="I739" s="787">
        <v>540</v>
      </c>
      <c r="J739" s="787">
        <v>206</v>
      </c>
      <c r="K739" s="787">
        <v>1168</v>
      </c>
      <c r="L739" s="787">
        <v>13</v>
      </c>
      <c r="M739" s="787">
        <v>3747</v>
      </c>
      <c r="P739" s="787">
        <v>128.96639892000002</v>
      </c>
      <c r="Q739" s="787">
        <v>3618.2127410400008</v>
      </c>
    </row>
    <row r="740" spans="1:17" ht="11.5" customHeight="1">
      <c r="A740" s="505"/>
      <c r="B740" s="706" t="s">
        <v>308</v>
      </c>
      <c r="C740" s="1281" t="s">
        <v>676</v>
      </c>
      <c r="D740" s="1281"/>
      <c r="E740" s="1281"/>
      <c r="F740" s="1281"/>
      <c r="G740" s="1281"/>
      <c r="H740" s="1281"/>
      <c r="I740" s="1281"/>
      <c r="J740" s="1281"/>
      <c r="K740" s="1281"/>
      <c r="L740" s="1281"/>
      <c r="M740" s="1281"/>
      <c r="N740" s="1281"/>
      <c r="O740" s="1281"/>
      <c r="P740" s="1281"/>
      <c r="Q740" s="1281"/>
    </row>
    <row r="741" spans="1:17" ht="11.5" customHeight="1">
      <c r="A741" s="505"/>
      <c r="B741" s="706" t="s">
        <v>492</v>
      </c>
      <c r="C741" s="21" t="s">
        <v>532</v>
      </c>
      <c r="D741" s="21"/>
      <c r="E741" s="21"/>
      <c r="F741" s="21"/>
      <c r="G741" s="21"/>
      <c r="H741" s="21"/>
      <c r="I741" s="21"/>
      <c r="J741" s="21"/>
      <c r="K741" s="21"/>
      <c r="L741" s="21"/>
      <c r="M741" s="21"/>
      <c r="N741" s="21"/>
      <c r="O741" s="21"/>
      <c r="P741" s="21"/>
      <c r="Q741" s="21"/>
    </row>
    <row r="742" spans="1:17" ht="11.5" customHeight="1">
      <c r="A742" s="505"/>
      <c r="B742" s="706" t="s">
        <v>302</v>
      </c>
      <c r="C742" s="12" t="s">
        <v>684</v>
      </c>
      <c r="D742" s="12"/>
      <c r="E742" s="12"/>
      <c r="F742" s="12"/>
      <c r="G742" s="12"/>
      <c r="H742" s="12"/>
      <c r="I742" s="12"/>
      <c r="J742" s="12"/>
      <c r="K742" s="12"/>
      <c r="L742" s="12"/>
      <c r="M742" s="12"/>
      <c r="N742" s="12"/>
      <c r="O742" s="12"/>
      <c r="P742" s="12"/>
      <c r="Q742" s="12"/>
    </row>
    <row r="743" spans="1:17" ht="11.5" customHeight="1">
      <c r="A743" s="505"/>
      <c r="B743" s="706" t="s">
        <v>297</v>
      </c>
      <c r="C743" s="12" t="s">
        <v>718</v>
      </c>
      <c r="D743" s="12"/>
      <c r="E743" s="12"/>
      <c r="F743" s="12"/>
      <c r="G743" s="12"/>
      <c r="H743" s="12"/>
      <c r="I743" s="12"/>
      <c r="J743" s="12"/>
      <c r="K743" s="12"/>
      <c r="L743" s="12"/>
      <c r="M743" s="12"/>
      <c r="N743" s="12"/>
      <c r="O743" s="12"/>
      <c r="P743" s="12"/>
      <c r="Q743" s="12"/>
    </row>
    <row r="744" spans="1:17" ht="11.5" customHeight="1">
      <c r="A744" s="505"/>
      <c r="B744" s="706" t="s">
        <v>498</v>
      </c>
      <c r="C744" s="12" t="s">
        <v>678</v>
      </c>
      <c r="D744" s="12"/>
      <c r="E744" s="12"/>
      <c r="F744" s="12"/>
      <c r="G744" s="12"/>
      <c r="H744" s="12"/>
      <c r="I744" s="12"/>
      <c r="J744" s="12"/>
      <c r="K744" s="12"/>
      <c r="L744" s="12"/>
      <c r="M744" s="12"/>
      <c r="N744" s="12"/>
      <c r="O744" s="12"/>
      <c r="P744" s="12"/>
      <c r="Q744" s="12"/>
    </row>
    <row r="745" spans="1:17" ht="11.5" customHeight="1">
      <c r="A745" s="505"/>
      <c r="B745" s="505"/>
    </row>
    <row r="746" spans="1:17" ht="11.5" customHeight="1">
      <c r="A746" s="505"/>
      <c r="B746" s="505"/>
      <c r="C746" s="1195" t="s">
        <v>686</v>
      </c>
      <c r="D746" s="511"/>
      <c r="E746" s="1283" t="s">
        <v>352</v>
      </c>
      <c r="F746" s="1284"/>
      <c r="G746" s="1283" t="s">
        <v>566</v>
      </c>
      <c r="H746" s="1283"/>
      <c r="I746" s="1154" t="s">
        <v>567</v>
      </c>
      <c r="J746" s="1154" t="s">
        <v>568</v>
      </c>
      <c r="K746" s="1154" t="s">
        <v>569</v>
      </c>
      <c r="L746" s="1154" t="s">
        <v>570</v>
      </c>
      <c r="M746" s="1155" t="s">
        <v>571</v>
      </c>
      <c r="P746" s="7" t="s">
        <v>571</v>
      </c>
      <c r="Q746" s="7" t="s">
        <v>572</v>
      </c>
    </row>
    <row r="747" spans="1:17" ht="11.5" customHeight="1">
      <c r="A747" s="505"/>
      <c r="B747" s="505"/>
      <c r="C747" s="1196" t="s">
        <v>687</v>
      </c>
      <c r="D747" s="511"/>
      <c r="E747" s="1279"/>
      <c r="F747" s="1280"/>
      <c r="G747" s="1279" t="s">
        <v>573</v>
      </c>
      <c r="H747" s="1279"/>
      <c r="I747" s="11" t="s">
        <v>573</v>
      </c>
      <c r="J747" s="11"/>
      <c r="K747" s="539"/>
      <c r="L747" s="539"/>
      <c r="M747" s="539"/>
      <c r="P747" s="6" t="s">
        <v>574</v>
      </c>
      <c r="Q747" s="6" t="s">
        <v>575</v>
      </c>
    </row>
    <row r="748" spans="1:17" ht="11.5" customHeight="1">
      <c r="A748" s="505"/>
      <c r="B748" s="505"/>
      <c r="C748" s="683"/>
      <c r="D748" s="520"/>
      <c r="E748" s="541"/>
      <c r="F748" s="541"/>
      <c r="G748" s="541"/>
      <c r="H748" s="541" t="s">
        <v>576</v>
      </c>
      <c r="I748" s="541"/>
      <c r="J748" s="541"/>
      <c r="K748" s="541"/>
      <c r="L748" s="541"/>
      <c r="M748" s="541"/>
      <c r="P748" s="541"/>
      <c r="Q748" s="541"/>
    </row>
    <row r="749" spans="1:17" ht="11.5" customHeight="1">
      <c r="A749" s="505"/>
      <c r="B749" s="505"/>
      <c r="C749" s="537"/>
      <c r="D749" s="520"/>
      <c r="E749" s="539"/>
      <c r="F749" s="539" t="s">
        <v>576</v>
      </c>
      <c r="G749" s="539"/>
      <c r="H749" s="539" t="s">
        <v>566</v>
      </c>
      <c r="I749" s="539"/>
      <c r="J749" s="539"/>
      <c r="K749" s="539"/>
      <c r="L749" s="539"/>
      <c r="M749" s="539"/>
      <c r="P749" s="539"/>
      <c r="Q749" s="539"/>
    </row>
    <row r="750" spans="1:17" ht="11.5" customHeight="1">
      <c r="A750" s="505"/>
      <c r="B750" s="505"/>
      <c r="C750" s="542"/>
      <c r="D750" s="513"/>
      <c r="E750" s="543" t="s">
        <v>577</v>
      </c>
      <c r="F750" s="543" t="s">
        <v>352</v>
      </c>
      <c r="G750" s="543" t="s">
        <v>149</v>
      </c>
      <c r="H750" s="543" t="s">
        <v>573</v>
      </c>
      <c r="I750" s="543"/>
      <c r="J750" s="543"/>
      <c r="K750" s="543"/>
      <c r="L750" s="543"/>
      <c r="M750" s="543"/>
      <c r="P750" s="543"/>
      <c r="Q750" s="543"/>
    </row>
    <row r="751" spans="1:17" ht="11.5" customHeight="1">
      <c r="A751" s="505"/>
      <c r="B751" s="505"/>
      <c r="C751" s="544">
        <v>2023</v>
      </c>
      <c r="D751" s="529"/>
      <c r="E751" s="529"/>
      <c r="F751" s="529"/>
      <c r="G751" s="529"/>
      <c r="H751" s="529"/>
      <c r="I751" s="529"/>
      <c r="J751" s="529"/>
      <c r="K751" s="529"/>
      <c r="L751" s="529"/>
      <c r="M751" s="529"/>
      <c r="P751" s="529"/>
      <c r="Q751" s="529"/>
    </row>
    <row r="752" spans="1:17" ht="11.5" customHeight="1">
      <c r="A752" s="505"/>
      <c r="B752" s="505"/>
      <c r="C752" s="594" t="s">
        <v>578</v>
      </c>
      <c r="D752" s="595"/>
      <c r="E752" s="513"/>
      <c r="F752" s="513"/>
      <c r="G752" s="513"/>
      <c r="H752" s="513"/>
      <c r="I752" s="513"/>
      <c r="J752" s="513"/>
      <c r="K752" s="513"/>
      <c r="L752" s="513"/>
      <c r="M752" s="513"/>
      <c r="P752" s="549"/>
      <c r="Q752" s="549"/>
    </row>
    <row r="753" spans="1:17" ht="23.25" customHeight="1">
      <c r="A753" s="505"/>
      <c r="B753" s="505"/>
      <c r="C753" s="594" t="s">
        <v>654</v>
      </c>
      <c r="D753" s="596"/>
      <c r="E753" s="529"/>
      <c r="F753" s="529"/>
      <c r="G753" s="529"/>
      <c r="H753" s="529"/>
      <c r="I753" s="529"/>
      <c r="J753" s="529"/>
      <c r="K753" s="529"/>
      <c r="L753" s="529"/>
      <c r="M753" s="529"/>
      <c r="P753" s="529"/>
      <c r="Q753" s="529"/>
    </row>
    <row r="754" spans="1:17" ht="11.5" customHeight="1">
      <c r="A754" s="505"/>
      <c r="B754" s="505"/>
      <c r="C754" s="610" t="s">
        <v>655</v>
      </c>
      <c r="D754" s="599"/>
      <c r="E754" s="608">
        <v>360</v>
      </c>
      <c r="F754" s="608">
        <v>0</v>
      </c>
      <c r="G754" s="608">
        <v>2655</v>
      </c>
      <c r="H754" s="608">
        <v>0</v>
      </c>
      <c r="I754" s="608">
        <v>1077</v>
      </c>
      <c r="J754" s="608">
        <v>1021</v>
      </c>
      <c r="K754" s="608">
        <v>2594</v>
      </c>
      <c r="L754" s="608">
        <v>1684</v>
      </c>
      <c r="M754" s="608">
        <v>9392</v>
      </c>
      <c r="P754" s="608">
        <v>6242.7763243099989</v>
      </c>
      <c r="Q754" s="608">
        <v>3148.9213005199995</v>
      </c>
    </row>
    <row r="755" spans="1:17" ht="11.5" customHeight="1">
      <c r="A755" s="505"/>
      <c r="B755" s="505"/>
      <c r="C755" s="861" t="s">
        <v>656</v>
      </c>
      <c r="D755" s="533"/>
      <c r="E755" s="862">
        <v>41</v>
      </c>
      <c r="F755" s="862">
        <v>0</v>
      </c>
      <c r="G755" s="862">
        <v>3154</v>
      </c>
      <c r="H755" s="862">
        <v>0</v>
      </c>
      <c r="I755" s="862">
        <v>748</v>
      </c>
      <c r="J755" s="862">
        <v>221</v>
      </c>
      <c r="K755" s="862">
        <v>2125</v>
      </c>
      <c r="L755" s="862">
        <v>407</v>
      </c>
      <c r="M755" s="862">
        <v>6696</v>
      </c>
      <c r="P755" s="862">
        <v>3465.0636359800001</v>
      </c>
      <c r="Q755" s="862">
        <v>3230.6167666699998</v>
      </c>
    </row>
    <row r="756" spans="1:17" ht="11.5" customHeight="1">
      <c r="A756" s="505"/>
      <c r="B756" s="505"/>
      <c r="C756" s="863"/>
      <c r="D756" s="1157"/>
      <c r="E756" s="863">
        <v>401</v>
      </c>
      <c r="F756" s="863">
        <v>0</v>
      </c>
      <c r="G756" s="787">
        <v>5809</v>
      </c>
      <c r="H756" s="863">
        <v>0</v>
      </c>
      <c r="I756" s="787">
        <v>1825</v>
      </c>
      <c r="J756" s="787">
        <v>1242</v>
      </c>
      <c r="K756" s="787">
        <v>4719</v>
      </c>
      <c r="L756" s="787">
        <v>2091</v>
      </c>
      <c r="M756" s="787">
        <v>16087</v>
      </c>
      <c r="P756" s="787">
        <v>9707.839960289999</v>
      </c>
      <c r="Q756" s="787">
        <v>6379.5380671899993</v>
      </c>
    </row>
    <row r="757" spans="1:17" ht="11.5" customHeight="1">
      <c r="A757" s="505"/>
      <c r="B757" s="505"/>
      <c r="C757" s="72"/>
      <c r="D757"/>
      <c r="E757" s="601"/>
      <c r="F757" s="601"/>
      <c r="G757" s="602"/>
      <c r="H757" s="601"/>
      <c r="I757" s="602"/>
      <c r="J757" s="602"/>
      <c r="K757" s="602"/>
      <c r="L757" s="602"/>
      <c r="M757" s="602"/>
    </row>
    <row r="758" spans="1:17" ht="11.5" customHeight="1">
      <c r="A758" s="505"/>
      <c r="B758" s="505"/>
      <c r="C758" s="18" t="s">
        <v>657</v>
      </c>
      <c r="D758"/>
      <c r="E758" s="605"/>
      <c r="F758" s="605"/>
      <c r="G758" s="605"/>
      <c r="H758" s="605"/>
      <c r="I758" s="605"/>
      <c r="J758" s="605"/>
      <c r="K758" s="605"/>
      <c r="L758" s="605"/>
      <c r="M758" s="605"/>
    </row>
    <row r="759" spans="1:17" ht="11.5" customHeight="1">
      <c r="A759" s="505"/>
      <c r="B759" s="505"/>
      <c r="C759" s="18" t="s">
        <v>658</v>
      </c>
      <c r="D759" s="533"/>
      <c r="E759" s="608">
        <v>-54</v>
      </c>
      <c r="F759" s="608">
        <v>0</v>
      </c>
      <c r="G759" s="608">
        <v>212</v>
      </c>
      <c r="H759" s="608">
        <v>0</v>
      </c>
      <c r="I759" s="608">
        <v>34</v>
      </c>
      <c r="J759" s="608">
        <v>42</v>
      </c>
      <c r="K759" s="608">
        <v>563</v>
      </c>
      <c r="L759" s="608">
        <v>100</v>
      </c>
      <c r="M759" s="608">
        <v>897</v>
      </c>
      <c r="P759" s="608">
        <v>742.71744282000054</v>
      </c>
      <c r="Q759" s="608">
        <v>154.41089417999959</v>
      </c>
    </row>
    <row r="760" spans="1:17" ht="11.5" customHeight="1">
      <c r="A760" s="505"/>
      <c r="B760" s="505"/>
      <c r="C760" s="18" t="s">
        <v>659</v>
      </c>
      <c r="D760" s="533"/>
      <c r="E760" s="608">
        <v>9</v>
      </c>
      <c r="F760" s="608">
        <v>0</v>
      </c>
      <c r="G760" s="608">
        <v>254</v>
      </c>
      <c r="H760" s="608">
        <v>0</v>
      </c>
      <c r="I760" s="608">
        <v>0</v>
      </c>
      <c r="J760" s="608">
        <v>0</v>
      </c>
      <c r="K760" s="608">
        <v>0</v>
      </c>
      <c r="L760" s="608">
        <v>0</v>
      </c>
      <c r="M760" s="608">
        <v>263</v>
      </c>
      <c r="P760" s="608">
        <v>0</v>
      </c>
      <c r="Q760" s="608">
        <v>263.24840945000005</v>
      </c>
    </row>
    <row r="761" spans="1:17" ht="11.5" customHeight="1">
      <c r="A761" s="505"/>
      <c r="B761" s="505"/>
      <c r="C761" s="18" t="s">
        <v>660</v>
      </c>
      <c r="D761" s="533"/>
      <c r="E761" s="608">
        <v>0</v>
      </c>
      <c r="F761" s="608">
        <v>0</v>
      </c>
      <c r="G761" s="608">
        <v>206</v>
      </c>
      <c r="H761" s="608">
        <v>0</v>
      </c>
      <c r="I761" s="608">
        <v>0</v>
      </c>
      <c r="J761" s="608">
        <v>0</v>
      </c>
      <c r="K761" s="608">
        <v>0</v>
      </c>
      <c r="L761" s="608">
        <v>0</v>
      </c>
      <c r="M761" s="608">
        <v>206</v>
      </c>
      <c r="P761" s="608">
        <v>0</v>
      </c>
      <c r="Q761" s="608">
        <v>205.62534092999999</v>
      </c>
    </row>
    <row r="762" spans="1:17">
      <c r="A762" s="505"/>
      <c r="B762" s="505"/>
      <c r="C762" s="18" t="s">
        <v>661</v>
      </c>
      <c r="D762" s="533"/>
      <c r="E762" s="608">
        <v>0</v>
      </c>
      <c r="F762" s="608">
        <v>0</v>
      </c>
      <c r="G762" s="608">
        <v>5</v>
      </c>
      <c r="H762" s="608">
        <v>0</v>
      </c>
      <c r="I762" s="608">
        <v>14</v>
      </c>
      <c r="J762" s="608">
        <v>0</v>
      </c>
      <c r="K762" s="608">
        <v>34</v>
      </c>
      <c r="L762" s="608">
        <v>0</v>
      </c>
      <c r="M762" s="608">
        <v>53</v>
      </c>
      <c r="P762" s="608">
        <v>48.294478470000001</v>
      </c>
      <c r="Q762" s="608">
        <v>4.6408488999999999</v>
      </c>
    </row>
    <row r="763" spans="1:17" ht="11.5" customHeight="1">
      <c r="A763" s="505"/>
      <c r="B763" s="505"/>
      <c r="C763" s="18" t="s">
        <v>674</v>
      </c>
      <c r="D763" s="533"/>
      <c r="E763" s="608">
        <v>-100</v>
      </c>
      <c r="F763" s="608">
        <v>0</v>
      </c>
      <c r="G763" s="608">
        <v>-560</v>
      </c>
      <c r="H763" s="608">
        <v>0</v>
      </c>
      <c r="I763" s="608">
        <v>-439</v>
      </c>
      <c r="J763" s="608">
        <v>-462</v>
      </c>
      <c r="K763" s="608">
        <v>-594</v>
      </c>
      <c r="L763" s="608">
        <v>-284</v>
      </c>
      <c r="M763" s="608">
        <v>-2439</v>
      </c>
      <c r="P763" s="608">
        <v>-1766.6481336099994</v>
      </c>
      <c r="Q763" s="608">
        <v>-672.50988908000011</v>
      </c>
    </row>
    <row r="764" spans="1:17">
      <c r="A764" s="505"/>
      <c r="B764" s="505"/>
      <c r="C764" s="18" t="s">
        <v>663</v>
      </c>
      <c r="D764" s="533"/>
      <c r="E764" s="608">
        <v>0</v>
      </c>
      <c r="F764" s="608">
        <v>0</v>
      </c>
      <c r="G764" s="608">
        <v>-25</v>
      </c>
      <c r="H764" s="608">
        <v>0</v>
      </c>
      <c r="I764" s="608">
        <v>0</v>
      </c>
      <c r="J764" s="608">
        <v>-97</v>
      </c>
      <c r="K764" s="608">
        <v>0</v>
      </c>
      <c r="L764" s="608">
        <v>0</v>
      </c>
      <c r="M764" s="608">
        <v>-123</v>
      </c>
      <c r="P764" s="608">
        <v>-97.402786820000003</v>
      </c>
      <c r="Q764" s="608">
        <v>-25.37490412</v>
      </c>
    </row>
    <row r="765" spans="1:17" ht="11.5" customHeight="1">
      <c r="A765" s="505"/>
      <c r="B765" s="505"/>
      <c r="C765" s="863"/>
      <c r="D765" s="1157"/>
      <c r="E765" s="787">
        <v>-146</v>
      </c>
      <c r="F765" s="787">
        <v>0</v>
      </c>
      <c r="G765" s="787">
        <v>92</v>
      </c>
      <c r="H765" s="787">
        <v>0</v>
      </c>
      <c r="I765" s="787">
        <v>-391</v>
      </c>
      <c r="J765" s="787">
        <v>-518</v>
      </c>
      <c r="K765" s="787">
        <v>3</v>
      </c>
      <c r="L765" s="787">
        <v>-184</v>
      </c>
      <c r="M765" s="787">
        <v>-1143</v>
      </c>
      <c r="P765" s="787">
        <v>-1073.0389991399989</v>
      </c>
      <c r="Q765" s="787">
        <v>-69.959299740000461</v>
      </c>
    </row>
    <row r="766" spans="1:17" ht="11.5" customHeight="1">
      <c r="A766" s="505"/>
      <c r="B766" s="505"/>
      <c r="C766" s="594" t="s">
        <v>681</v>
      </c>
      <c r="D766" s="144"/>
      <c r="E766" s="529"/>
      <c r="F766" s="529"/>
      <c r="G766" s="529"/>
      <c r="H766" s="529"/>
      <c r="I766" s="529"/>
      <c r="J766" s="529"/>
      <c r="K766" s="529"/>
      <c r="L766" s="529"/>
      <c r="M766" s="529"/>
      <c r="P766" s="529"/>
      <c r="Q766" s="529"/>
    </row>
    <row r="767" spans="1:17" ht="11.5" customHeight="1">
      <c r="A767" s="505"/>
      <c r="B767" s="505"/>
      <c r="C767" s="610" t="s">
        <v>655</v>
      </c>
      <c r="D767"/>
      <c r="E767" s="608">
        <v>221</v>
      </c>
      <c r="F767" s="608">
        <v>0</v>
      </c>
      <c r="G767" s="608">
        <v>2672</v>
      </c>
      <c r="H767" s="608">
        <v>0</v>
      </c>
      <c r="I767" s="608">
        <v>931</v>
      </c>
      <c r="J767" s="608">
        <v>518</v>
      </c>
      <c r="K767" s="608">
        <v>3051</v>
      </c>
      <c r="L767" s="608">
        <v>1550</v>
      </c>
      <c r="M767" s="608">
        <v>8942</v>
      </c>
      <c r="P767" s="608">
        <v>5928.490391950002</v>
      </c>
      <c r="Q767" s="608">
        <v>3013.3578599500006</v>
      </c>
    </row>
    <row r="768" spans="1:17">
      <c r="A768" s="505"/>
      <c r="B768" s="505"/>
      <c r="C768" s="861" t="s">
        <v>656</v>
      </c>
      <c r="D768" s="533"/>
      <c r="E768" s="862">
        <v>34</v>
      </c>
      <c r="F768" s="862">
        <v>0</v>
      </c>
      <c r="G768" s="862">
        <v>3229</v>
      </c>
      <c r="H768" s="862">
        <v>0</v>
      </c>
      <c r="I768" s="862">
        <v>503</v>
      </c>
      <c r="J768" s="862">
        <v>207</v>
      </c>
      <c r="K768" s="862">
        <v>1672</v>
      </c>
      <c r="L768" s="862">
        <v>358</v>
      </c>
      <c r="M768" s="862">
        <v>6003</v>
      </c>
      <c r="P768" s="862">
        <v>2706.3105692000004</v>
      </c>
      <c r="Q768" s="862">
        <v>3296.2209075000005</v>
      </c>
    </row>
    <row r="769" spans="1:17" ht="11.5" customHeight="1">
      <c r="A769" s="505"/>
      <c r="B769" s="505"/>
      <c r="C769" s="863"/>
      <c r="D769" s="1157"/>
      <c r="E769" s="863">
        <v>255</v>
      </c>
      <c r="F769" s="863">
        <v>0</v>
      </c>
      <c r="G769" s="787">
        <v>5901</v>
      </c>
      <c r="H769" s="863">
        <v>0</v>
      </c>
      <c r="I769" s="787">
        <v>1434</v>
      </c>
      <c r="J769" s="787">
        <v>724</v>
      </c>
      <c r="K769" s="787">
        <v>4722</v>
      </c>
      <c r="L769" s="787">
        <v>1907</v>
      </c>
      <c r="M769" s="787">
        <v>14944</v>
      </c>
      <c r="P769" s="787">
        <v>8634.800961150002</v>
      </c>
      <c r="Q769" s="787">
        <v>6309.5787674500007</v>
      </c>
    </row>
    <row r="770" spans="1:17">
      <c r="A770" s="505"/>
      <c r="B770" s="505"/>
      <c r="C770" s="594" t="s">
        <v>706</v>
      </c>
      <c r="D770" s="513"/>
      <c r="E770" s="513"/>
      <c r="F770" s="513"/>
      <c r="G770" s="513"/>
      <c r="H770" s="513"/>
      <c r="I770" s="513"/>
      <c r="J770" s="513"/>
      <c r="K770" s="513"/>
      <c r="L770" s="513"/>
      <c r="M770" s="513"/>
      <c r="P770" s="549"/>
      <c r="Q770" s="549"/>
    </row>
    <row r="771" spans="1:17" ht="11.5" customHeight="1">
      <c r="A771" s="505"/>
      <c r="B771" s="505"/>
      <c r="C771" s="594" t="s">
        <v>654</v>
      </c>
      <c r="D771" s="144"/>
      <c r="E771" s="529"/>
      <c r="F771" s="529"/>
      <c r="G771" s="529"/>
      <c r="H771" s="529"/>
      <c r="I771" s="529"/>
      <c r="J771" s="529"/>
      <c r="K771" s="529"/>
      <c r="L771" s="529"/>
      <c r="M771" s="529"/>
      <c r="P771" s="529"/>
      <c r="Q771" s="529"/>
    </row>
    <row r="772" spans="1:17" ht="11.5" customHeight="1">
      <c r="A772" s="505"/>
      <c r="B772" s="505"/>
      <c r="C772" s="610" t="s">
        <v>655</v>
      </c>
      <c r="D772"/>
      <c r="E772" s="608">
        <v>0</v>
      </c>
      <c r="F772" s="608">
        <v>72</v>
      </c>
      <c r="G772" s="608">
        <v>0</v>
      </c>
      <c r="H772" s="608">
        <v>3</v>
      </c>
      <c r="I772" s="608">
        <v>974</v>
      </c>
      <c r="J772" s="608">
        <v>534</v>
      </c>
      <c r="K772" s="608">
        <v>43</v>
      </c>
      <c r="L772" s="608">
        <v>0</v>
      </c>
      <c r="M772" s="608">
        <v>1627</v>
      </c>
      <c r="P772" s="608">
        <v>0</v>
      </c>
      <c r="Q772" s="608">
        <v>1626.6172943500007</v>
      </c>
    </row>
    <row r="773" spans="1:17">
      <c r="A773" s="505"/>
      <c r="B773" s="505"/>
      <c r="C773" s="861" t="s">
        <v>656</v>
      </c>
      <c r="D773" s="533"/>
      <c r="E773" s="862">
        <v>0</v>
      </c>
      <c r="F773" s="862">
        <v>5</v>
      </c>
      <c r="G773" s="862">
        <v>0</v>
      </c>
      <c r="H773" s="862">
        <v>2</v>
      </c>
      <c r="I773" s="862">
        <v>606</v>
      </c>
      <c r="J773" s="862">
        <v>154</v>
      </c>
      <c r="K773" s="862">
        <v>0</v>
      </c>
      <c r="L773" s="862">
        <v>0</v>
      </c>
      <c r="M773" s="862">
        <v>767</v>
      </c>
      <c r="P773" s="862">
        <v>0</v>
      </c>
      <c r="Q773" s="862">
        <v>767.41231065999989</v>
      </c>
    </row>
    <row r="774" spans="1:17" ht="11.5" customHeight="1">
      <c r="A774" s="505"/>
      <c r="B774" s="505"/>
      <c r="C774" s="863"/>
      <c r="D774" s="1157"/>
      <c r="E774" s="863">
        <v>0</v>
      </c>
      <c r="F774" s="863">
        <v>77</v>
      </c>
      <c r="G774" s="863">
        <v>0</v>
      </c>
      <c r="H774" s="787">
        <v>5</v>
      </c>
      <c r="I774" s="787">
        <v>1580</v>
      </c>
      <c r="J774" s="787">
        <v>689</v>
      </c>
      <c r="K774" s="787">
        <v>43</v>
      </c>
      <c r="L774" s="863">
        <v>0</v>
      </c>
      <c r="M774" s="787">
        <v>2394</v>
      </c>
      <c r="P774" s="863">
        <v>0</v>
      </c>
      <c r="Q774" s="787">
        <v>2394.0296050100005</v>
      </c>
    </row>
    <row r="775" spans="1:17" ht="11.5" customHeight="1">
      <c r="A775" s="505"/>
      <c r="B775" s="505"/>
      <c r="C775" s="72"/>
      <c r="D775"/>
      <c r="E775" s="601"/>
      <c r="F775" s="602"/>
      <c r="G775" s="601"/>
      <c r="H775" s="602"/>
      <c r="I775" s="602"/>
      <c r="J775" s="602"/>
      <c r="K775" s="602"/>
      <c r="L775" s="601"/>
      <c r="M775" s="602"/>
    </row>
    <row r="776" spans="1:17" ht="11.5" customHeight="1">
      <c r="A776" s="505"/>
      <c r="B776" s="505"/>
      <c r="C776" s="18" t="s">
        <v>657</v>
      </c>
      <c r="D776"/>
      <c r="E776" s="605"/>
      <c r="F776" s="605"/>
      <c r="G776" s="605"/>
      <c r="H776" s="605"/>
      <c r="I776" s="605"/>
      <c r="J776" s="605"/>
      <c r="K776" s="605"/>
      <c r="L776" s="605"/>
      <c r="M776" s="605"/>
    </row>
    <row r="777" spans="1:17" ht="11.5" customHeight="1">
      <c r="A777" s="505"/>
      <c r="B777" s="505"/>
      <c r="C777" s="18" t="s">
        <v>658</v>
      </c>
      <c r="D777" s="533"/>
      <c r="E777" s="608">
        <v>0</v>
      </c>
      <c r="F777" s="608">
        <v>12</v>
      </c>
      <c r="G777" s="608">
        <v>0</v>
      </c>
      <c r="H777" s="608">
        <v>0</v>
      </c>
      <c r="I777" s="608">
        <v>8</v>
      </c>
      <c r="J777" s="608">
        <v>4</v>
      </c>
      <c r="K777" s="608">
        <v>5</v>
      </c>
      <c r="L777" s="608">
        <v>0</v>
      </c>
      <c r="M777" s="608">
        <v>29</v>
      </c>
      <c r="P777" s="608">
        <v>0</v>
      </c>
      <c r="Q777" s="608">
        <v>28.584117560000028</v>
      </c>
    </row>
    <row r="778" spans="1:17" ht="11.5" customHeight="1">
      <c r="A778" s="505"/>
      <c r="B778" s="505"/>
      <c r="C778" s="18" t="s">
        <v>659</v>
      </c>
      <c r="D778" s="533"/>
      <c r="E778" s="608">
        <v>0</v>
      </c>
      <c r="F778" s="608">
        <v>25</v>
      </c>
      <c r="G778" s="608">
        <v>0</v>
      </c>
      <c r="H778" s="608">
        <v>0</v>
      </c>
      <c r="I778" s="608">
        <v>22</v>
      </c>
      <c r="J778" s="608">
        <v>0</v>
      </c>
      <c r="K778" s="608">
        <v>0</v>
      </c>
      <c r="L778" s="608">
        <v>0</v>
      </c>
      <c r="M778" s="608">
        <v>47</v>
      </c>
      <c r="P778" s="608">
        <v>0</v>
      </c>
      <c r="Q778" s="608">
        <v>47.229029930000003</v>
      </c>
    </row>
    <row r="779" spans="1:17" ht="11.5" customHeight="1">
      <c r="A779" s="505"/>
      <c r="B779" s="505"/>
      <c r="C779" s="18" t="s">
        <v>660</v>
      </c>
      <c r="D779" s="533"/>
      <c r="E779" s="608">
        <v>0</v>
      </c>
      <c r="F779" s="608">
        <v>0</v>
      </c>
      <c r="G779" s="608">
        <v>0</v>
      </c>
      <c r="H779" s="608">
        <v>0</v>
      </c>
      <c r="I779" s="608">
        <v>132</v>
      </c>
      <c r="J779" s="608">
        <v>0</v>
      </c>
      <c r="K779" s="608">
        <v>0</v>
      </c>
      <c r="L779" s="608">
        <v>0</v>
      </c>
      <c r="M779" s="608">
        <v>132</v>
      </c>
      <c r="P779" s="608">
        <v>0</v>
      </c>
      <c r="Q779" s="608">
        <v>131.76750345000002</v>
      </c>
    </row>
    <row r="780" spans="1:17" ht="11.5" customHeight="1">
      <c r="A780" s="505"/>
      <c r="B780" s="505"/>
      <c r="C780" s="18" t="s">
        <v>661</v>
      </c>
      <c r="D780" s="533"/>
      <c r="E780" s="608">
        <v>0</v>
      </c>
      <c r="F780" s="608">
        <v>85</v>
      </c>
      <c r="G780" s="608">
        <v>0</v>
      </c>
      <c r="H780" s="608">
        <v>0</v>
      </c>
      <c r="I780" s="608">
        <v>118</v>
      </c>
      <c r="J780" s="608">
        <v>0</v>
      </c>
      <c r="K780" s="608">
        <v>0</v>
      </c>
      <c r="L780" s="608">
        <v>0</v>
      </c>
      <c r="M780" s="608">
        <v>203</v>
      </c>
      <c r="P780" s="608">
        <v>0</v>
      </c>
      <c r="Q780" s="608">
        <v>203.23408013999997</v>
      </c>
    </row>
    <row r="781" spans="1:17" ht="11.5" customHeight="1">
      <c r="A781" s="505"/>
      <c r="B781" s="505"/>
      <c r="C781" s="18" t="s">
        <v>674</v>
      </c>
      <c r="D781" s="533"/>
      <c r="E781" s="608">
        <v>0</v>
      </c>
      <c r="F781" s="608">
        <v>-22</v>
      </c>
      <c r="G781" s="608">
        <v>0</v>
      </c>
      <c r="H781" s="608">
        <v>0</v>
      </c>
      <c r="I781" s="608">
        <v>-128</v>
      </c>
      <c r="J781" s="608">
        <v>-41</v>
      </c>
      <c r="K781" s="608">
        <v>-2</v>
      </c>
      <c r="L781" s="608">
        <v>0</v>
      </c>
      <c r="M781" s="608">
        <v>-194</v>
      </c>
      <c r="P781" s="608">
        <v>0</v>
      </c>
      <c r="Q781" s="608">
        <v>-193.84372948999996</v>
      </c>
    </row>
    <row r="782" spans="1:17" ht="11.5" customHeight="1">
      <c r="A782" s="505"/>
      <c r="B782" s="505"/>
      <c r="C782" s="18" t="s">
        <v>663</v>
      </c>
      <c r="D782" s="533"/>
      <c r="E782" s="608">
        <v>0</v>
      </c>
      <c r="F782" s="608">
        <v>0</v>
      </c>
      <c r="G782" s="608">
        <v>0</v>
      </c>
      <c r="H782" s="608">
        <v>0</v>
      </c>
      <c r="I782" s="608">
        <v>-84</v>
      </c>
      <c r="J782" s="608">
        <v>0</v>
      </c>
      <c r="K782" s="608">
        <v>0</v>
      </c>
      <c r="L782" s="608">
        <v>0</v>
      </c>
      <c r="M782" s="608">
        <v>-84</v>
      </c>
      <c r="P782" s="608">
        <v>0</v>
      </c>
      <c r="Q782" s="608">
        <v>-84.192708260000003</v>
      </c>
    </row>
    <row r="783" spans="1:17" ht="11.5" customHeight="1">
      <c r="A783" s="505"/>
      <c r="B783" s="505"/>
      <c r="C783" s="863"/>
      <c r="D783" s="1157"/>
      <c r="E783" s="787">
        <v>0</v>
      </c>
      <c r="F783" s="787">
        <v>101</v>
      </c>
      <c r="G783" s="787">
        <v>0</v>
      </c>
      <c r="H783" s="787">
        <v>-1</v>
      </c>
      <c r="I783" s="787">
        <v>68</v>
      </c>
      <c r="J783" s="787">
        <v>-38</v>
      </c>
      <c r="K783" s="787">
        <v>3</v>
      </c>
      <c r="L783" s="787">
        <v>0</v>
      </c>
      <c r="M783" s="787">
        <v>133</v>
      </c>
      <c r="P783" s="787">
        <v>0</v>
      </c>
      <c r="Q783" s="787">
        <v>132.77829333000005</v>
      </c>
    </row>
    <row r="784" spans="1:17" ht="11.5" customHeight="1">
      <c r="A784" s="505"/>
      <c r="B784" s="505"/>
      <c r="C784" s="594" t="s">
        <v>668</v>
      </c>
      <c r="D784" s="144"/>
      <c r="E784" s="529"/>
      <c r="F784" s="529"/>
      <c r="G784" s="529"/>
      <c r="H784" s="529"/>
      <c r="I784" s="529"/>
      <c r="J784" s="529"/>
      <c r="K784" s="529"/>
      <c r="L784" s="529"/>
      <c r="M784" s="529"/>
      <c r="P784" s="529"/>
      <c r="Q784" s="529"/>
    </row>
    <row r="785" spans="1:17" ht="11.5" customHeight="1">
      <c r="A785" s="505"/>
      <c r="B785" s="505"/>
      <c r="C785" s="610" t="s">
        <v>655</v>
      </c>
      <c r="D785"/>
      <c r="E785" s="608">
        <v>0</v>
      </c>
      <c r="F785" s="608">
        <v>67</v>
      </c>
      <c r="G785" s="608">
        <v>0</v>
      </c>
      <c r="H785" s="608">
        <v>4</v>
      </c>
      <c r="I785" s="608">
        <v>1027</v>
      </c>
      <c r="J785" s="608">
        <v>463</v>
      </c>
      <c r="K785" s="608">
        <v>46</v>
      </c>
      <c r="L785" s="608">
        <v>0</v>
      </c>
      <c r="M785" s="608">
        <v>1608</v>
      </c>
      <c r="P785" s="608">
        <v>0</v>
      </c>
      <c r="Q785" s="608">
        <v>1607.5655901099999</v>
      </c>
    </row>
    <row r="786" spans="1:17" ht="11.5" customHeight="1">
      <c r="A786" s="505"/>
      <c r="B786" s="505"/>
      <c r="C786" s="861" t="s">
        <v>656</v>
      </c>
      <c r="D786" s="533"/>
      <c r="E786" s="862">
        <v>0</v>
      </c>
      <c r="F786" s="862">
        <v>110</v>
      </c>
      <c r="G786" s="862">
        <v>0</v>
      </c>
      <c r="H786" s="862">
        <v>0</v>
      </c>
      <c r="I786" s="862">
        <v>621</v>
      </c>
      <c r="J786" s="862">
        <v>188</v>
      </c>
      <c r="K786" s="862">
        <v>0</v>
      </c>
      <c r="L786" s="862">
        <v>0</v>
      </c>
      <c r="M786" s="862">
        <v>919</v>
      </c>
      <c r="P786" s="862">
        <v>0</v>
      </c>
      <c r="Q786" s="862">
        <v>919.24230822999994</v>
      </c>
    </row>
    <row r="787" spans="1:17" ht="11.5" customHeight="1">
      <c r="A787" s="505"/>
      <c r="B787" s="505"/>
      <c r="C787" s="863"/>
      <c r="D787" s="1157"/>
      <c r="E787" s="863">
        <v>0</v>
      </c>
      <c r="F787" s="863">
        <v>177</v>
      </c>
      <c r="G787" s="863">
        <v>0</v>
      </c>
      <c r="H787" s="787">
        <v>4</v>
      </c>
      <c r="I787" s="787">
        <v>1648</v>
      </c>
      <c r="J787" s="787">
        <v>651</v>
      </c>
      <c r="K787" s="863">
        <v>46</v>
      </c>
      <c r="L787" s="863">
        <v>0</v>
      </c>
      <c r="M787" s="787">
        <v>2527</v>
      </c>
      <c r="P787" s="863">
        <v>0</v>
      </c>
      <c r="Q787" s="787">
        <v>2526.8078983400001</v>
      </c>
    </row>
    <row r="788" spans="1:17" ht="11.5" customHeight="1">
      <c r="A788" s="505"/>
      <c r="B788" s="505"/>
      <c r="C788" s="594" t="s">
        <v>704</v>
      </c>
      <c r="D788" s="513"/>
      <c r="E788" s="513"/>
      <c r="F788" s="513"/>
      <c r="G788" s="513"/>
      <c r="H788" s="513"/>
      <c r="I788" s="513"/>
      <c r="J788" s="513"/>
      <c r="K788" s="513"/>
      <c r="L788" s="513"/>
      <c r="M788" s="513"/>
      <c r="P788" s="549"/>
      <c r="Q788" s="549"/>
    </row>
    <row r="789" spans="1:17" ht="11.5" customHeight="1">
      <c r="A789" s="505"/>
      <c r="B789" s="505"/>
      <c r="C789" s="594" t="s">
        <v>654</v>
      </c>
      <c r="D789" s="144"/>
      <c r="E789" s="529"/>
      <c r="F789" s="529"/>
      <c r="G789" s="529"/>
      <c r="H789" s="529"/>
      <c r="I789" s="529"/>
      <c r="J789" s="529"/>
      <c r="K789" s="529"/>
      <c r="L789" s="529"/>
      <c r="M789" s="529"/>
      <c r="P789" s="529"/>
      <c r="Q789" s="529"/>
    </row>
    <row r="790" spans="1:17" ht="11.5" customHeight="1">
      <c r="A790" s="505"/>
      <c r="B790" s="505"/>
      <c r="C790" s="610" t="s">
        <v>655</v>
      </c>
      <c r="D790"/>
      <c r="E790" s="608">
        <v>360</v>
      </c>
      <c r="F790" s="608">
        <v>72</v>
      </c>
      <c r="G790" s="608">
        <v>2655</v>
      </c>
      <c r="H790" s="608">
        <v>3</v>
      </c>
      <c r="I790" s="608">
        <v>2051</v>
      </c>
      <c r="J790" s="608">
        <v>1556</v>
      </c>
      <c r="K790" s="608">
        <v>2637</v>
      </c>
      <c r="L790" s="608">
        <v>1684</v>
      </c>
      <c r="M790" s="608">
        <v>11018</v>
      </c>
      <c r="P790" s="608">
        <v>6242.7763243099989</v>
      </c>
      <c r="Q790" s="608">
        <v>4775.5385948700005</v>
      </c>
    </row>
    <row r="791" spans="1:17" ht="11.5" customHeight="1">
      <c r="A791" s="505"/>
      <c r="B791" s="505"/>
      <c r="C791" s="861" t="s">
        <v>656</v>
      </c>
      <c r="D791" s="533"/>
      <c r="E791" s="862">
        <v>41</v>
      </c>
      <c r="F791" s="862">
        <v>5</v>
      </c>
      <c r="G791" s="862">
        <v>3154</v>
      </c>
      <c r="H791" s="862">
        <v>2</v>
      </c>
      <c r="I791" s="862">
        <v>1355</v>
      </c>
      <c r="J791" s="862">
        <v>375</v>
      </c>
      <c r="K791" s="862">
        <v>2125</v>
      </c>
      <c r="L791" s="862">
        <v>407</v>
      </c>
      <c r="M791" s="862">
        <v>7463</v>
      </c>
      <c r="P791" s="862">
        <v>3465.0636359800001</v>
      </c>
      <c r="Q791" s="862">
        <v>3998.0290773299998</v>
      </c>
    </row>
    <row r="792" spans="1:17" ht="11.5" customHeight="1">
      <c r="A792" s="505"/>
      <c r="B792" s="505"/>
      <c r="C792" s="863"/>
      <c r="D792" s="1157"/>
      <c r="E792" s="863">
        <v>401</v>
      </c>
      <c r="F792" s="863">
        <v>77</v>
      </c>
      <c r="G792" s="787">
        <v>5809</v>
      </c>
      <c r="H792" s="787">
        <v>5</v>
      </c>
      <c r="I792" s="787">
        <v>3405</v>
      </c>
      <c r="J792" s="787">
        <v>1931</v>
      </c>
      <c r="K792" s="787">
        <v>4762</v>
      </c>
      <c r="L792" s="787">
        <v>2091</v>
      </c>
      <c r="M792" s="787">
        <v>18481</v>
      </c>
      <c r="P792" s="787">
        <v>9707.839960289999</v>
      </c>
      <c r="Q792" s="787">
        <v>8773.5676721999989</v>
      </c>
    </row>
    <row r="793" spans="1:17" ht="11.5" customHeight="1">
      <c r="A793" s="505"/>
      <c r="B793" s="505"/>
      <c r="C793" s="594" t="s">
        <v>668</v>
      </c>
      <c r="D793" s="144"/>
      <c r="E793" s="529"/>
      <c r="F793" s="529"/>
      <c r="G793" s="529"/>
      <c r="H793" s="529"/>
      <c r="I793" s="529"/>
      <c r="J793" s="529"/>
      <c r="K793" s="529"/>
      <c r="L793" s="529"/>
      <c r="M793" s="529"/>
      <c r="P793" s="529"/>
      <c r="Q793" s="529"/>
    </row>
    <row r="794" spans="1:17" ht="11.5" customHeight="1">
      <c r="A794" s="505"/>
      <c r="B794" s="505"/>
      <c r="C794" s="610" t="s">
        <v>655</v>
      </c>
      <c r="D794"/>
      <c r="E794" s="608">
        <v>221</v>
      </c>
      <c r="F794" s="608">
        <v>67</v>
      </c>
      <c r="G794" s="608">
        <v>2672</v>
      </c>
      <c r="H794" s="608">
        <v>4</v>
      </c>
      <c r="I794" s="608">
        <v>1958</v>
      </c>
      <c r="J794" s="608">
        <v>981</v>
      </c>
      <c r="K794" s="608">
        <v>3096</v>
      </c>
      <c r="L794" s="608">
        <v>1550</v>
      </c>
      <c r="M794" s="608">
        <v>10549</v>
      </c>
      <c r="P794" s="608">
        <v>5928.490391950002</v>
      </c>
      <c r="Q794" s="608">
        <v>4620.9234500600005</v>
      </c>
    </row>
    <row r="795" spans="1:17" ht="11.5" customHeight="1">
      <c r="A795" s="505"/>
      <c r="B795" s="505"/>
      <c r="C795" s="861" t="s">
        <v>656</v>
      </c>
      <c r="D795" s="533"/>
      <c r="E795" s="862">
        <v>34</v>
      </c>
      <c r="F795" s="862">
        <v>110</v>
      </c>
      <c r="G795" s="862">
        <v>3229</v>
      </c>
      <c r="H795" s="862">
        <v>0</v>
      </c>
      <c r="I795" s="862">
        <v>1125</v>
      </c>
      <c r="J795" s="862">
        <v>394</v>
      </c>
      <c r="K795" s="862">
        <v>1672</v>
      </c>
      <c r="L795" s="862">
        <v>358</v>
      </c>
      <c r="M795" s="862">
        <v>6922</v>
      </c>
      <c r="P795" s="608">
        <v>2706.3105692000004</v>
      </c>
      <c r="Q795" s="608">
        <v>4215.4632157300002</v>
      </c>
    </row>
    <row r="796" spans="1:17" ht="11.5" customHeight="1">
      <c r="A796" s="505"/>
      <c r="B796" s="505"/>
      <c r="C796" s="863"/>
      <c r="D796" s="1157"/>
      <c r="E796" s="863">
        <v>255</v>
      </c>
      <c r="F796" s="863">
        <v>177</v>
      </c>
      <c r="G796" s="787">
        <v>5901</v>
      </c>
      <c r="H796" s="787">
        <v>4</v>
      </c>
      <c r="I796" s="787">
        <v>3082</v>
      </c>
      <c r="J796" s="787">
        <v>1375</v>
      </c>
      <c r="K796" s="787">
        <v>4768</v>
      </c>
      <c r="L796" s="787">
        <v>1907</v>
      </c>
      <c r="M796" s="787">
        <v>17471</v>
      </c>
      <c r="P796" s="787">
        <v>8634.800961150002</v>
      </c>
      <c r="Q796" s="787">
        <v>8836.3866657899998</v>
      </c>
    </row>
    <row r="797" spans="1:17" ht="11.5" customHeight="1">
      <c r="A797" s="505"/>
      <c r="B797" s="706" t="s">
        <v>308</v>
      </c>
      <c r="C797" s="1281" t="s">
        <v>676</v>
      </c>
      <c r="D797" s="1281"/>
      <c r="E797" s="1281"/>
      <c r="F797" s="1281"/>
      <c r="G797" s="1281"/>
      <c r="H797" s="1281"/>
      <c r="I797" s="1281"/>
      <c r="J797" s="1281"/>
      <c r="K797" s="1281"/>
      <c r="L797" s="1281"/>
      <c r="M797" s="1281"/>
      <c r="N797" s="1281"/>
      <c r="O797" s="1281"/>
      <c r="P797" s="1281"/>
      <c r="Q797" s="1281"/>
    </row>
    <row r="798" spans="1:17" ht="11.5" customHeight="1">
      <c r="A798" s="505"/>
      <c r="B798" s="399" t="s">
        <v>492</v>
      </c>
      <c r="C798" s="18" t="s">
        <v>532</v>
      </c>
      <c r="D798" s="18"/>
      <c r="E798" s="18"/>
      <c r="F798" s="18"/>
      <c r="G798" s="18"/>
      <c r="H798" s="18"/>
      <c r="I798" s="18"/>
      <c r="J798" s="18"/>
      <c r="K798" s="18"/>
      <c r="L798" s="18"/>
      <c r="M798" s="18"/>
      <c r="N798" s="18"/>
      <c r="O798" s="18"/>
      <c r="P798" s="18"/>
      <c r="Q798" s="18"/>
    </row>
    <row r="799" spans="1:17" ht="11.5" customHeight="1">
      <c r="A799" s="505"/>
      <c r="B799" s="399" t="s">
        <v>302</v>
      </c>
      <c r="C799" s="18" t="s">
        <v>719</v>
      </c>
      <c r="D799" s="18"/>
      <c r="E799" s="18"/>
      <c r="F799" s="18"/>
      <c r="G799" s="18"/>
      <c r="H799" s="18"/>
      <c r="I799" s="18"/>
      <c r="J799" s="18"/>
      <c r="K799" s="18"/>
      <c r="L799" s="18"/>
      <c r="M799" s="18"/>
      <c r="N799" s="18"/>
      <c r="O799" s="18"/>
      <c r="P799" s="18"/>
      <c r="Q799" s="18"/>
    </row>
    <row r="800" spans="1:17" ht="11.5" customHeight="1">
      <c r="A800" s="505"/>
      <c r="B800" s="399" t="s">
        <v>297</v>
      </c>
      <c r="C800" s="18" t="s">
        <v>720</v>
      </c>
      <c r="D800" s="18"/>
      <c r="E800" s="18"/>
      <c r="F800" s="18"/>
      <c r="G800" s="18"/>
      <c r="H800" s="18"/>
      <c r="I800" s="18"/>
      <c r="J800" s="18"/>
      <c r="K800" s="18"/>
      <c r="L800" s="18"/>
      <c r="M800" s="18"/>
      <c r="N800" s="18"/>
      <c r="O800" s="18"/>
      <c r="P800" s="18"/>
      <c r="Q800" s="18"/>
    </row>
    <row r="801" spans="1:17" ht="11.5" customHeight="1">
      <c r="A801" s="505"/>
      <c r="B801" s="399" t="s">
        <v>498</v>
      </c>
      <c r="C801" s="18" t="s">
        <v>678</v>
      </c>
      <c r="D801" s="18"/>
      <c r="E801" s="18"/>
      <c r="F801" s="18"/>
      <c r="G801" s="18"/>
      <c r="H801" s="18"/>
      <c r="I801" s="18"/>
      <c r="J801" s="18"/>
      <c r="K801" s="18"/>
      <c r="L801" s="18"/>
      <c r="M801" s="18"/>
      <c r="N801" s="18"/>
      <c r="O801" s="18"/>
      <c r="P801" s="18"/>
      <c r="Q801" s="18"/>
    </row>
    <row r="802" spans="1:17" ht="11.5" customHeight="1">
      <c r="A802" s="505"/>
      <c r="B802" s="505"/>
    </row>
    <row r="803" spans="1:17" ht="14.1">
      <c r="A803" s="505"/>
      <c r="B803" s="505"/>
      <c r="C803" s="1195" t="s">
        <v>691</v>
      </c>
      <c r="D803" s="511"/>
      <c r="E803" s="1283" t="s">
        <v>352</v>
      </c>
      <c r="F803" s="1284"/>
      <c r="G803" s="1283" t="s">
        <v>566</v>
      </c>
      <c r="H803" s="1283"/>
      <c r="I803" s="1154" t="s">
        <v>567</v>
      </c>
      <c r="J803" s="1154" t="s">
        <v>568</v>
      </c>
      <c r="K803" s="1154" t="s">
        <v>569</v>
      </c>
      <c r="L803" s="1154" t="s">
        <v>570</v>
      </c>
      <c r="M803" s="1155" t="s">
        <v>571</v>
      </c>
      <c r="P803" s="7" t="s">
        <v>571</v>
      </c>
      <c r="Q803" s="7" t="s">
        <v>572</v>
      </c>
    </row>
    <row r="804" spans="1:17" ht="11.5" customHeight="1">
      <c r="A804" s="505"/>
      <c r="B804" s="505"/>
      <c r="C804" s="1196" t="s">
        <v>692</v>
      </c>
      <c r="D804" s="511"/>
      <c r="E804" s="1279"/>
      <c r="F804" s="1280"/>
      <c r="G804" s="1279" t="s">
        <v>573</v>
      </c>
      <c r="H804" s="1279"/>
      <c r="I804" s="11" t="s">
        <v>573</v>
      </c>
      <c r="J804" s="11"/>
      <c r="K804" s="539"/>
      <c r="L804" s="539"/>
      <c r="M804" s="539"/>
      <c r="P804" s="6" t="s">
        <v>574</v>
      </c>
      <c r="Q804" s="6" t="s">
        <v>575</v>
      </c>
    </row>
    <row r="805" spans="1:17" ht="11.5" customHeight="1">
      <c r="A805" s="505"/>
      <c r="B805" s="505"/>
      <c r="C805" s="683"/>
      <c r="D805" s="520"/>
      <c r="E805" s="541"/>
      <c r="F805" s="541"/>
      <c r="G805" s="541"/>
      <c r="H805" s="541" t="s">
        <v>576</v>
      </c>
      <c r="I805" s="541"/>
      <c r="J805" s="541"/>
      <c r="K805" s="541"/>
      <c r="L805" s="541"/>
      <c r="M805" s="541"/>
      <c r="P805" s="541"/>
      <c r="Q805" s="541"/>
    </row>
    <row r="806" spans="1:17" ht="11.5" customHeight="1">
      <c r="A806" s="505"/>
      <c r="B806" s="505"/>
      <c r="C806" s="537"/>
      <c r="D806" s="520"/>
      <c r="E806" s="539"/>
      <c r="F806" s="539" t="s">
        <v>576</v>
      </c>
      <c r="G806" s="539"/>
      <c r="H806" s="539" t="s">
        <v>566</v>
      </c>
      <c r="I806" s="539"/>
      <c r="J806" s="539"/>
      <c r="K806" s="539"/>
      <c r="L806" s="539"/>
      <c r="M806" s="539"/>
      <c r="P806" s="539"/>
      <c r="Q806" s="539"/>
    </row>
    <row r="807" spans="1:17" ht="11.5" customHeight="1">
      <c r="A807" s="505"/>
      <c r="B807" s="505"/>
      <c r="C807" s="542"/>
      <c r="D807" s="513"/>
      <c r="E807" s="543" t="s">
        <v>577</v>
      </c>
      <c r="F807" s="543" t="s">
        <v>352</v>
      </c>
      <c r="G807" s="543" t="s">
        <v>710</v>
      </c>
      <c r="H807" s="543" t="s">
        <v>573</v>
      </c>
      <c r="I807" s="543"/>
      <c r="J807" s="543"/>
      <c r="K807" s="543"/>
      <c r="L807" s="543"/>
      <c r="M807" s="543"/>
      <c r="P807" s="543"/>
      <c r="Q807" s="543"/>
    </row>
    <row r="808" spans="1:17" ht="11.5" customHeight="1">
      <c r="A808" s="505"/>
      <c r="B808" s="505"/>
      <c r="C808" s="544">
        <v>2023</v>
      </c>
      <c r="D808" s="529"/>
      <c r="E808" s="529"/>
      <c r="F808" s="529"/>
      <c r="G808" s="529"/>
      <c r="H808" s="529"/>
      <c r="I808" s="529"/>
      <c r="J808" s="529"/>
      <c r="K808" s="529"/>
      <c r="L808" s="529"/>
      <c r="M808" s="529"/>
      <c r="P808" s="529"/>
      <c r="Q808" s="529"/>
    </row>
    <row r="809" spans="1:17" ht="11.5" customHeight="1">
      <c r="A809" s="505"/>
      <c r="B809" s="505"/>
      <c r="C809" s="594" t="s">
        <v>578</v>
      </c>
      <c r="D809" s="595"/>
      <c r="E809" s="513"/>
      <c r="F809" s="513"/>
      <c r="G809" s="513"/>
      <c r="H809" s="513"/>
      <c r="I809" s="513"/>
      <c r="J809" s="513"/>
      <c r="K809" s="513"/>
      <c r="L809" s="513"/>
      <c r="M809" s="513"/>
      <c r="P809" s="549"/>
      <c r="Q809" s="549"/>
    </row>
    <row r="810" spans="1:17" ht="11.5" customHeight="1">
      <c r="A810" s="505"/>
      <c r="B810" s="505"/>
      <c r="C810" s="594" t="s">
        <v>654</v>
      </c>
      <c r="D810" s="596"/>
      <c r="E810" s="529"/>
      <c r="F810" s="529"/>
      <c r="G810" s="529"/>
      <c r="H810" s="529"/>
      <c r="I810" s="529"/>
      <c r="J810" s="529"/>
      <c r="K810" s="529"/>
      <c r="L810" s="529"/>
      <c r="M810" s="529"/>
      <c r="P810" s="529"/>
      <c r="Q810" s="529"/>
    </row>
    <row r="811" spans="1:17" ht="11.5" customHeight="1">
      <c r="A811" s="505"/>
      <c r="B811" s="505"/>
      <c r="C811" s="610" t="s">
        <v>655</v>
      </c>
      <c r="D811" s="599"/>
      <c r="E811" s="608">
        <v>221</v>
      </c>
      <c r="F811" s="608">
        <v>0</v>
      </c>
      <c r="G811" s="608">
        <v>1318</v>
      </c>
      <c r="H811" s="608">
        <v>0</v>
      </c>
      <c r="I811" s="608">
        <v>191</v>
      </c>
      <c r="J811" s="608">
        <v>206</v>
      </c>
      <c r="K811" s="608">
        <v>1164</v>
      </c>
      <c r="L811" s="608">
        <v>311</v>
      </c>
      <c r="M811" s="608">
        <v>3411</v>
      </c>
      <c r="P811" s="608">
        <v>1178.5903635789998</v>
      </c>
      <c r="Q811" s="608">
        <v>2232.0982090450007</v>
      </c>
    </row>
    <row r="812" spans="1:17">
      <c r="A812" s="505"/>
      <c r="B812" s="505"/>
      <c r="C812" s="861" t="s">
        <v>656</v>
      </c>
      <c r="D812" s="533"/>
      <c r="E812" s="862">
        <v>116</v>
      </c>
      <c r="F812" s="862">
        <v>0</v>
      </c>
      <c r="G812" s="862">
        <v>1306</v>
      </c>
      <c r="H812" s="862">
        <v>0</v>
      </c>
      <c r="I812" s="862">
        <v>134</v>
      </c>
      <c r="J812" s="862">
        <v>41</v>
      </c>
      <c r="K812" s="862">
        <v>723</v>
      </c>
      <c r="L812" s="862">
        <v>72</v>
      </c>
      <c r="M812" s="862">
        <v>2392</v>
      </c>
      <c r="P812" s="862">
        <v>655.67698806600004</v>
      </c>
      <c r="Q812" s="862">
        <v>1736.1044339840003</v>
      </c>
    </row>
    <row r="813" spans="1:17" ht="11.5" customHeight="1">
      <c r="A813" s="505"/>
      <c r="B813" s="505"/>
      <c r="C813" s="863"/>
      <c r="D813" s="1157"/>
      <c r="E813" s="863">
        <v>337</v>
      </c>
      <c r="F813" s="863">
        <v>0</v>
      </c>
      <c r="G813" s="787">
        <v>2624</v>
      </c>
      <c r="H813" s="787">
        <v>0</v>
      </c>
      <c r="I813" s="787">
        <v>325</v>
      </c>
      <c r="J813" s="787">
        <v>247</v>
      </c>
      <c r="K813" s="787">
        <v>1887</v>
      </c>
      <c r="L813" s="787">
        <v>382</v>
      </c>
      <c r="M813" s="787">
        <v>5802</v>
      </c>
      <c r="P813" s="787">
        <v>1834.267351645</v>
      </c>
      <c r="Q813" s="787">
        <v>3968.2026430290007</v>
      </c>
    </row>
    <row r="814" spans="1:17" ht="11.5" customHeight="1">
      <c r="A814" s="505"/>
      <c r="B814" s="505"/>
      <c r="C814" s="72"/>
      <c r="D814"/>
      <c r="E814" s="601"/>
      <c r="F814" s="601"/>
      <c r="G814" s="602"/>
      <c r="H814" s="602"/>
      <c r="I814" s="602"/>
      <c r="J814" s="602"/>
      <c r="K814" s="602"/>
      <c r="L814" s="602"/>
      <c r="M814" s="602"/>
    </row>
    <row r="815" spans="1:17" ht="11.5" customHeight="1">
      <c r="A815" s="505"/>
      <c r="B815" s="505"/>
      <c r="C815" s="18" t="s">
        <v>657</v>
      </c>
      <c r="D815"/>
      <c r="E815" s="605"/>
      <c r="F815" s="605"/>
      <c r="G815" s="605"/>
      <c r="H815" s="605"/>
      <c r="I815" s="605"/>
      <c r="J815" s="605"/>
      <c r="K815" s="605"/>
      <c r="L815" s="605"/>
      <c r="M815" s="605"/>
    </row>
    <row r="816" spans="1:17" ht="11.5" customHeight="1">
      <c r="A816" s="505"/>
      <c r="B816" s="505"/>
      <c r="C816" s="18" t="s">
        <v>658</v>
      </c>
      <c r="D816" s="533"/>
      <c r="E816" s="608">
        <v>-42</v>
      </c>
      <c r="F816" s="608">
        <v>0</v>
      </c>
      <c r="G816" s="608">
        <v>-37</v>
      </c>
      <c r="H816" s="608">
        <v>0</v>
      </c>
      <c r="I816" s="608">
        <v>5</v>
      </c>
      <c r="J816" s="608">
        <v>5</v>
      </c>
      <c r="K816" s="608">
        <v>182</v>
      </c>
      <c r="L816" s="608">
        <v>12</v>
      </c>
      <c r="M816" s="608">
        <v>125</v>
      </c>
      <c r="P816" s="608">
        <v>146.43980449800003</v>
      </c>
      <c r="Q816" s="608">
        <v>-21.365118587999788</v>
      </c>
    </row>
    <row r="817" spans="1:17" ht="11.5" customHeight="1">
      <c r="A817" s="505"/>
      <c r="B817" s="505"/>
      <c r="C817" s="18" t="s">
        <v>659</v>
      </c>
      <c r="D817" s="533"/>
      <c r="E817" s="608">
        <v>2</v>
      </c>
      <c r="F817" s="608">
        <v>0</v>
      </c>
      <c r="G817" s="608">
        <v>73</v>
      </c>
      <c r="H817" s="608">
        <v>0</v>
      </c>
      <c r="I817" s="608">
        <v>0</v>
      </c>
      <c r="J817" s="608">
        <v>0</v>
      </c>
      <c r="K817" s="608">
        <v>0</v>
      </c>
      <c r="L817" s="608">
        <v>0</v>
      </c>
      <c r="M817" s="608">
        <v>75</v>
      </c>
      <c r="P817" s="608">
        <v>0</v>
      </c>
      <c r="Q817" s="608">
        <v>74.793085542</v>
      </c>
    </row>
    <row r="818" spans="1:17" ht="11.5" customHeight="1">
      <c r="A818" s="505"/>
      <c r="B818" s="505"/>
      <c r="C818" s="18" t="s">
        <v>660</v>
      </c>
      <c r="D818" s="533"/>
      <c r="E818" s="608">
        <v>0</v>
      </c>
      <c r="F818" s="608">
        <v>0</v>
      </c>
      <c r="G818" s="608">
        <v>61</v>
      </c>
      <c r="H818" s="608">
        <v>0</v>
      </c>
      <c r="I818" s="608">
        <v>0</v>
      </c>
      <c r="J818" s="608">
        <v>0</v>
      </c>
      <c r="K818" s="608">
        <v>0</v>
      </c>
      <c r="L818" s="608">
        <v>0</v>
      </c>
      <c r="M818" s="608">
        <v>61</v>
      </c>
      <c r="P818" s="608">
        <v>0</v>
      </c>
      <c r="Q818" s="608">
        <v>60.784609317000005</v>
      </c>
    </row>
    <row r="819" spans="1:17" ht="11.5" customHeight="1">
      <c r="A819" s="505"/>
      <c r="B819" s="505"/>
      <c r="C819" s="18" t="s">
        <v>661</v>
      </c>
      <c r="D819" s="533"/>
      <c r="E819" s="608">
        <v>0</v>
      </c>
      <c r="F819" s="608">
        <v>0</v>
      </c>
      <c r="G819" s="608">
        <v>18</v>
      </c>
      <c r="H819" s="608">
        <v>0</v>
      </c>
      <c r="I819" s="608">
        <v>2</v>
      </c>
      <c r="J819" s="608">
        <v>0</v>
      </c>
      <c r="K819" s="608">
        <v>7</v>
      </c>
      <c r="L819" s="608">
        <v>0</v>
      </c>
      <c r="M819" s="608">
        <v>27</v>
      </c>
      <c r="P819" s="608">
        <v>9.2863013080000005</v>
      </c>
      <c r="Q819" s="608">
        <v>17.839343452999998</v>
      </c>
    </row>
    <row r="820" spans="1:17" ht="11.5" customHeight="1">
      <c r="A820" s="505"/>
      <c r="B820" s="505"/>
      <c r="C820" s="18" t="s">
        <v>711</v>
      </c>
      <c r="D820" s="533"/>
      <c r="E820" s="608">
        <v>-46</v>
      </c>
      <c r="F820" s="608">
        <v>0</v>
      </c>
      <c r="G820" s="608">
        <v>-251</v>
      </c>
      <c r="H820" s="608">
        <v>0</v>
      </c>
      <c r="I820" s="608">
        <v>-78</v>
      </c>
      <c r="J820" s="608">
        <v>-92</v>
      </c>
      <c r="K820" s="608">
        <v>-210</v>
      </c>
      <c r="L820" s="608">
        <v>-53</v>
      </c>
      <c r="M820" s="608">
        <v>-730</v>
      </c>
      <c r="P820" s="608">
        <v>-342.99128069299996</v>
      </c>
      <c r="Q820" s="608">
        <v>-386.63169040899999</v>
      </c>
    </row>
    <row r="821" spans="1:17">
      <c r="A821" s="505"/>
      <c r="B821" s="505"/>
      <c r="C821" s="18" t="s">
        <v>663</v>
      </c>
      <c r="D821" s="533"/>
      <c r="E821" s="608">
        <v>0</v>
      </c>
      <c r="F821" s="608">
        <v>0</v>
      </c>
      <c r="G821" s="608">
        <v>-9</v>
      </c>
      <c r="H821" s="608">
        <v>0</v>
      </c>
      <c r="I821" s="608">
        <v>0</v>
      </c>
      <c r="J821" s="608">
        <v>-29</v>
      </c>
      <c r="K821" s="608">
        <v>0</v>
      </c>
      <c r="L821" s="608">
        <v>0</v>
      </c>
      <c r="M821" s="608">
        <v>-38</v>
      </c>
      <c r="P821" s="608">
        <v>-29.276991423999998</v>
      </c>
      <c r="Q821" s="608">
        <v>-8.6729127890000015</v>
      </c>
    </row>
    <row r="822" spans="1:17" ht="11.5" customHeight="1">
      <c r="A822" s="505"/>
      <c r="B822" s="505"/>
      <c r="C822" s="863"/>
      <c r="D822" s="1157"/>
      <c r="E822" s="787">
        <v>-86</v>
      </c>
      <c r="F822" s="787">
        <v>0</v>
      </c>
      <c r="G822" s="787">
        <v>-145</v>
      </c>
      <c r="H822" s="787">
        <v>0</v>
      </c>
      <c r="I822" s="787">
        <v>-71</v>
      </c>
      <c r="J822" s="787">
        <v>-116</v>
      </c>
      <c r="K822" s="787">
        <v>-21</v>
      </c>
      <c r="L822" s="787">
        <v>-41</v>
      </c>
      <c r="M822" s="787">
        <v>-480</v>
      </c>
      <c r="P822" s="787">
        <v>-216.54216631099993</v>
      </c>
      <c r="Q822" s="787">
        <v>-263.25268347399975</v>
      </c>
    </row>
    <row r="823" spans="1:17">
      <c r="A823" s="505"/>
      <c r="B823" s="505"/>
      <c r="C823" s="594" t="s">
        <v>694</v>
      </c>
      <c r="D823" s="144"/>
      <c r="E823" s="529"/>
      <c r="F823" s="529"/>
      <c r="G823" s="529"/>
      <c r="H823" s="529"/>
      <c r="I823" s="529"/>
      <c r="J823" s="529"/>
      <c r="K823" s="529"/>
      <c r="L823" s="529"/>
      <c r="M823" s="529"/>
      <c r="P823" s="529"/>
      <c r="Q823" s="529"/>
    </row>
    <row r="824" spans="1:17" ht="11.5" customHeight="1">
      <c r="A824" s="505"/>
      <c r="B824" s="505"/>
      <c r="C824" s="610" t="s">
        <v>655</v>
      </c>
      <c r="D824"/>
      <c r="E824" s="608">
        <v>170</v>
      </c>
      <c r="F824" s="608">
        <v>0</v>
      </c>
      <c r="G824" s="608">
        <v>1354</v>
      </c>
      <c r="H824" s="608">
        <v>0</v>
      </c>
      <c r="I824" s="608">
        <v>163</v>
      </c>
      <c r="J824" s="608">
        <v>95</v>
      </c>
      <c r="K824" s="608">
        <v>1255</v>
      </c>
      <c r="L824" s="608">
        <v>279</v>
      </c>
      <c r="M824" s="608">
        <v>3316</v>
      </c>
      <c r="P824" s="608">
        <v>1111.2196540219998</v>
      </c>
      <c r="Q824" s="608">
        <v>2205.1701042639993</v>
      </c>
    </row>
    <row r="825" spans="1:17" ht="11.5" customHeight="1">
      <c r="A825" s="505"/>
      <c r="B825" s="505"/>
      <c r="C825" s="861" t="s">
        <v>656</v>
      </c>
      <c r="D825" s="533"/>
      <c r="E825" s="862">
        <v>81</v>
      </c>
      <c r="F825" s="862">
        <v>0</v>
      </c>
      <c r="G825" s="862">
        <v>1125</v>
      </c>
      <c r="H825" s="862">
        <v>0</v>
      </c>
      <c r="I825" s="862">
        <v>91</v>
      </c>
      <c r="J825" s="862">
        <v>36</v>
      </c>
      <c r="K825" s="862">
        <v>611</v>
      </c>
      <c r="L825" s="862">
        <v>63</v>
      </c>
      <c r="M825" s="862">
        <v>2006</v>
      </c>
      <c r="P825" s="862">
        <v>506.50553130200001</v>
      </c>
      <c r="Q825" s="862">
        <v>1499.7798552990002</v>
      </c>
    </row>
    <row r="826" spans="1:17" ht="11.5" customHeight="1">
      <c r="A826" s="505"/>
      <c r="B826" s="505"/>
      <c r="C826" s="863"/>
      <c r="D826" s="1157"/>
      <c r="E826" s="863">
        <v>251</v>
      </c>
      <c r="F826" s="863">
        <v>0</v>
      </c>
      <c r="G826" s="787">
        <v>2479</v>
      </c>
      <c r="H826" s="787">
        <v>0</v>
      </c>
      <c r="I826" s="787">
        <v>255</v>
      </c>
      <c r="J826" s="787">
        <v>131</v>
      </c>
      <c r="K826" s="787">
        <v>1866</v>
      </c>
      <c r="L826" s="787">
        <v>341</v>
      </c>
      <c r="M826" s="787">
        <v>5323</v>
      </c>
      <c r="P826" s="787">
        <v>1617.7251853239998</v>
      </c>
      <c r="Q826" s="787">
        <v>3704.9499595629995</v>
      </c>
    </row>
    <row r="827" spans="1:17" ht="21.75" customHeight="1">
      <c r="A827" s="505"/>
      <c r="B827" s="505"/>
      <c r="C827" s="594" t="s">
        <v>712</v>
      </c>
      <c r="D827" s="513"/>
      <c r="E827" s="513"/>
      <c r="F827" s="513"/>
      <c r="G827" s="513"/>
      <c r="H827" s="513"/>
      <c r="I827" s="513"/>
      <c r="J827" s="513"/>
      <c r="K827" s="513"/>
      <c r="L827" s="513"/>
      <c r="M827" s="513"/>
      <c r="P827" s="549"/>
      <c r="Q827" s="549"/>
    </row>
    <row r="828" spans="1:17" ht="11.5" customHeight="1">
      <c r="A828" s="505"/>
      <c r="B828" s="505"/>
      <c r="C828" s="594" t="s">
        <v>654</v>
      </c>
      <c r="D828" s="144"/>
      <c r="E828" s="529"/>
      <c r="F828" s="529"/>
      <c r="G828" s="529"/>
      <c r="H828" s="529"/>
      <c r="I828" s="529"/>
      <c r="J828" s="529"/>
      <c r="K828" s="529"/>
      <c r="L828" s="529"/>
      <c r="M828" s="529"/>
      <c r="P828" s="529"/>
      <c r="Q828" s="529"/>
    </row>
    <row r="829" spans="1:17" ht="11.5" customHeight="1">
      <c r="A829" s="505"/>
      <c r="B829" s="505"/>
      <c r="C829" s="610" t="s">
        <v>655</v>
      </c>
      <c r="D829"/>
      <c r="E829" s="608">
        <v>0</v>
      </c>
      <c r="F829" s="608">
        <v>106</v>
      </c>
      <c r="G829" s="608">
        <v>0</v>
      </c>
      <c r="H829" s="608">
        <v>6</v>
      </c>
      <c r="I829" s="608">
        <v>446</v>
      </c>
      <c r="J829" s="608">
        <v>236</v>
      </c>
      <c r="K829" s="608">
        <v>102</v>
      </c>
      <c r="L829" s="608">
        <v>0</v>
      </c>
      <c r="M829" s="608">
        <v>896</v>
      </c>
      <c r="P829" s="608">
        <v>0</v>
      </c>
      <c r="Q829" s="608">
        <v>896.13960061600017</v>
      </c>
    </row>
    <row r="830" spans="1:17">
      <c r="A830" s="505"/>
      <c r="B830" s="505"/>
      <c r="C830" s="861" t="s">
        <v>656</v>
      </c>
      <c r="D830" s="533"/>
      <c r="E830" s="862">
        <v>0</v>
      </c>
      <c r="F830" s="862">
        <v>17</v>
      </c>
      <c r="G830" s="862">
        <v>0</v>
      </c>
      <c r="H830" s="862">
        <v>7</v>
      </c>
      <c r="I830" s="862">
        <v>349</v>
      </c>
      <c r="J830" s="862">
        <v>110</v>
      </c>
      <c r="K830" s="862">
        <v>1</v>
      </c>
      <c r="L830" s="862">
        <v>0</v>
      </c>
      <c r="M830" s="862">
        <v>485</v>
      </c>
      <c r="P830" s="862">
        <v>0</v>
      </c>
      <c r="Q830" s="862">
        <v>484.77069939099994</v>
      </c>
    </row>
    <row r="831" spans="1:17" ht="11.5" customHeight="1">
      <c r="A831" s="505"/>
      <c r="B831" s="505"/>
      <c r="C831" s="863"/>
      <c r="D831" s="1157"/>
      <c r="E831" s="863">
        <v>0</v>
      </c>
      <c r="F831" s="863">
        <v>123</v>
      </c>
      <c r="G831" s="863">
        <v>0</v>
      </c>
      <c r="H831" s="863">
        <v>13</v>
      </c>
      <c r="I831" s="787">
        <v>796</v>
      </c>
      <c r="J831" s="787">
        <v>346</v>
      </c>
      <c r="K831" s="863">
        <v>103</v>
      </c>
      <c r="L831" s="863">
        <v>0</v>
      </c>
      <c r="M831" s="787">
        <v>1381</v>
      </c>
      <c r="P831" s="863">
        <v>0</v>
      </c>
      <c r="Q831" s="787">
        <v>1380.9103000070002</v>
      </c>
    </row>
    <row r="832" spans="1:17" ht="11.5" customHeight="1">
      <c r="A832" s="505"/>
      <c r="B832" s="505"/>
      <c r="C832" s="72"/>
      <c r="D832"/>
      <c r="E832" s="601"/>
      <c r="F832" s="602"/>
      <c r="G832" s="601"/>
      <c r="H832" s="601"/>
      <c r="I832" s="602"/>
      <c r="J832" s="602"/>
      <c r="K832" s="601"/>
      <c r="L832" s="601"/>
      <c r="M832" s="602"/>
    </row>
    <row r="833" spans="1:17" ht="14.25" customHeight="1">
      <c r="A833" s="505"/>
      <c r="B833" s="505"/>
      <c r="C833" s="18" t="s">
        <v>657</v>
      </c>
      <c r="D833"/>
      <c r="E833" s="605"/>
      <c r="F833" s="605"/>
      <c r="G833" s="605"/>
      <c r="H833" s="605"/>
      <c r="I833" s="605"/>
      <c r="J833" s="605"/>
      <c r="K833" s="605"/>
      <c r="L833" s="605"/>
      <c r="M833" s="605"/>
    </row>
    <row r="834" spans="1:17" ht="11.5" customHeight="1">
      <c r="A834" s="505"/>
      <c r="B834" s="505"/>
      <c r="C834" s="18" t="s">
        <v>658</v>
      </c>
      <c r="D834" s="533"/>
      <c r="E834" s="608">
        <v>0</v>
      </c>
      <c r="F834" s="608">
        <v>8</v>
      </c>
      <c r="G834" s="608">
        <v>0</v>
      </c>
      <c r="H834" s="608">
        <v>0</v>
      </c>
      <c r="I834" s="608">
        <v>9</v>
      </c>
      <c r="J834" s="608">
        <v>5</v>
      </c>
      <c r="K834" s="608">
        <v>44</v>
      </c>
      <c r="L834" s="1198">
        <v>0</v>
      </c>
      <c r="M834" s="608">
        <v>66</v>
      </c>
      <c r="P834" s="608">
        <v>0</v>
      </c>
      <c r="Q834" s="608">
        <v>66.111808940999907</v>
      </c>
    </row>
    <row r="835" spans="1:17" ht="11.5" customHeight="1">
      <c r="A835" s="505"/>
      <c r="B835" s="505"/>
      <c r="C835" s="18" t="s">
        <v>659</v>
      </c>
      <c r="D835" s="533"/>
      <c r="E835" s="608">
        <v>0</v>
      </c>
      <c r="F835" s="608">
        <v>26</v>
      </c>
      <c r="G835" s="608">
        <v>0</v>
      </c>
      <c r="H835" s="608">
        <v>0</v>
      </c>
      <c r="I835" s="608">
        <v>7</v>
      </c>
      <c r="J835" s="608">
        <v>0</v>
      </c>
      <c r="K835" s="608">
        <v>0</v>
      </c>
      <c r="L835" s="1198">
        <v>0</v>
      </c>
      <c r="M835" s="608">
        <v>34</v>
      </c>
      <c r="P835" s="608">
        <v>0</v>
      </c>
      <c r="Q835" s="608">
        <v>33.655669155000005</v>
      </c>
    </row>
    <row r="836" spans="1:17" ht="11.5" customHeight="1">
      <c r="A836" s="505"/>
      <c r="B836" s="505"/>
      <c r="C836" s="18" t="s">
        <v>660</v>
      </c>
      <c r="D836" s="533"/>
      <c r="E836" s="608">
        <v>0</v>
      </c>
      <c r="F836" s="608">
        <v>0</v>
      </c>
      <c r="G836" s="608">
        <v>0</v>
      </c>
      <c r="H836" s="608">
        <v>0</v>
      </c>
      <c r="I836" s="608">
        <v>0</v>
      </c>
      <c r="J836" s="608">
        <v>23</v>
      </c>
      <c r="K836" s="608">
        <v>0</v>
      </c>
      <c r="L836" s="1198">
        <v>0</v>
      </c>
      <c r="M836" s="608">
        <v>23</v>
      </c>
      <c r="P836" s="608">
        <v>0</v>
      </c>
      <c r="Q836" s="608">
        <v>22.733535079000003</v>
      </c>
    </row>
    <row r="837" spans="1:17" ht="11.5" customHeight="1">
      <c r="A837" s="505"/>
      <c r="B837" s="505"/>
      <c r="C837" s="18" t="s">
        <v>661</v>
      </c>
      <c r="D837" s="533"/>
      <c r="E837" s="608">
        <v>0</v>
      </c>
      <c r="F837" s="608">
        <v>41</v>
      </c>
      <c r="G837" s="608">
        <v>0</v>
      </c>
      <c r="H837" s="608">
        <v>0</v>
      </c>
      <c r="I837" s="608">
        <v>39</v>
      </c>
      <c r="J837" s="608">
        <v>0</v>
      </c>
      <c r="K837" s="608">
        <v>0</v>
      </c>
      <c r="L837" s="1198">
        <v>0</v>
      </c>
      <c r="M837" s="608">
        <v>80</v>
      </c>
      <c r="P837" s="608">
        <v>0</v>
      </c>
      <c r="Q837" s="608">
        <v>79.568878374999997</v>
      </c>
    </row>
    <row r="838" spans="1:17" ht="11.5" customHeight="1">
      <c r="A838" s="505"/>
      <c r="B838" s="505"/>
      <c r="C838" s="18" t="s">
        <v>697</v>
      </c>
      <c r="D838" s="533"/>
      <c r="E838" s="608">
        <v>0</v>
      </c>
      <c r="F838" s="608">
        <v>-27</v>
      </c>
      <c r="G838" s="608">
        <v>0</v>
      </c>
      <c r="H838" s="608">
        <v>-1</v>
      </c>
      <c r="I838" s="608">
        <v>-42</v>
      </c>
      <c r="J838" s="608">
        <v>-38</v>
      </c>
      <c r="K838" s="608">
        <v>-23</v>
      </c>
      <c r="L838" s="1198">
        <v>0</v>
      </c>
      <c r="M838" s="608">
        <v>-131</v>
      </c>
      <c r="P838" s="608">
        <v>0</v>
      </c>
      <c r="Q838" s="608">
        <v>-131.48539170200004</v>
      </c>
    </row>
    <row r="839" spans="1:17" ht="11.5" customHeight="1">
      <c r="A839" s="505"/>
      <c r="B839" s="505"/>
      <c r="C839" s="18" t="s">
        <v>663</v>
      </c>
      <c r="D839" s="533"/>
      <c r="E839" s="608">
        <v>0</v>
      </c>
      <c r="F839" s="608">
        <v>0</v>
      </c>
      <c r="G839" s="608">
        <v>0</v>
      </c>
      <c r="H839" s="608">
        <v>0</v>
      </c>
      <c r="I839" s="608">
        <v>-15</v>
      </c>
      <c r="J839" s="608">
        <v>0</v>
      </c>
      <c r="K839" s="608">
        <v>0</v>
      </c>
      <c r="L839" s="1198">
        <v>0</v>
      </c>
      <c r="M839" s="608">
        <v>-15</v>
      </c>
      <c r="P839" s="608">
        <v>0</v>
      </c>
      <c r="Q839" s="608">
        <v>-14.717076003999999</v>
      </c>
    </row>
    <row r="840" spans="1:17" ht="11.5" customHeight="1">
      <c r="A840" s="505"/>
      <c r="B840" s="505"/>
      <c r="C840" s="863"/>
      <c r="D840" s="1157"/>
      <c r="E840" s="787">
        <v>0</v>
      </c>
      <c r="F840" s="787">
        <v>48</v>
      </c>
      <c r="G840" s="787">
        <v>0</v>
      </c>
      <c r="H840" s="787">
        <v>-1</v>
      </c>
      <c r="I840" s="787">
        <v>-2</v>
      </c>
      <c r="J840" s="787">
        <v>-11</v>
      </c>
      <c r="K840" s="787">
        <v>21</v>
      </c>
      <c r="L840" s="1199">
        <v>0</v>
      </c>
      <c r="M840" s="787">
        <v>56</v>
      </c>
      <c r="P840" s="787">
        <v>0</v>
      </c>
      <c r="Q840" s="787">
        <v>55.867423843999866</v>
      </c>
    </row>
    <row r="841" spans="1:17" ht="11.5" customHeight="1">
      <c r="A841" s="505"/>
      <c r="B841" s="505"/>
      <c r="C841" s="594" t="s">
        <v>668</v>
      </c>
      <c r="D841" s="144"/>
      <c r="E841" s="529"/>
      <c r="F841" s="529"/>
      <c r="G841" s="529"/>
      <c r="H841" s="529"/>
      <c r="I841" s="529"/>
      <c r="J841" s="529"/>
      <c r="K841" s="529"/>
      <c r="L841" s="529"/>
      <c r="M841" s="529"/>
      <c r="P841" s="529"/>
      <c r="Q841" s="529"/>
    </row>
    <row r="842" spans="1:17" ht="11.5" customHeight="1">
      <c r="A842" s="505"/>
      <c r="B842" s="505"/>
      <c r="C842" s="610" t="s">
        <v>655</v>
      </c>
      <c r="D842"/>
      <c r="E842" s="608">
        <v>0</v>
      </c>
      <c r="F842" s="608">
        <v>103</v>
      </c>
      <c r="G842" s="608">
        <v>0</v>
      </c>
      <c r="H842" s="608">
        <v>12</v>
      </c>
      <c r="I842" s="608">
        <v>455</v>
      </c>
      <c r="J842" s="608">
        <v>192</v>
      </c>
      <c r="K842" s="608">
        <v>123</v>
      </c>
      <c r="L842" s="608">
        <v>0</v>
      </c>
      <c r="M842" s="608">
        <v>885</v>
      </c>
      <c r="P842" s="608">
        <v>0</v>
      </c>
      <c r="Q842" s="608">
        <v>884.82743372799996</v>
      </c>
    </row>
    <row r="843" spans="1:17" ht="11.5" customHeight="1">
      <c r="A843" s="505"/>
      <c r="B843" s="505"/>
      <c r="C843" s="861" t="s">
        <v>656</v>
      </c>
      <c r="D843" s="533"/>
      <c r="E843" s="862">
        <v>0</v>
      </c>
      <c r="F843" s="862">
        <v>68</v>
      </c>
      <c r="G843" s="862">
        <v>0</v>
      </c>
      <c r="H843" s="862">
        <v>0</v>
      </c>
      <c r="I843" s="862">
        <v>361</v>
      </c>
      <c r="J843" s="862">
        <v>120</v>
      </c>
      <c r="K843" s="862">
        <v>2</v>
      </c>
      <c r="L843" s="862">
        <v>0</v>
      </c>
      <c r="M843" s="862">
        <v>552</v>
      </c>
      <c r="P843" s="862">
        <v>0</v>
      </c>
      <c r="Q843" s="862">
        <v>551.95029011999986</v>
      </c>
    </row>
    <row r="844" spans="1:17" ht="11.5" customHeight="1">
      <c r="A844" s="505"/>
      <c r="B844" s="505"/>
      <c r="C844" s="863"/>
      <c r="D844" s="1157"/>
      <c r="E844" s="863">
        <v>0</v>
      </c>
      <c r="F844" s="863">
        <v>172</v>
      </c>
      <c r="G844" s="863">
        <v>0</v>
      </c>
      <c r="H844" s="863">
        <v>12</v>
      </c>
      <c r="I844" s="787">
        <v>816</v>
      </c>
      <c r="J844" s="787">
        <v>313</v>
      </c>
      <c r="K844" s="863">
        <v>124</v>
      </c>
      <c r="L844" s="863">
        <v>0</v>
      </c>
      <c r="M844" s="787">
        <v>1437</v>
      </c>
      <c r="P844" s="863">
        <v>0</v>
      </c>
      <c r="Q844" s="787">
        <v>1436.7777238479998</v>
      </c>
    </row>
    <row r="845" spans="1:17" ht="11.5" customHeight="1">
      <c r="A845" s="505"/>
      <c r="B845" s="505"/>
      <c r="C845" s="594" t="s">
        <v>704</v>
      </c>
      <c r="D845" s="513"/>
      <c r="E845" s="513"/>
      <c r="F845" s="513"/>
      <c r="G845" s="513"/>
      <c r="H845" s="513"/>
      <c r="I845" s="513"/>
      <c r="J845" s="513"/>
      <c r="K845" s="513"/>
      <c r="L845" s="513"/>
      <c r="M845" s="513"/>
      <c r="P845" s="549"/>
      <c r="Q845" s="549"/>
    </row>
    <row r="846" spans="1:17" ht="11.5" customHeight="1">
      <c r="A846" s="505"/>
      <c r="B846" s="505"/>
      <c r="C846" s="594" t="s">
        <v>654</v>
      </c>
      <c r="D846" s="144"/>
      <c r="E846" s="529"/>
      <c r="F846" s="529"/>
      <c r="G846" s="529"/>
      <c r="H846" s="529"/>
      <c r="I846" s="529"/>
      <c r="J846" s="529"/>
      <c r="K846" s="529"/>
      <c r="L846" s="529"/>
      <c r="M846" s="529"/>
      <c r="P846" s="529"/>
      <c r="Q846" s="529"/>
    </row>
    <row r="847" spans="1:17" ht="11.5" customHeight="1">
      <c r="A847" s="505"/>
      <c r="B847" s="505"/>
      <c r="C847" s="610" t="s">
        <v>655</v>
      </c>
      <c r="D847"/>
      <c r="E847" s="608">
        <v>221</v>
      </c>
      <c r="F847" s="608">
        <v>106</v>
      </c>
      <c r="G847" s="608">
        <v>1318</v>
      </c>
      <c r="H847" s="608">
        <v>6</v>
      </c>
      <c r="I847" s="608">
        <v>637</v>
      </c>
      <c r="J847" s="608">
        <v>442</v>
      </c>
      <c r="K847" s="608">
        <v>1266</v>
      </c>
      <c r="L847" s="608">
        <v>311</v>
      </c>
      <c r="M847" s="608">
        <v>4307</v>
      </c>
      <c r="P847" s="608">
        <v>1178.5903635789998</v>
      </c>
      <c r="Q847" s="608">
        <v>3128.2378096610009</v>
      </c>
    </row>
    <row r="848" spans="1:17" ht="11.5" customHeight="1">
      <c r="A848" s="505"/>
      <c r="B848" s="505"/>
      <c r="C848" s="861" t="s">
        <v>656</v>
      </c>
      <c r="D848" s="533"/>
      <c r="E848" s="862">
        <v>116</v>
      </c>
      <c r="F848" s="862">
        <v>17</v>
      </c>
      <c r="G848" s="862">
        <v>1306</v>
      </c>
      <c r="H848" s="862">
        <v>7</v>
      </c>
      <c r="I848" s="862">
        <v>484</v>
      </c>
      <c r="J848" s="862">
        <v>151</v>
      </c>
      <c r="K848" s="862">
        <v>724</v>
      </c>
      <c r="L848" s="862">
        <v>72</v>
      </c>
      <c r="M848" s="862">
        <v>2877</v>
      </c>
      <c r="P848" s="862">
        <v>655.67698806600004</v>
      </c>
      <c r="Q848" s="862">
        <v>2220.8751333750001</v>
      </c>
    </row>
    <row r="849" spans="1:17" ht="11.5" customHeight="1">
      <c r="A849" s="505"/>
      <c r="B849" s="505"/>
      <c r="C849" s="863"/>
      <c r="D849" s="1157"/>
      <c r="E849" s="863">
        <v>337</v>
      </c>
      <c r="F849" s="863">
        <v>123</v>
      </c>
      <c r="G849" s="787">
        <v>2624</v>
      </c>
      <c r="H849" s="787">
        <v>13</v>
      </c>
      <c r="I849" s="787">
        <v>1121</v>
      </c>
      <c r="J849" s="787">
        <v>593</v>
      </c>
      <c r="K849" s="787">
        <v>1990</v>
      </c>
      <c r="L849" s="787">
        <v>382</v>
      </c>
      <c r="M849" s="787">
        <v>7183</v>
      </c>
      <c r="P849" s="787">
        <v>1834.267351645</v>
      </c>
      <c r="Q849" s="787">
        <v>5349.1129430360006</v>
      </c>
    </row>
    <row r="850" spans="1:17" ht="11.5" customHeight="1">
      <c r="A850" s="505"/>
      <c r="B850" s="505"/>
      <c r="C850" s="594" t="s">
        <v>668</v>
      </c>
      <c r="D850" s="144"/>
      <c r="E850" s="529"/>
      <c r="F850" s="529"/>
      <c r="G850" s="529"/>
      <c r="H850" s="529"/>
      <c r="I850" s="529"/>
      <c r="J850" s="529"/>
      <c r="K850" s="529"/>
      <c r="L850" s="529"/>
      <c r="M850" s="529"/>
      <c r="P850" s="529"/>
      <c r="Q850" s="529"/>
    </row>
    <row r="851" spans="1:17" ht="11.5" customHeight="1">
      <c r="A851" s="505"/>
      <c r="B851" s="505"/>
      <c r="C851" s="610" t="s">
        <v>655</v>
      </c>
      <c r="D851"/>
      <c r="E851" s="608">
        <v>170</v>
      </c>
      <c r="F851" s="608">
        <v>103</v>
      </c>
      <c r="G851" s="608">
        <v>1354</v>
      </c>
      <c r="H851" s="608">
        <v>12</v>
      </c>
      <c r="I851" s="608">
        <v>618</v>
      </c>
      <c r="J851" s="608">
        <v>287</v>
      </c>
      <c r="K851" s="608">
        <v>1378</v>
      </c>
      <c r="L851" s="608">
        <v>279</v>
      </c>
      <c r="M851" s="608">
        <v>4201</v>
      </c>
      <c r="P851" s="608">
        <v>1111.2196540219998</v>
      </c>
      <c r="Q851" s="608">
        <v>3089.9975379919993</v>
      </c>
    </row>
    <row r="852" spans="1:17" ht="11.5" customHeight="1">
      <c r="A852" s="505"/>
      <c r="B852" s="505"/>
      <c r="C852" s="861" t="s">
        <v>656</v>
      </c>
      <c r="D852" s="533"/>
      <c r="E852" s="862">
        <v>81</v>
      </c>
      <c r="F852" s="862">
        <v>68</v>
      </c>
      <c r="G852" s="862">
        <v>1125</v>
      </c>
      <c r="H852" s="862">
        <v>0</v>
      </c>
      <c r="I852" s="862">
        <v>453</v>
      </c>
      <c r="J852" s="862">
        <v>156</v>
      </c>
      <c r="K852" s="862">
        <v>613</v>
      </c>
      <c r="L852" s="862">
        <v>63</v>
      </c>
      <c r="M852" s="862">
        <v>2558</v>
      </c>
      <c r="P852" s="608">
        <v>506.50553130200001</v>
      </c>
      <c r="Q852" s="608">
        <v>2051.7301454190001</v>
      </c>
    </row>
    <row r="853" spans="1:17" ht="11.5" customHeight="1">
      <c r="A853" s="505"/>
      <c r="B853" s="505"/>
      <c r="C853" s="863"/>
      <c r="D853" s="1157"/>
      <c r="E853" s="863">
        <v>251</v>
      </c>
      <c r="F853" s="863">
        <v>172</v>
      </c>
      <c r="G853" s="787">
        <v>2479</v>
      </c>
      <c r="H853" s="787">
        <v>12</v>
      </c>
      <c r="I853" s="787">
        <v>1071</v>
      </c>
      <c r="J853" s="787">
        <v>444</v>
      </c>
      <c r="K853" s="787">
        <v>1991</v>
      </c>
      <c r="L853" s="787">
        <v>341</v>
      </c>
      <c r="M853" s="787">
        <v>6759</v>
      </c>
      <c r="P853" s="787">
        <v>1617.7251853239998</v>
      </c>
      <c r="Q853" s="787">
        <v>5141.7276834109998</v>
      </c>
    </row>
    <row r="854" spans="1:17" ht="11.5" customHeight="1">
      <c r="A854" s="505"/>
      <c r="B854" s="706" t="s">
        <v>308</v>
      </c>
      <c r="C854" s="1281" t="s">
        <v>676</v>
      </c>
      <c r="D854" s="1281"/>
      <c r="E854" s="1281"/>
      <c r="F854" s="1281"/>
      <c r="G854" s="1281"/>
      <c r="H854" s="1281"/>
      <c r="I854" s="1281"/>
      <c r="J854" s="1281"/>
      <c r="K854" s="1281"/>
      <c r="L854" s="1281"/>
      <c r="M854" s="1281"/>
      <c r="N854" s="1281"/>
      <c r="O854" s="1281"/>
      <c r="P854" s="1281"/>
      <c r="Q854" s="1281"/>
    </row>
    <row r="855" spans="1:17" ht="11.5" customHeight="1">
      <c r="A855" s="505"/>
      <c r="B855" s="706" t="s">
        <v>492</v>
      </c>
      <c r="C855" s="18" t="s">
        <v>532</v>
      </c>
      <c r="D855" s="18"/>
      <c r="E855" s="18"/>
      <c r="F855" s="18"/>
      <c r="G855" s="18"/>
      <c r="H855" s="18"/>
      <c r="I855" s="18"/>
      <c r="J855" s="18"/>
      <c r="K855" s="18"/>
      <c r="L855" s="18"/>
      <c r="M855" s="18"/>
      <c r="N855" s="18"/>
      <c r="O855" s="18"/>
      <c r="P855" s="18"/>
      <c r="Q855" s="18"/>
    </row>
    <row r="856" spans="1:17" ht="11.5" customHeight="1">
      <c r="A856" s="505"/>
      <c r="B856" s="706" t="s">
        <v>302</v>
      </c>
      <c r="C856" s="18" t="s">
        <v>698</v>
      </c>
      <c r="D856" s="18"/>
      <c r="E856" s="18"/>
      <c r="F856" s="18"/>
      <c r="G856" s="18"/>
      <c r="H856" s="18"/>
      <c r="I856" s="18"/>
      <c r="J856" s="18"/>
      <c r="K856" s="18"/>
      <c r="L856" s="18"/>
      <c r="M856" s="18"/>
      <c r="N856" s="18"/>
      <c r="O856" s="18"/>
      <c r="P856" s="18"/>
      <c r="Q856" s="18"/>
    </row>
    <row r="857" spans="1:17" ht="11.5" customHeight="1">
      <c r="A857" s="505"/>
      <c r="B857" s="706" t="s">
        <v>297</v>
      </c>
      <c r="C857" s="18" t="s">
        <v>699</v>
      </c>
      <c r="D857" s="18"/>
      <c r="E857" s="18"/>
      <c r="F857" s="18"/>
      <c r="G857" s="18"/>
      <c r="H857" s="18"/>
      <c r="I857" s="18"/>
      <c r="J857" s="18"/>
      <c r="K857" s="18"/>
      <c r="L857" s="18"/>
      <c r="M857" s="18"/>
      <c r="N857" s="18"/>
      <c r="O857" s="18"/>
      <c r="P857" s="18"/>
      <c r="Q857" s="18"/>
    </row>
    <row r="858" spans="1:17" ht="11.5" customHeight="1">
      <c r="A858" s="505"/>
      <c r="B858" s="706" t="s">
        <v>498</v>
      </c>
      <c r="C858" s="18" t="s">
        <v>713</v>
      </c>
      <c r="D858" s="18"/>
      <c r="E858" s="18"/>
      <c r="F858" s="18"/>
      <c r="G858" s="18"/>
      <c r="H858" s="18"/>
      <c r="I858" s="18"/>
      <c r="J858" s="18"/>
      <c r="K858" s="18"/>
      <c r="L858" s="18"/>
      <c r="M858" s="18"/>
      <c r="N858" s="18"/>
      <c r="O858" s="18"/>
      <c r="P858" s="18"/>
      <c r="Q858" s="18"/>
    </row>
    <row r="859" spans="1:17" ht="11.5" customHeight="1">
      <c r="A859" s="505"/>
      <c r="B859" s="706" t="s">
        <v>500</v>
      </c>
      <c r="C859" s="18" t="s">
        <v>721</v>
      </c>
      <c r="D859" s="18"/>
      <c r="E859" s="18"/>
      <c r="F859" s="18"/>
      <c r="G859" s="18"/>
      <c r="H859" s="18"/>
      <c r="I859" s="18"/>
      <c r="J859" s="18"/>
      <c r="K859" s="18"/>
      <c r="L859" s="18"/>
      <c r="M859" s="18"/>
      <c r="N859" s="18"/>
      <c r="O859" s="18"/>
      <c r="P859" s="18"/>
      <c r="Q859" s="18"/>
    </row>
    <row r="860" spans="1:17" ht="11.5" customHeight="1">
      <c r="A860" s="505"/>
      <c r="B860" s="706" t="s">
        <v>502</v>
      </c>
      <c r="C860" s="18" t="s">
        <v>678</v>
      </c>
      <c r="D860" s="18"/>
      <c r="E860" s="18"/>
      <c r="F860" s="18"/>
      <c r="G860" s="18"/>
      <c r="H860" s="18"/>
      <c r="I860" s="18"/>
      <c r="J860" s="18"/>
      <c r="K860" s="18"/>
      <c r="L860" s="18"/>
      <c r="M860" s="18"/>
      <c r="N860" s="18"/>
      <c r="O860" s="18"/>
      <c r="P860" s="18"/>
      <c r="Q860" s="18"/>
    </row>
    <row r="861" spans="1:17" ht="11.5" customHeight="1">
      <c r="A861" s="505"/>
      <c r="B861" s="505"/>
      <c r="C861" s="420"/>
      <c r="D861" s="77"/>
      <c r="E861" s="77"/>
      <c r="F861" s="77"/>
      <c r="G861" s="77"/>
      <c r="H861" s="77"/>
      <c r="I861" s="77"/>
      <c r="J861" s="77"/>
      <c r="K861" s="77"/>
      <c r="L861" s="77"/>
      <c r="M861" s="77"/>
      <c r="N861" s="77"/>
      <c r="O861" s="77"/>
      <c r="P861" s="77"/>
      <c r="Q861" s="77"/>
    </row>
    <row r="862" spans="1:17" ht="14.1">
      <c r="A862" s="505"/>
      <c r="B862" s="505"/>
      <c r="C862" s="1193" t="s">
        <v>652</v>
      </c>
      <c r="D862" s="511"/>
      <c r="E862" s="1283" t="s">
        <v>352</v>
      </c>
      <c r="F862" s="1284"/>
      <c r="G862" s="1283" t="s">
        <v>566</v>
      </c>
      <c r="H862" s="1283"/>
      <c r="I862" s="1154" t="s">
        <v>567</v>
      </c>
      <c r="J862" s="1154" t="s">
        <v>722</v>
      </c>
      <c r="K862" s="1283" t="s">
        <v>569</v>
      </c>
      <c r="L862" s="1285"/>
      <c r="M862" s="1154" t="s">
        <v>570</v>
      </c>
      <c r="N862" s="1155" t="s">
        <v>571</v>
      </c>
      <c r="P862" s="7" t="s">
        <v>571</v>
      </c>
      <c r="Q862" s="7" t="s">
        <v>572</v>
      </c>
    </row>
    <row r="863" spans="1:17" ht="11.5" customHeight="1">
      <c r="A863" s="505"/>
      <c r="B863" s="505"/>
      <c r="C863" s="517" t="s">
        <v>653</v>
      </c>
      <c r="D863" s="511"/>
      <c r="E863" s="1279"/>
      <c r="F863" s="1280"/>
      <c r="G863" s="1279" t="s">
        <v>573</v>
      </c>
      <c r="H863" s="1279"/>
      <c r="I863" s="11" t="s">
        <v>573</v>
      </c>
      <c r="J863" s="11"/>
      <c r="K863" s="539"/>
      <c r="L863" s="539"/>
      <c r="M863" s="539"/>
      <c r="N863" s="539"/>
      <c r="P863" s="784" t="s">
        <v>574</v>
      </c>
      <c r="Q863" s="784" t="s">
        <v>575</v>
      </c>
    </row>
    <row r="864" spans="1:17" ht="11.5" customHeight="1">
      <c r="A864" s="505"/>
      <c r="B864" s="505"/>
      <c r="C864" s="540"/>
      <c r="D864" s="520"/>
      <c r="E864" s="541"/>
      <c r="F864" s="541"/>
      <c r="G864" s="541"/>
      <c r="H864" s="541" t="s">
        <v>576</v>
      </c>
      <c r="I864" s="541"/>
      <c r="J864" s="541"/>
      <c r="K864" s="541"/>
      <c r="L864" s="541"/>
      <c r="M864" s="541"/>
      <c r="N864" s="541"/>
      <c r="P864" s="541"/>
      <c r="Q864" s="541"/>
    </row>
    <row r="865" spans="1:27" ht="11.5" customHeight="1">
      <c r="A865" s="505"/>
      <c r="B865" s="505"/>
      <c r="C865" s="537"/>
      <c r="D865" s="520"/>
      <c r="E865" s="539"/>
      <c r="F865" s="539" t="s">
        <v>576</v>
      </c>
      <c r="G865" s="539"/>
      <c r="H865" s="539" t="s">
        <v>566</v>
      </c>
      <c r="I865" s="539"/>
      <c r="J865" s="539"/>
      <c r="K865" s="539"/>
      <c r="L865" s="539" t="s">
        <v>576</v>
      </c>
      <c r="M865" s="539"/>
      <c r="N865" s="539"/>
      <c r="P865" s="539"/>
      <c r="Q865" s="539"/>
    </row>
    <row r="866" spans="1:27" ht="11.5" customHeight="1">
      <c r="A866" s="505"/>
      <c r="B866" s="505"/>
      <c r="C866" s="542"/>
      <c r="D866" s="513"/>
      <c r="E866" s="543" t="s">
        <v>577</v>
      </c>
      <c r="F866" s="543" t="s">
        <v>352</v>
      </c>
      <c r="G866" s="543" t="s">
        <v>149</v>
      </c>
      <c r="H866" s="543" t="s">
        <v>573</v>
      </c>
      <c r="I866" s="543"/>
      <c r="J866" s="543"/>
      <c r="K866" s="543" t="s">
        <v>615</v>
      </c>
      <c r="L866" s="543" t="s">
        <v>569</v>
      </c>
      <c r="M866" s="543"/>
      <c r="N866" s="543"/>
      <c r="P866" s="543"/>
      <c r="Q866" s="543"/>
    </row>
    <row r="867" spans="1:27" ht="11.5" customHeight="1">
      <c r="A867" s="505"/>
      <c r="B867" s="505"/>
      <c r="C867" s="544">
        <v>2022</v>
      </c>
      <c r="D867" s="529"/>
      <c r="E867" s="529"/>
      <c r="F867" s="529"/>
      <c r="G867" s="529"/>
      <c r="H867" s="529"/>
      <c r="I867" s="529"/>
      <c r="J867" s="529"/>
      <c r="K867" s="529"/>
      <c r="L867" s="529"/>
      <c r="M867" s="529"/>
      <c r="N867" s="529"/>
      <c r="P867" s="529"/>
      <c r="Q867" s="529"/>
    </row>
    <row r="868" spans="1:27" ht="11.5" customHeight="1">
      <c r="A868" s="505"/>
      <c r="B868" s="505"/>
      <c r="C868" s="594" t="s">
        <v>578</v>
      </c>
      <c r="D868" s="595"/>
      <c r="E868" s="513"/>
      <c r="F868" s="513"/>
      <c r="G868" s="513"/>
      <c r="H868" s="513"/>
      <c r="I868" s="513"/>
      <c r="J868" s="513"/>
      <c r="K868" s="513"/>
      <c r="L868" s="513"/>
      <c r="M868" s="513"/>
      <c r="N868" s="513"/>
      <c r="P868" s="549"/>
      <c r="Q868" s="549"/>
    </row>
    <row r="869" spans="1:27" ht="11.5" customHeight="1">
      <c r="A869" s="505"/>
      <c r="B869" s="505"/>
      <c r="C869" s="594" t="s">
        <v>654</v>
      </c>
      <c r="D869" s="596"/>
      <c r="E869" s="529"/>
      <c r="F869" s="529"/>
      <c r="G869" s="529"/>
      <c r="H869" s="529"/>
      <c r="I869" s="529"/>
      <c r="J869" s="529"/>
      <c r="K869" s="529"/>
      <c r="L869" s="777"/>
      <c r="M869" s="529"/>
      <c r="N869" s="777"/>
      <c r="P869" s="529"/>
      <c r="Q869" s="777"/>
      <c r="R869" s="1281"/>
      <c r="S869" s="1281"/>
      <c r="T869" s="1281"/>
      <c r="U869" s="1281"/>
      <c r="V869" s="1281"/>
      <c r="W869" s="1281"/>
      <c r="X869" s="1281"/>
      <c r="Y869" s="1281"/>
      <c r="Z869" s="1281"/>
      <c r="AA869" s="1281"/>
    </row>
    <row r="870" spans="1:27" ht="11.5" customHeight="1">
      <c r="A870" s="505"/>
      <c r="B870" s="505"/>
      <c r="C870" s="610" t="s">
        <v>655</v>
      </c>
      <c r="D870" s="599"/>
      <c r="E870" s="608">
        <v>178.297</v>
      </c>
      <c r="F870" s="608">
        <v>0</v>
      </c>
      <c r="G870" s="608">
        <v>704.75599999999997</v>
      </c>
      <c r="H870" s="608">
        <v>23.850999999999999</v>
      </c>
      <c r="I870" s="608">
        <v>5.0430000000000001</v>
      </c>
      <c r="J870" s="608">
        <v>116.629</v>
      </c>
      <c r="K870" s="608"/>
      <c r="L870" s="608">
        <v>930.48800000000006</v>
      </c>
      <c r="M870" s="608">
        <v>28.428999999999998</v>
      </c>
      <c r="N870" s="608">
        <v>1987.4929999999999</v>
      </c>
      <c r="P870" s="608">
        <v>140.96799999999999</v>
      </c>
      <c r="Q870" s="608">
        <v>1846.5250000000001</v>
      </c>
      <c r="R870" s="1281"/>
      <c r="S870" s="1281"/>
      <c r="T870" s="1281"/>
      <c r="U870" s="1281"/>
      <c r="V870" s="1281"/>
      <c r="W870" s="1281"/>
      <c r="X870" s="1281"/>
      <c r="Y870" s="1281"/>
      <c r="Z870" s="1281"/>
      <c r="AA870" s="1281"/>
    </row>
    <row r="871" spans="1:27">
      <c r="A871" s="505"/>
      <c r="B871" s="505"/>
      <c r="C871" s="861" t="s">
        <v>656</v>
      </c>
      <c r="D871" s="533"/>
      <c r="E871" s="862">
        <v>100.896</v>
      </c>
      <c r="F871" s="862">
        <v>0</v>
      </c>
      <c r="G871" s="862">
        <v>601.31299999999999</v>
      </c>
      <c r="H871" s="862">
        <v>167.08600000000001</v>
      </c>
      <c r="I871" s="862">
        <v>6.7220000000000004</v>
      </c>
      <c r="J871" s="862">
        <v>13.94</v>
      </c>
      <c r="K871" s="862"/>
      <c r="L871" s="862">
        <v>448.90600000000001</v>
      </c>
      <c r="M871" s="862">
        <v>4.0709999999999997</v>
      </c>
      <c r="N871" s="862">
        <v>1342.934</v>
      </c>
      <c r="P871" s="862">
        <v>87.028999999999996</v>
      </c>
      <c r="Q871" s="862">
        <v>1255.905</v>
      </c>
    </row>
    <row r="872" spans="1:27" ht="11.5" customHeight="1">
      <c r="A872" s="505"/>
      <c r="B872" s="505"/>
      <c r="C872" s="863"/>
      <c r="D872" s="1157"/>
      <c r="E872" s="866">
        <v>279.19299999999998</v>
      </c>
      <c r="F872" s="863">
        <v>0</v>
      </c>
      <c r="G872" s="787">
        <v>1306.069</v>
      </c>
      <c r="H872" s="787">
        <v>190.93700000000001</v>
      </c>
      <c r="I872" s="787">
        <v>11.765000000000001</v>
      </c>
      <c r="J872" s="787">
        <v>130.56899999999999</v>
      </c>
      <c r="K872" s="863"/>
      <c r="L872" s="787">
        <v>1379.394</v>
      </c>
      <c r="M872" s="787">
        <v>32.5</v>
      </c>
      <c r="N872" s="787">
        <v>3330.4270000000001</v>
      </c>
      <c r="P872" s="787">
        <v>227.99700000000001</v>
      </c>
      <c r="Q872" s="787">
        <v>3102.43</v>
      </c>
    </row>
    <row r="873" spans="1:27" ht="11.5" customHeight="1">
      <c r="A873" s="505"/>
      <c r="B873" s="505"/>
      <c r="C873" s="72"/>
      <c r="D873"/>
      <c r="E873" s="601"/>
      <c r="F873" s="601"/>
      <c r="G873" s="601"/>
      <c r="H873" s="601"/>
      <c r="I873" s="601"/>
      <c r="J873" s="601"/>
      <c r="K873" s="601"/>
      <c r="L873" s="601"/>
      <c r="M873" s="601"/>
      <c r="N873" s="601"/>
    </row>
    <row r="874" spans="1:27" ht="11.5" customHeight="1">
      <c r="A874" s="505"/>
      <c r="B874" s="505"/>
      <c r="C874" s="18" t="s">
        <v>657</v>
      </c>
      <c r="D874"/>
      <c r="E874" s="605"/>
      <c r="F874" s="605"/>
      <c r="G874" s="605"/>
      <c r="H874" s="605"/>
      <c r="I874" s="605"/>
      <c r="J874" s="605"/>
      <c r="K874" s="605"/>
      <c r="L874" s="605"/>
      <c r="M874" s="605"/>
      <c r="N874" s="605"/>
    </row>
    <row r="875" spans="1:27" ht="11.5" customHeight="1">
      <c r="A875" s="505"/>
      <c r="B875" s="505"/>
      <c r="C875" s="18" t="s">
        <v>658</v>
      </c>
      <c r="D875" s="533"/>
      <c r="E875" s="608">
        <v>8.6259999999999994</v>
      </c>
      <c r="F875" s="608">
        <v>0</v>
      </c>
      <c r="G875" s="608">
        <v>-11.395</v>
      </c>
      <c r="H875" s="608">
        <v>0</v>
      </c>
      <c r="I875" s="608">
        <v>-0.92400000000000004</v>
      </c>
      <c r="J875" s="608">
        <v>1.202</v>
      </c>
      <c r="K875" s="608">
        <v>0</v>
      </c>
      <c r="L875" s="608">
        <v>-40.137</v>
      </c>
      <c r="M875" s="608">
        <v>-3.8479999999999999</v>
      </c>
      <c r="N875" s="608">
        <v>-46.866999999999997</v>
      </c>
      <c r="P875" s="608">
        <v>-40.012</v>
      </c>
      <c r="Q875" s="608">
        <v>-6.8550000000000004</v>
      </c>
    </row>
    <row r="876" spans="1:27" ht="11.5" customHeight="1">
      <c r="A876" s="505"/>
      <c r="B876" s="505"/>
      <c r="C876" s="18" t="s">
        <v>659</v>
      </c>
      <c r="D876" s="533"/>
      <c r="E876" s="608">
        <v>2.2320000000000002</v>
      </c>
      <c r="F876" s="608">
        <v>0</v>
      </c>
      <c r="G876" s="608">
        <v>-1.69</v>
      </c>
      <c r="H876" s="608">
        <v>0</v>
      </c>
      <c r="I876" s="608">
        <v>0</v>
      </c>
      <c r="J876" s="608">
        <v>4.3639999999999999</v>
      </c>
      <c r="K876" s="608">
        <v>0</v>
      </c>
      <c r="L876" s="608">
        <v>0</v>
      </c>
      <c r="M876" s="608">
        <v>0</v>
      </c>
      <c r="N876" s="608">
        <v>4.9059999999999997</v>
      </c>
      <c r="P876" s="608">
        <v>0.91300000000000003</v>
      </c>
      <c r="Q876" s="608">
        <v>3.9929999999999999</v>
      </c>
    </row>
    <row r="877" spans="1:27" ht="11.5" customHeight="1">
      <c r="A877" s="505"/>
      <c r="B877" s="505"/>
      <c r="C877" s="18" t="s">
        <v>660</v>
      </c>
      <c r="D877" s="533"/>
      <c r="E877" s="608">
        <v>0</v>
      </c>
      <c r="F877" s="608">
        <v>0</v>
      </c>
      <c r="G877" s="608">
        <v>0</v>
      </c>
      <c r="H877" s="608">
        <v>0</v>
      </c>
      <c r="I877" s="608">
        <v>0</v>
      </c>
      <c r="J877" s="608">
        <v>0</v>
      </c>
      <c r="K877" s="608">
        <v>0</v>
      </c>
      <c r="L877" s="608">
        <v>2.6179999999999999</v>
      </c>
      <c r="M877" s="608">
        <v>0</v>
      </c>
      <c r="N877" s="608">
        <v>3.1070000000000002</v>
      </c>
      <c r="P877" s="608">
        <v>2.6179999999999999</v>
      </c>
      <c r="Q877" s="608">
        <v>0</v>
      </c>
    </row>
    <row r="878" spans="1:27" ht="11.5" customHeight="1">
      <c r="A878" s="505"/>
      <c r="B878" s="505"/>
      <c r="C878" s="18" t="s">
        <v>661</v>
      </c>
      <c r="D878" s="533"/>
      <c r="E878" s="608">
        <v>0</v>
      </c>
      <c r="F878" s="608">
        <v>0</v>
      </c>
      <c r="G878" s="608">
        <v>21.632000000000001</v>
      </c>
      <c r="H878" s="608">
        <v>0</v>
      </c>
      <c r="I878" s="608">
        <v>0</v>
      </c>
      <c r="J878" s="608">
        <v>0.64200000000000002</v>
      </c>
      <c r="K878" s="608">
        <v>0</v>
      </c>
      <c r="L878" s="608">
        <v>0</v>
      </c>
      <c r="M878" s="608">
        <v>0</v>
      </c>
      <c r="N878" s="608">
        <v>23.039000000000001</v>
      </c>
      <c r="P878" s="608">
        <v>1.407</v>
      </c>
      <c r="Q878" s="608">
        <v>21.632000000000001</v>
      </c>
    </row>
    <row r="879" spans="1:27" ht="12.75" customHeight="1">
      <c r="A879" s="505"/>
      <c r="B879" s="505"/>
      <c r="C879" s="18" t="s">
        <v>662</v>
      </c>
      <c r="D879" s="533"/>
      <c r="E879" s="608">
        <v>-29.14</v>
      </c>
      <c r="F879" s="608">
        <v>0</v>
      </c>
      <c r="G879" s="608">
        <v>-107.905</v>
      </c>
      <c r="H879" s="608">
        <v>-5.423</v>
      </c>
      <c r="I879" s="608">
        <v>-1.603</v>
      </c>
      <c r="J879" s="608">
        <v>-31.225000000000001</v>
      </c>
      <c r="K879" s="608">
        <v>0</v>
      </c>
      <c r="L879" s="608">
        <v>-112.306</v>
      </c>
      <c r="M879" s="608">
        <v>-4.5220000000000002</v>
      </c>
      <c r="N879" s="608">
        <v>-292.12400000000002</v>
      </c>
      <c r="P879" s="608">
        <v>-38.200000000000003</v>
      </c>
      <c r="Q879" s="608">
        <v>-253.92400000000001</v>
      </c>
    </row>
    <row r="880" spans="1:27">
      <c r="A880" s="505"/>
      <c r="B880" s="505"/>
      <c r="C880" s="18" t="s">
        <v>663</v>
      </c>
      <c r="D880" s="533"/>
      <c r="E880" s="608">
        <v>0</v>
      </c>
      <c r="F880" s="608">
        <v>0</v>
      </c>
      <c r="G880" s="608">
        <v>-1.115</v>
      </c>
      <c r="H880" s="608">
        <v>-185.113</v>
      </c>
      <c r="I880" s="608">
        <v>0</v>
      </c>
      <c r="J880" s="608">
        <v>-79.691000000000003</v>
      </c>
      <c r="K880" s="608">
        <v>0</v>
      </c>
      <c r="L880" s="608">
        <v>-156.80099999999999</v>
      </c>
      <c r="M880" s="608">
        <v>-3.48</v>
      </c>
      <c r="N880" s="608">
        <v>-426.2</v>
      </c>
      <c r="P880" s="608">
        <v>-3.48</v>
      </c>
      <c r="Q880" s="608">
        <v>-422.72</v>
      </c>
    </row>
    <row r="881" spans="1:17" ht="11.5" customHeight="1">
      <c r="A881" s="509"/>
      <c r="B881" s="505"/>
      <c r="C881" s="863"/>
      <c r="D881" s="1157"/>
      <c r="E881" s="787">
        <v>-17.792999999999999</v>
      </c>
      <c r="F881" s="787">
        <v>0</v>
      </c>
      <c r="G881" s="787">
        <v>-100.473</v>
      </c>
      <c r="H881" s="787">
        <v>-190.92699999999999</v>
      </c>
      <c r="I881" s="787">
        <v>-2.5270000000000001</v>
      </c>
      <c r="J881" s="787">
        <v>-104.708</v>
      </c>
      <c r="K881" s="787">
        <v>0</v>
      </c>
      <c r="L881" s="787">
        <v>-306.22499999999997</v>
      </c>
      <c r="M881" s="787">
        <v>-11.486000000000001</v>
      </c>
      <c r="N881" s="787">
        <v>-734.13900000000001</v>
      </c>
      <c r="P881" s="787">
        <v>-76.754000000000005</v>
      </c>
      <c r="Q881" s="787">
        <v>-657.38499999999999</v>
      </c>
    </row>
    <row r="882" spans="1:17" ht="11.5" customHeight="1">
      <c r="A882" s="509"/>
      <c r="B882" s="505"/>
      <c r="C882" s="594" t="s">
        <v>702</v>
      </c>
      <c r="D882" s="144"/>
      <c r="E882" s="529"/>
      <c r="F882" s="529"/>
      <c r="G882" s="529"/>
      <c r="H882" s="529"/>
      <c r="I882" s="529"/>
      <c r="J882" s="529"/>
      <c r="K882" s="529"/>
      <c r="L882" s="529"/>
      <c r="M882" s="529"/>
      <c r="N882" s="529"/>
      <c r="P882" s="529"/>
      <c r="Q882" s="529"/>
    </row>
    <row r="883" spans="1:17" ht="13.5" customHeight="1">
      <c r="A883" s="509"/>
      <c r="B883" s="505"/>
      <c r="C883" s="610" t="s">
        <v>655</v>
      </c>
      <c r="D883"/>
      <c r="E883" s="608">
        <v>152.88999999999999</v>
      </c>
      <c r="F883" s="608">
        <v>0</v>
      </c>
      <c r="G883" s="608">
        <v>678.62800000000004</v>
      </c>
      <c r="H883" s="608">
        <v>0</v>
      </c>
      <c r="I883" s="608">
        <v>3.746</v>
      </c>
      <c r="J883" s="608">
        <v>24.094000000000001</v>
      </c>
      <c r="K883" s="608">
        <v>0</v>
      </c>
      <c r="L883" s="608">
        <v>716.80600000000004</v>
      </c>
      <c r="M883" s="608">
        <v>19.637</v>
      </c>
      <c r="N883" s="608">
        <v>1595.8109999999999</v>
      </c>
      <c r="P883" s="608">
        <v>94.123999999999995</v>
      </c>
      <c r="Q883" s="608">
        <v>1501.6869999999999</v>
      </c>
    </row>
    <row r="884" spans="1:17" ht="11.5" customHeight="1">
      <c r="A884" s="509"/>
      <c r="B884" s="505"/>
      <c r="C884" s="861" t="s">
        <v>656</v>
      </c>
      <c r="D884" s="533"/>
      <c r="E884" s="862">
        <v>108.51</v>
      </c>
      <c r="F884" s="862">
        <v>0</v>
      </c>
      <c r="G884" s="862">
        <v>526.96799999999996</v>
      </c>
      <c r="H884" s="862">
        <v>0</v>
      </c>
      <c r="I884" s="862">
        <v>5.492</v>
      </c>
      <c r="J884" s="862">
        <v>1.7669999999999999</v>
      </c>
      <c r="K884" s="862">
        <v>0</v>
      </c>
      <c r="L884" s="862">
        <v>356.363</v>
      </c>
      <c r="M884" s="862">
        <v>1.377</v>
      </c>
      <c r="N884" s="862">
        <v>1000.477</v>
      </c>
      <c r="P884" s="862">
        <v>57.119</v>
      </c>
      <c r="Q884" s="862">
        <v>943.35799999999995</v>
      </c>
    </row>
    <row r="885" spans="1:17" ht="11.5" customHeight="1">
      <c r="A885" s="509"/>
      <c r="B885" s="505"/>
      <c r="C885" s="863"/>
      <c r="D885" s="1157"/>
      <c r="E885" s="866">
        <v>261.39999999999998</v>
      </c>
      <c r="F885" s="863">
        <v>0</v>
      </c>
      <c r="G885" s="787">
        <v>1205.596</v>
      </c>
      <c r="H885" s="787">
        <v>0</v>
      </c>
      <c r="I885" s="787">
        <v>9.2379999999999995</v>
      </c>
      <c r="J885" s="787">
        <v>25.861000000000001</v>
      </c>
      <c r="K885" s="863">
        <v>0</v>
      </c>
      <c r="L885" s="787">
        <v>1073.1690000000001</v>
      </c>
      <c r="M885" s="787">
        <v>21.013999999999999</v>
      </c>
      <c r="N885" s="787">
        <v>2596.288</v>
      </c>
      <c r="P885" s="787">
        <v>151.24299999999999</v>
      </c>
      <c r="Q885" s="787">
        <v>2445.0450000000001</v>
      </c>
    </row>
    <row r="886" spans="1:17" ht="11.5" customHeight="1">
      <c r="B886" s="505"/>
      <c r="C886" s="594" t="s">
        <v>703</v>
      </c>
      <c r="D886" s="513"/>
      <c r="E886" s="691"/>
      <c r="F886" s="691"/>
      <c r="G886" s="691"/>
      <c r="H886" s="691"/>
      <c r="I886" s="691"/>
      <c r="J886" s="691"/>
      <c r="K886" s="691"/>
      <c r="L886" s="691"/>
      <c r="M886" s="691"/>
      <c r="N886" s="691"/>
      <c r="P886" s="549"/>
      <c r="Q886" s="549"/>
    </row>
    <row r="887" spans="1:17" ht="11.5" customHeight="1">
      <c r="B887" s="505"/>
      <c r="C887" s="594" t="s">
        <v>654</v>
      </c>
      <c r="D887" s="144"/>
      <c r="E887" s="697"/>
      <c r="F887" s="697"/>
      <c r="G887" s="697"/>
      <c r="H887" s="697"/>
      <c r="I887" s="697"/>
      <c r="J887" s="697"/>
      <c r="K887" s="697"/>
      <c r="L887" s="697"/>
      <c r="M887" s="697"/>
      <c r="N887" s="697"/>
      <c r="P887" s="529"/>
      <c r="Q887" s="529"/>
    </row>
    <row r="888" spans="1:17">
      <c r="B888" s="505"/>
      <c r="C888" s="610" t="s">
        <v>655</v>
      </c>
      <c r="D888"/>
      <c r="E888" s="608">
        <v>0</v>
      </c>
      <c r="F888" s="608">
        <v>100.07899999999999</v>
      </c>
      <c r="G888" s="608">
        <v>0</v>
      </c>
      <c r="H888" s="608">
        <v>10.336</v>
      </c>
      <c r="I888" s="608">
        <v>274.71199999999999</v>
      </c>
      <c r="J888" s="608">
        <v>2.7970000000000002</v>
      </c>
      <c r="K888" s="608">
        <v>3044.8389999999999</v>
      </c>
      <c r="L888" s="608">
        <v>0.81799999999999995</v>
      </c>
      <c r="M888" s="608">
        <v>0</v>
      </c>
      <c r="N888" s="608">
        <v>3433.5810000000001</v>
      </c>
      <c r="P888" s="608">
        <v>0</v>
      </c>
      <c r="Q888" s="608">
        <v>450.68799999999999</v>
      </c>
    </row>
    <row r="889" spans="1:17" ht="11.5" customHeight="1">
      <c r="B889" s="505"/>
      <c r="C889" s="861" t="s">
        <v>656</v>
      </c>
      <c r="D889" s="533"/>
      <c r="E889" s="862">
        <v>0</v>
      </c>
      <c r="F889" s="862">
        <v>20.681000000000001</v>
      </c>
      <c r="G889" s="862">
        <v>0</v>
      </c>
      <c r="H889" s="862">
        <v>11.625999999999999</v>
      </c>
      <c r="I889" s="862">
        <v>252.54499999999999</v>
      </c>
      <c r="J889" s="862">
        <v>0</v>
      </c>
      <c r="K889" s="862">
        <v>2540.4470000000001</v>
      </c>
      <c r="L889" s="862">
        <v>0.65800000000000003</v>
      </c>
      <c r="M889" s="862">
        <v>0</v>
      </c>
      <c r="N889" s="862">
        <v>2826.2080000000001</v>
      </c>
      <c r="P889" s="862">
        <v>0</v>
      </c>
      <c r="Q889" s="862">
        <v>319.36799999999999</v>
      </c>
    </row>
    <row r="890" spans="1:17" ht="11.5" customHeight="1">
      <c r="B890" s="505"/>
      <c r="C890" s="863"/>
      <c r="D890" s="1157"/>
      <c r="E890" s="863">
        <v>0</v>
      </c>
      <c r="F890" s="866">
        <v>120.76</v>
      </c>
      <c r="G890" s="863">
        <v>0</v>
      </c>
      <c r="H890" s="787">
        <v>21.962</v>
      </c>
      <c r="I890" s="787">
        <v>527.25699999999995</v>
      </c>
      <c r="J890" s="787">
        <v>3.048</v>
      </c>
      <c r="K890" s="787">
        <v>5585.2860000000001</v>
      </c>
      <c r="L890" s="863">
        <v>1.476</v>
      </c>
      <c r="M890" s="863">
        <v>0</v>
      </c>
      <c r="N890" s="787">
        <v>6259.7889999999998</v>
      </c>
      <c r="P890" s="787">
        <v>0</v>
      </c>
      <c r="Q890" s="787">
        <v>770.05600000000004</v>
      </c>
    </row>
    <row r="891" spans="1:17" ht="11.5" customHeight="1">
      <c r="B891" s="505"/>
      <c r="C891" s="72"/>
      <c r="D891"/>
      <c r="E891" s="601"/>
      <c r="F891" s="602"/>
      <c r="G891" s="601"/>
      <c r="H891" s="602"/>
      <c r="I891" s="602"/>
      <c r="J891" s="602"/>
      <c r="K891" s="602"/>
      <c r="L891" s="601"/>
      <c r="M891" s="601"/>
      <c r="N891" s="602"/>
    </row>
    <row r="892" spans="1:17">
      <c r="A892" s="399"/>
      <c r="B892" s="505"/>
      <c r="C892" s="18" t="s">
        <v>657</v>
      </c>
      <c r="D892"/>
      <c r="E892" s="605"/>
      <c r="F892" s="605"/>
      <c r="G892" s="605"/>
      <c r="H892" s="605"/>
      <c r="I892" s="605"/>
      <c r="J892" s="605"/>
      <c r="K892" s="605"/>
      <c r="L892" s="605"/>
      <c r="M892" s="605"/>
      <c r="N892" s="605"/>
    </row>
    <row r="893" spans="1:17">
      <c r="B893" s="505"/>
      <c r="C893" s="18" t="s">
        <v>658</v>
      </c>
      <c r="D893" s="533"/>
      <c r="E893" s="608">
        <v>0</v>
      </c>
      <c r="F893" s="608">
        <v>-17.204999999999998</v>
      </c>
      <c r="G893" s="608">
        <v>0</v>
      </c>
      <c r="H893" s="608">
        <v>0.5</v>
      </c>
      <c r="I893" s="608">
        <v>-1.1000000000000001</v>
      </c>
      <c r="J893" s="608">
        <v>22.899000000000001</v>
      </c>
      <c r="K893" s="608">
        <v>4.4000000000000004</v>
      </c>
      <c r="L893" s="608">
        <v>-46.378</v>
      </c>
      <c r="M893" s="608">
        <v>0</v>
      </c>
      <c r="N893" s="608">
        <v>-36.884</v>
      </c>
      <c r="P893" s="608">
        <v>0</v>
      </c>
      <c r="Q893" s="608">
        <v>-41.267000000000003</v>
      </c>
    </row>
    <row r="894" spans="1:17" ht="11.5" customHeight="1">
      <c r="B894" s="505"/>
      <c r="C894" s="18" t="s">
        <v>659</v>
      </c>
      <c r="D894" s="533"/>
      <c r="E894" s="608">
        <v>0</v>
      </c>
      <c r="F894" s="608">
        <v>1.1120000000000001</v>
      </c>
      <c r="G894" s="608">
        <v>0</v>
      </c>
      <c r="H894" s="608">
        <v>0</v>
      </c>
      <c r="I894" s="608">
        <v>13.991</v>
      </c>
      <c r="J894" s="608">
        <v>24.515000000000001</v>
      </c>
      <c r="K894" s="608">
        <v>0</v>
      </c>
      <c r="L894" s="608">
        <v>0</v>
      </c>
      <c r="M894" s="608">
        <v>0</v>
      </c>
      <c r="N894" s="608">
        <v>39.618000000000002</v>
      </c>
      <c r="P894" s="608">
        <v>0</v>
      </c>
      <c r="Q894" s="608">
        <v>39.618000000000002</v>
      </c>
    </row>
    <row r="895" spans="1:17" ht="11.5" customHeight="1">
      <c r="B895" s="505"/>
      <c r="C895" s="18" t="s">
        <v>660</v>
      </c>
      <c r="D895" s="533"/>
      <c r="E895" s="608">
        <v>0</v>
      </c>
      <c r="F895" s="608">
        <v>42.069000000000003</v>
      </c>
      <c r="G895" s="608">
        <v>0</v>
      </c>
      <c r="H895" s="608">
        <v>0</v>
      </c>
      <c r="I895" s="608">
        <v>0</v>
      </c>
      <c r="J895" s="608">
        <v>165.01900000000001</v>
      </c>
      <c r="K895" s="608">
        <v>0</v>
      </c>
      <c r="L895" s="608">
        <v>151.63999999999999</v>
      </c>
      <c r="M895" s="608">
        <v>0</v>
      </c>
      <c r="N895" s="608">
        <v>358.72800000000001</v>
      </c>
      <c r="P895" s="608">
        <v>0</v>
      </c>
      <c r="Q895" s="608">
        <v>358.72800000000001</v>
      </c>
    </row>
    <row r="896" spans="1:17" ht="11.5" customHeight="1">
      <c r="B896" s="505"/>
      <c r="C896" s="18" t="s">
        <v>661</v>
      </c>
      <c r="D896" s="533"/>
      <c r="E896" s="608">
        <v>0</v>
      </c>
      <c r="F896" s="608">
        <v>1.8120000000000001</v>
      </c>
      <c r="G896" s="608">
        <v>0</v>
      </c>
      <c r="H896" s="608">
        <v>0</v>
      </c>
      <c r="I896" s="608">
        <v>0</v>
      </c>
      <c r="J896" s="608">
        <v>0</v>
      </c>
      <c r="K896" s="608">
        <v>0</v>
      </c>
      <c r="L896" s="608">
        <v>0</v>
      </c>
      <c r="M896" s="608">
        <v>0</v>
      </c>
      <c r="N896" s="608">
        <v>1.8120000000000001</v>
      </c>
      <c r="P896" s="608">
        <v>0</v>
      </c>
      <c r="Q896" s="608">
        <v>1.8120000000000001</v>
      </c>
    </row>
    <row r="897" spans="2:17">
      <c r="B897" s="505"/>
      <c r="C897" s="18" t="s">
        <v>662</v>
      </c>
      <c r="D897" s="533"/>
      <c r="E897" s="608">
        <v>0</v>
      </c>
      <c r="F897" s="608">
        <v>-16.989999999999998</v>
      </c>
      <c r="G897" s="608">
        <v>0</v>
      </c>
      <c r="H897" s="608">
        <v>-0.92100000000000004</v>
      </c>
      <c r="I897" s="608">
        <v>-20.619</v>
      </c>
      <c r="J897" s="608">
        <v>-11.944000000000001</v>
      </c>
      <c r="K897" s="608">
        <v>-54.84</v>
      </c>
      <c r="L897" s="608">
        <v>-9.2189999999999994</v>
      </c>
      <c r="M897" s="608">
        <v>0</v>
      </c>
      <c r="N897" s="608">
        <v>-114.533</v>
      </c>
      <c r="P897" s="608">
        <v>0</v>
      </c>
      <c r="Q897" s="608">
        <v>-62.158999999999999</v>
      </c>
    </row>
    <row r="898" spans="2:17" ht="11.5" customHeight="1">
      <c r="B898" s="505"/>
      <c r="C898" s="18" t="s">
        <v>723</v>
      </c>
      <c r="D898" s="533"/>
      <c r="E898" s="608">
        <v>0</v>
      </c>
      <c r="F898" s="608">
        <v>-25.363</v>
      </c>
      <c r="G898" s="608">
        <v>0</v>
      </c>
      <c r="H898" s="608">
        <v>-9.6859999999999999</v>
      </c>
      <c r="I898" s="608">
        <v>0</v>
      </c>
      <c r="J898" s="608">
        <v>-2.5419999999999998</v>
      </c>
      <c r="K898" s="608">
        <v>-5534.8459999999995</v>
      </c>
      <c r="L898" s="608">
        <v>-1.464</v>
      </c>
      <c r="M898" s="608">
        <v>0</v>
      </c>
      <c r="N898" s="608">
        <v>-5573.9009999999998</v>
      </c>
      <c r="P898" s="608">
        <v>0</v>
      </c>
      <c r="Q898" s="608">
        <v>-132.15700000000001</v>
      </c>
    </row>
    <row r="899" spans="2:17" ht="11.5" customHeight="1">
      <c r="B899" s="505"/>
      <c r="C899" s="863"/>
      <c r="D899" s="1157"/>
      <c r="E899" s="787">
        <v>0</v>
      </c>
      <c r="F899" s="787">
        <v>-14.564999999999991</v>
      </c>
      <c r="G899" s="787">
        <v>0</v>
      </c>
      <c r="H899" s="787">
        <v>-10.106999999999999</v>
      </c>
      <c r="I899" s="787">
        <v>-7.7279999999999998</v>
      </c>
      <c r="J899" s="787">
        <v>197.947</v>
      </c>
      <c r="K899" s="787">
        <v>-5585.2859999999991</v>
      </c>
      <c r="L899" s="787">
        <v>94.578999999999994</v>
      </c>
      <c r="M899" s="787">
        <v>0</v>
      </c>
      <c r="N899" s="787">
        <v>-5325.16</v>
      </c>
      <c r="P899" s="787">
        <v>0</v>
      </c>
      <c r="Q899" s="787">
        <v>164.57500000000002</v>
      </c>
    </row>
    <row r="900" spans="2:17" ht="11.5" customHeight="1">
      <c r="B900" s="505"/>
      <c r="C900" s="594" t="s">
        <v>668</v>
      </c>
      <c r="D900" s="144"/>
      <c r="E900" s="529"/>
      <c r="F900" s="529"/>
      <c r="G900" s="529"/>
      <c r="H900" s="529"/>
      <c r="I900" s="529"/>
      <c r="J900" s="529"/>
      <c r="K900" s="529"/>
      <c r="L900" s="529"/>
      <c r="M900" s="529"/>
      <c r="N900" s="529"/>
      <c r="P900" s="529"/>
      <c r="Q900" s="529"/>
    </row>
    <row r="901" spans="2:17" ht="11.5" customHeight="1">
      <c r="B901" s="505"/>
      <c r="C901" s="610" t="s">
        <v>655</v>
      </c>
      <c r="D901"/>
      <c r="E901" s="608">
        <v>0</v>
      </c>
      <c r="F901" s="608">
        <v>89.959000000000003</v>
      </c>
      <c r="G901" s="608">
        <v>0</v>
      </c>
      <c r="H901" s="608">
        <v>5.0259999999999998</v>
      </c>
      <c r="I901" s="608">
        <v>275.52699999999999</v>
      </c>
      <c r="J901" s="608">
        <v>126.78400000000001</v>
      </c>
      <c r="K901" s="608">
        <v>0</v>
      </c>
      <c r="L901" s="608">
        <v>94.894999999999996</v>
      </c>
      <c r="M901" s="608">
        <v>0</v>
      </c>
      <c r="N901" s="608">
        <v>592.19100000000003</v>
      </c>
      <c r="P901" s="608">
        <v>0</v>
      </c>
      <c r="Q901" s="608">
        <v>592.19299999999998</v>
      </c>
    </row>
    <row r="902" spans="2:17" ht="11.5" customHeight="1">
      <c r="B902" s="505"/>
      <c r="C902" s="861" t="s">
        <v>656</v>
      </c>
      <c r="D902" s="533"/>
      <c r="E902" s="862">
        <v>0</v>
      </c>
      <c r="F902" s="862">
        <v>16.236000000000001</v>
      </c>
      <c r="G902" s="862">
        <v>0</v>
      </c>
      <c r="H902" s="862">
        <v>6.8289999999999997</v>
      </c>
      <c r="I902" s="862">
        <v>244.00200000000001</v>
      </c>
      <c r="J902" s="862">
        <v>74.210999999999999</v>
      </c>
      <c r="K902" s="862">
        <v>0</v>
      </c>
      <c r="L902" s="862">
        <v>1.1599999999999999</v>
      </c>
      <c r="M902" s="862">
        <v>0</v>
      </c>
      <c r="N902" s="862">
        <v>342.43799999999999</v>
      </c>
      <c r="P902" s="862">
        <v>0</v>
      </c>
      <c r="Q902" s="862">
        <v>342.43799999999999</v>
      </c>
    </row>
    <row r="903" spans="2:17" ht="11.5" customHeight="1">
      <c r="B903" s="505"/>
      <c r="C903" s="863"/>
      <c r="D903" s="1157"/>
      <c r="E903" s="863">
        <v>0</v>
      </c>
      <c r="F903" s="866">
        <v>106.19499999999999</v>
      </c>
      <c r="G903" s="863">
        <v>0</v>
      </c>
      <c r="H903" s="787">
        <v>11.855</v>
      </c>
      <c r="I903" s="787">
        <v>519.529</v>
      </c>
      <c r="J903" s="787">
        <v>200.995</v>
      </c>
      <c r="K903" s="787">
        <v>0</v>
      </c>
      <c r="L903" s="863">
        <v>96.055000000000007</v>
      </c>
      <c r="M903" s="863">
        <v>0</v>
      </c>
      <c r="N903" s="787">
        <v>934.62900000000002</v>
      </c>
      <c r="P903" s="863">
        <v>0</v>
      </c>
      <c r="Q903" s="787">
        <v>934.63099999999997</v>
      </c>
    </row>
    <row r="904" spans="2:17">
      <c r="B904" s="505"/>
      <c r="C904" s="594" t="s">
        <v>704</v>
      </c>
      <c r="D904" s="513"/>
      <c r="E904" s="513"/>
      <c r="F904" s="513"/>
      <c r="G904" s="513"/>
      <c r="H904" s="513"/>
      <c r="I904" s="513"/>
      <c r="J904" s="513"/>
      <c r="K904" s="513"/>
      <c r="L904" s="513"/>
      <c r="M904" s="513"/>
      <c r="N904" s="513"/>
      <c r="P904" s="549"/>
      <c r="Q904" s="549"/>
    </row>
    <row r="905" spans="2:17">
      <c r="B905" s="505"/>
      <c r="C905" s="594" t="s">
        <v>654</v>
      </c>
      <c r="D905" s="144"/>
      <c r="E905" s="529"/>
      <c r="F905" s="529"/>
      <c r="G905" s="529"/>
      <c r="H905" s="529"/>
      <c r="I905" s="529"/>
      <c r="J905" s="529"/>
      <c r="K905" s="529"/>
      <c r="L905" s="529"/>
      <c r="M905" s="529"/>
      <c r="N905" s="529"/>
      <c r="P905" s="529"/>
      <c r="Q905" s="529"/>
    </row>
    <row r="906" spans="2:17">
      <c r="B906" s="505"/>
      <c r="C906" s="610" t="s">
        <v>655</v>
      </c>
      <c r="D906"/>
      <c r="E906" s="608">
        <v>178.297</v>
      </c>
      <c r="F906" s="608">
        <v>100.07899999999999</v>
      </c>
      <c r="G906" s="608">
        <v>704.75599999999997</v>
      </c>
      <c r="H906" s="608">
        <v>34.186999999999998</v>
      </c>
      <c r="I906" s="608">
        <v>279.755</v>
      </c>
      <c r="J906" s="608">
        <v>119.426</v>
      </c>
      <c r="K906" s="608">
        <v>3044.8389999999999</v>
      </c>
      <c r="L906" s="608">
        <v>931.30600000000004</v>
      </c>
      <c r="M906" s="608">
        <v>28.428999999999998</v>
      </c>
      <c r="N906" s="608">
        <v>5421.0740000000005</v>
      </c>
      <c r="P906" s="608">
        <v>140.96799999999999</v>
      </c>
      <c r="Q906" s="608">
        <v>2297.2130000000002</v>
      </c>
    </row>
    <row r="907" spans="2:17">
      <c r="B907" s="505"/>
      <c r="C907" s="861" t="s">
        <v>656</v>
      </c>
      <c r="D907" s="533"/>
      <c r="E907" s="862">
        <v>100.896</v>
      </c>
      <c r="F907" s="862">
        <v>20.681000000000001</v>
      </c>
      <c r="G907" s="862">
        <v>601.31299999999999</v>
      </c>
      <c r="H907" s="862">
        <v>178.71200000000002</v>
      </c>
      <c r="I907" s="862">
        <v>259.267</v>
      </c>
      <c r="J907" s="862">
        <v>14.190999999999999</v>
      </c>
      <c r="K907" s="862">
        <v>2540.4470000000001</v>
      </c>
      <c r="L907" s="862">
        <v>449.56400000000002</v>
      </c>
      <c r="M907" s="862">
        <v>4.0709999999999997</v>
      </c>
      <c r="N907" s="862">
        <v>4169.1419999999998</v>
      </c>
      <c r="P907" s="862">
        <v>87.028999999999996</v>
      </c>
      <c r="Q907" s="862">
        <v>1575.2729999999999</v>
      </c>
    </row>
    <row r="908" spans="2:17">
      <c r="B908" s="505"/>
      <c r="C908" s="863"/>
      <c r="D908" s="1157"/>
      <c r="E908" s="866">
        <v>279.19299999999998</v>
      </c>
      <c r="F908" s="866">
        <v>120.76</v>
      </c>
      <c r="G908" s="787">
        <v>1306.069</v>
      </c>
      <c r="H908" s="787">
        <v>212.899</v>
      </c>
      <c r="I908" s="787">
        <v>539.02199999999993</v>
      </c>
      <c r="J908" s="787">
        <v>133.61699999999999</v>
      </c>
      <c r="K908" s="787">
        <v>5585.2860000000001</v>
      </c>
      <c r="L908" s="787">
        <v>1380.8700000000001</v>
      </c>
      <c r="M908" s="787">
        <v>32.5</v>
      </c>
      <c r="N908" s="787">
        <v>9590.2160000000003</v>
      </c>
      <c r="P908" s="787">
        <v>227.99700000000001</v>
      </c>
      <c r="Q908" s="787">
        <v>3872.4859999999999</v>
      </c>
    </row>
    <row r="909" spans="2:17">
      <c r="B909" s="505"/>
      <c r="C909" s="594" t="s">
        <v>668</v>
      </c>
      <c r="D909" s="144"/>
      <c r="E909" s="529"/>
      <c r="F909" s="529"/>
      <c r="G909" s="529"/>
      <c r="H909" s="529"/>
      <c r="I909" s="529"/>
      <c r="J909" s="529"/>
      <c r="K909" s="529"/>
      <c r="L909" s="529"/>
      <c r="M909" s="529"/>
      <c r="N909" s="529"/>
      <c r="P909" s="529"/>
      <c r="Q909" s="529"/>
    </row>
    <row r="910" spans="2:17">
      <c r="B910" s="505"/>
      <c r="C910" s="610" t="s">
        <v>655</v>
      </c>
      <c r="D910"/>
      <c r="E910" s="608">
        <v>152.88999999999999</v>
      </c>
      <c r="F910" s="608">
        <v>89.959000000000003</v>
      </c>
      <c r="G910" s="608">
        <v>678.62800000000004</v>
      </c>
      <c r="H910" s="608">
        <v>5.0359999999999996</v>
      </c>
      <c r="I910" s="608">
        <v>279.27299999999997</v>
      </c>
      <c r="J910" s="608">
        <v>150.87800000000001</v>
      </c>
      <c r="K910" s="608">
        <v>0</v>
      </c>
      <c r="L910" s="608">
        <v>811.70100000000002</v>
      </c>
      <c r="M910" s="608">
        <v>19.637</v>
      </c>
      <c r="N910" s="608">
        <v>2188.002</v>
      </c>
      <c r="P910" s="608">
        <v>94.123999999999995</v>
      </c>
      <c r="Q910" s="608">
        <v>2093.88</v>
      </c>
    </row>
    <row r="911" spans="2:17">
      <c r="B911" s="505"/>
      <c r="C911" s="861" t="s">
        <v>656</v>
      </c>
      <c r="D911" s="533"/>
      <c r="E911" s="862">
        <v>108.51</v>
      </c>
      <c r="F911" s="862">
        <v>16.236000000000001</v>
      </c>
      <c r="G911" s="862">
        <v>526.96799999999996</v>
      </c>
      <c r="H911" s="862">
        <v>6.8289999999999997</v>
      </c>
      <c r="I911" s="862">
        <v>249.494</v>
      </c>
      <c r="J911" s="862">
        <v>75.977999999999994</v>
      </c>
      <c r="K911" s="862">
        <v>0</v>
      </c>
      <c r="L911" s="862">
        <v>357.52300000000002</v>
      </c>
      <c r="M911" s="862">
        <v>1.377</v>
      </c>
      <c r="N911" s="862">
        <v>1342.915</v>
      </c>
      <c r="P911" s="608">
        <v>57.119</v>
      </c>
      <c r="Q911" s="608">
        <v>1285.7959999999998</v>
      </c>
    </row>
    <row r="912" spans="2:17">
      <c r="B912" s="505"/>
      <c r="C912" s="863"/>
      <c r="D912" s="1157"/>
      <c r="E912" s="863">
        <v>261.39999999999998</v>
      </c>
      <c r="F912" s="863">
        <v>106.19499999999999</v>
      </c>
      <c r="G912" s="787">
        <v>1205.596</v>
      </c>
      <c r="H912" s="787">
        <v>11.865</v>
      </c>
      <c r="I912" s="787">
        <v>528.76700000000005</v>
      </c>
      <c r="J912" s="787">
        <v>226.85599999999999</v>
      </c>
      <c r="K912" s="787">
        <v>0</v>
      </c>
      <c r="L912" s="787">
        <v>1169.2240000000002</v>
      </c>
      <c r="M912" s="787">
        <v>21.013999999999999</v>
      </c>
      <c r="N912" s="787">
        <v>3530.9169999999999</v>
      </c>
      <c r="P912" s="787">
        <v>151.24299999999999</v>
      </c>
      <c r="Q912" s="787">
        <v>3379.6759999999999</v>
      </c>
    </row>
    <row r="913" spans="2:17" ht="24.7" customHeight="1">
      <c r="B913" s="706" t="s">
        <v>308</v>
      </c>
      <c r="C913" s="1272" t="s">
        <v>669</v>
      </c>
      <c r="D913" s="1272"/>
      <c r="E913" s="1272"/>
      <c r="F913" s="1272"/>
      <c r="G913" s="1272"/>
      <c r="H913" s="1272"/>
      <c r="I913" s="1272"/>
      <c r="J913" s="1272"/>
      <c r="K913" s="1272"/>
      <c r="L913" s="1272"/>
      <c r="M913" s="1272"/>
      <c r="N913" s="1272"/>
      <c r="O913" s="1272"/>
      <c r="P913" s="1272"/>
      <c r="Q913" s="1272"/>
    </row>
    <row r="914" spans="2:17">
      <c r="B914" s="399" t="s">
        <v>492</v>
      </c>
      <c r="C914" s="1266" t="s">
        <v>532</v>
      </c>
      <c r="D914" s="1266"/>
      <c r="E914" s="1266"/>
      <c r="F914" s="1266"/>
      <c r="G914" s="1266"/>
      <c r="H914" s="1266"/>
      <c r="I914" s="1266"/>
      <c r="J914" s="1266"/>
      <c r="K914" s="1266"/>
      <c r="L914" s="1266"/>
      <c r="M914" s="1266"/>
      <c r="N914" s="1266"/>
      <c r="O914" s="1266"/>
      <c r="P914" s="1266"/>
      <c r="Q914" s="1266"/>
    </row>
    <row r="915" spans="2:17">
      <c r="B915" s="399" t="s">
        <v>302</v>
      </c>
      <c r="C915" s="1266" t="s">
        <v>724</v>
      </c>
      <c r="D915" s="1266"/>
      <c r="E915" s="1266"/>
      <c r="F915" s="1266"/>
      <c r="G915" s="1266"/>
      <c r="H915" s="1266"/>
      <c r="I915" s="1266"/>
      <c r="J915" s="1266"/>
      <c r="K915" s="1266"/>
      <c r="L915" s="1266"/>
      <c r="M915" s="1266"/>
      <c r="N915" s="1266"/>
      <c r="O915" s="1266"/>
      <c r="P915" s="1266"/>
      <c r="Q915" s="1266"/>
    </row>
    <row r="916" spans="2:17">
      <c r="B916" s="399" t="s">
        <v>297</v>
      </c>
      <c r="C916" s="1266" t="s">
        <v>678</v>
      </c>
      <c r="D916" s="1266"/>
      <c r="E916" s="1266"/>
      <c r="F916" s="1266"/>
      <c r="G916" s="1266"/>
      <c r="H916" s="1266"/>
      <c r="I916" s="1266"/>
      <c r="J916" s="1266"/>
      <c r="K916" s="1266"/>
      <c r="L916" s="1266"/>
      <c r="M916" s="1266"/>
      <c r="N916" s="1266"/>
      <c r="O916" s="1266"/>
      <c r="P916" s="1266"/>
      <c r="Q916" s="1266"/>
    </row>
    <row r="917" spans="2:17">
      <c r="B917" s="399" t="s">
        <v>498</v>
      </c>
      <c r="C917" s="1266" t="s">
        <v>725</v>
      </c>
      <c r="D917" s="1266"/>
      <c r="E917" s="1266"/>
      <c r="F917" s="1266"/>
      <c r="G917" s="1266"/>
      <c r="H917" s="1266"/>
      <c r="I917" s="1266"/>
      <c r="J917" s="1266"/>
      <c r="K917" s="1266"/>
      <c r="L917" s="1266"/>
      <c r="M917" s="1266"/>
      <c r="N917" s="1266"/>
      <c r="O917" s="1266"/>
      <c r="P917" s="1266"/>
      <c r="Q917" s="1266"/>
    </row>
    <row r="918" spans="2:17" ht="12.6">
      <c r="B918" s="399" t="s">
        <v>500</v>
      </c>
      <c r="C918" s="1287" t="s">
        <v>726</v>
      </c>
      <c r="D918" s="1287"/>
      <c r="E918" s="1287"/>
      <c r="F918" s="1287"/>
      <c r="G918" s="1287"/>
      <c r="H918" s="1287"/>
      <c r="I918" s="1287"/>
      <c r="J918" s="1287"/>
      <c r="K918" s="1287"/>
      <c r="L918" s="1287"/>
      <c r="M918" s="1287"/>
      <c r="N918" s="1287"/>
      <c r="O918" s="1287"/>
      <c r="P918" s="1287"/>
      <c r="Q918" s="1287"/>
    </row>
    <row r="919" spans="2:17">
      <c r="B919" s="505"/>
    </row>
    <row r="920" spans="2:17" ht="14.1">
      <c r="B920" s="505"/>
      <c r="C920" s="1195" t="s">
        <v>673</v>
      </c>
      <c r="D920" s="511"/>
      <c r="E920" s="1283" t="s">
        <v>352</v>
      </c>
      <c r="F920" s="1284"/>
      <c r="G920" s="1283" t="s">
        <v>566</v>
      </c>
      <c r="H920" s="1283"/>
      <c r="I920" s="1154" t="s">
        <v>567</v>
      </c>
      <c r="J920" s="1154" t="s">
        <v>727</v>
      </c>
      <c r="K920" s="1283" t="s">
        <v>569</v>
      </c>
      <c r="L920" s="1285"/>
      <c r="M920" s="1154" t="s">
        <v>570</v>
      </c>
      <c r="N920" s="1155" t="s">
        <v>571</v>
      </c>
      <c r="P920" s="7" t="s">
        <v>571</v>
      </c>
      <c r="Q920" s="7" t="s">
        <v>572</v>
      </c>
    </row>
    <row r="921" spans="2:17">
      <c r="B921" s="505"/>
      <c r="C921" s="1196" t="s">
        <v>653</v>
      </c>
      <c r="D921" s="511"/>
      <c r="E921" s="1279"/>
      <c r="F921" s="1280"/>
      <c r="G921" s="1279" t="s">
        <v>573</v>
      </c>
      <c r="H921" s="1279"/>
      <c r="I921" s="11" t="s">
        <v>573</v>
      </c>
      <c r="J921" s="11"/>
      <c r="K921" s="539"/>
      <c r="L921" s="539"/>
      <c r="M921" s="539"/>
      <c r="N921" s="539"/>
      <c r="P921" s="6" t="s">
        <v>574</v>
      </c>
      <c r="Q921" s="6" t="s">
        <v>575</v>
      </c>
    </row>
    <row r="922" spans="2:17">
      <c r="B922" s="505"/>
      <c r="C922" s="683"/>
      <c r="D922" s="520"/>
      <c r="E922" s="541"/>
      <c r="F922" s="541"/>
      <c r="G922" s="541"/>
      <c r="H922" s="541" t="s">
        <v>576</v>
      </c>
      <c r="I922" s="541"/>
      <c r="J922" s="541"/>
      <c r="K922" s="541"/>
      <c r="L922" s="541"/>
      <c r="M922" s="541"/>
      <c r="N922" s="541"/>
      <c r="P922" s="541"/>
      <c r="Q922" s="541"/>
    </row>
    <row r="923" spans="2:17">
      <c r="B923" s="505"/>
      <c r="C923" s="537"/>
      <c r="D923" s="520"/>
      <c r="E923" s="539"/>
      <c r="F923" s="539" t="s">
        <v>576</v>
      </c>
      <c r="G923" s="539"/>
      <c r="H923" s="539" t="s">
        <v>566</v>
      </c>
      <c r="I923" s="539"/>
      <c r="J923" s="539"/>
      <c r="K923" s="539"/>
      <c r="L923" s="539" t="s">
        <v>576</v>
      </c>
      <c r="M923" s="539"/>
      <c r="N923" s="539"/>
      <c r="P923" s="539"/>
      <c r="Q923" s="539"/>
    </row>
    <row r="924" spans="2:17">
      <c r="B924" s="505"/>
      <c r="C924" s="542"/>
      <c r="D924" s="513"/>
      <c r="E924" s="543" t="s">
        <v>577</v>
      </c>
      <c r="F924" s="543" t="s">
        <v>352</v>
      </c>
      <c r="G924" s="543" t="s">
        <v>680</v>
      </c>
      <c r="H924" s="543" t="s">
        <v>573</v>
      </c>
      <c r="I924" s="543"/>
      <c r="J924" s="543"/>
      <c r="K924" s="543" t="s">
        <v>615</v>
      </c>
      <c r="L924" s="543" t="s">
        <v>569</v>
      </c>
      <c r="M924" s="543"/>
      <c r="N924" s="543"/>
      <c r="P924" s="543"/>
      <c r="Q924" s="543"/>
    </row>
    <row r="925" spans="2:17">
      <c r="B925" s="505"/>
      <c r="C925" s="544">
        <v>2022</v>
      </c>
      <c r="D925" s="529"/>
      <c r="E925" s="529"/>
      <c r="F925" s="529"/>
      <c r="G925" s="529"/>
      <c r="H925" s="529"/>
      <c r="I925" s="529"/>
      <c r="J925" s="529"/>
      <c r="K925" s="529"/>
      <c r="L925" s="529"/>
      <c r="M925" s="529"/>
      <c r="N925" s="529"/>
      <c r="P925" s="529"/>
      <c r="Q925" s="529"/>
    </row>
    <row r="926" spans="2:17">
      <c r="B926" s="505"/>
      <c r="C926" s="594" t="s">
        <v>578</v>
      </c>
      <c r="D926" s="595"/>
      <c r="E926" s="513"/>
      <c r="F926" s="513"/>
      <c r="G926" s="513"/>
      <c r="H926" s="513"/>
      <c r="I926" s="513"/>
      <c r="J926" s="513"/>
      <c r="K926" s="513"/>
      <c r="L926" s="513"/>
      <c r="M926" s="513"/>
      <c r="N926" s="513"/>
      <c r="P926" s="549"/>
      <c r="Q926" s="549"/>
    </row>
    <row r="927" spans="2:17">
      <c r="B927" s="505"/>
      <c r="C927" s="594" t="s">
        <v>654</v>
      </c>
      <c r="D927" s="596"/>
      <c r="E927" s="529"/>
      <c r="F927" s="529"/>
      <c r="G927" s="529"/>
      <c r="H927" s="529"/>
      <c r="I927" s="529"/>
      <c r="J927" s="529"/>
      <c r="K927" s="529"/>
      <c r="L927" s="529"/>
      <c r="M927" s="529"/>
      <c r="N927" s="529"/>
      <c r="P927" s="529"/>
      <c r="Q927" s="529"/>
    </row>
    <row r="928" spans="2:17">
      <c r="B928" s="505"/>
      <c r="C928" s="610" t="s">
        <v>655</v>
      </c>
      <c r="D928" s="599"/>
      <c r="E928" s="608">
        <v>8.4550000000000001</v>
      </c>
      <c r="F928" s="608">
        <v>0</v>
      </c>
      <c r="G928" s="608">
        <v>132.38399999999999</v>
      </c>
      <c r="H928" s="608">
        <v>0</v>
      </c>
      <c r="I928" s="608">
        <v>2.0779999999999998</v>
      </c>
      <c r="J928" s="608">
        <v>8.702</v>
      </c>
      <c r="K928" s="608">
        <v>0</v>
      </c>
      <c r="L928" s="608">
        <v>0</v>
      </c>
      <c r="M928" s="608">
        <v>1.6759999999999999</v>
      </c>
      <c r="N928" s="608">
        <v>153.29499999999999</v>
      </c>
      <c r="P928" s="608">
        <v>12.456</v>
      </c>
      <c r="Q928" s="608">
        <v>140.839</v>
      </c>
    </row>
    <row r="929" spans="2:17">
      <c r="B929" s="505"/>
      <c r="C929" s="861" t="s">
        <v>656</v>
      </c>
      <c r="D929" s="533"/>
      <c r="E929" s="862">
        <v>0</v>
      </c>
      <c r="F929" s="862">
        <v>0</v>
      </c>
      <c r="G929" s="862">
        <v>195.184</v>
      </c>
      <c r="H929" s="862">
        <v>0</v>
      </c>
      <c r="I929" s="862">
        <v>18.504000000000001</v>
      </c>
      <c r="J929" s="862">
        <v>0.95399999999999996</v>
      </c>
      <c r="K929" s="862">
        <v>0</v>
      </c>
      <c r="L929" s="862">
        <v>0</v>
      </c>
      <c r="M929" s="862">
        <v>0</v>
      </c>
      <c r="N929" s="862">
        <v>214.87</v>
      </c>
      <c r="P929" s="862">
        <v>19.602</v>
      </c>
      <c r="Q929" s="862">
        <v>195.268</v>
      </c>
    </row>
    <row r="930" spans="2:17">
      <c r="B930" s="505"/>
      <c r="C930" s="863"/>
      <c r="D930" s="1157"/>
      <c r="E930" s="863">
        <v>8.5389999999999997</v>
      </c>
      <c r="F930" s="863">
        <v>0</v>
      </c>
      <c r="G930" s="787">
        <v>327.56799999999998</v>
      </c>
      <c r="H930" s="863">
        <v>0</v>
      </c>
      <c r="I930" s="787">
        <v>20.582000000000001</v>
      </c>
      <c r="J930" s="787">
        <v>9.6560000000000006</v>
      </c>
      <c r="K930" s="863">
        <v>0</v>
      </c>
      <c r="L930" s="863">
        <v>0</v>
      </c>
      <c r="M930" s="787">
        <v>1.82</v>
      </c>
      <c r="N930" s="787">
        <v>368.16500000000002</v>
      </c>
      <c r="P930" s="787">
        <v>32.058</v>
      </c>
      <c r="Q930" s="787">
        <v>336.10700000000003</v>
      </c>
    </row>
    <row r="931" spans="2:17">
      <c r="B931" s="505"/>
      <c r="C931" s="72"/>
      <c r="D931"/>
      <c r="E931" s="601"/>
      <c r="F931" s="601"/>
      <c r="G931" s="602"/>
      <c r="H931" s="601"/>
      <c r="I931" s="602"/>
      <c r="J931" s="602"/>
      <c r="K931" s="601"/>
      <c r="L931" s="601"/>
      <c r="M931" s="602"/>
      <c r="N931" s="602"/>
    </row>
    <row r="932" spans="2:17">
      <c r="B932" s="505"/>
      <c r="C932" s="18" t="s">
        <v>657</v>
      </c>
      <c r="D932"/>
      <c r="E932" s="605"/>
      <c r="F932" s="605"/>
      <c r="G932" s="605"/>
      <c r="H932" s="605"/>
      <c r="I932" s="605"/>
      <c r="J932" s="605"/>
      <c r="K932" s="605"/>
      <c r="L932" s="605"/>
      <c r="M932" s="605"/>
      <c r="N932" s="605"/>
    </row>
    <row r="933" spans="2:17">
      <c r="B933" s="505"/>
      <c r="C933" s="18" t="s">
        <v>658</v>
      </c>
      <c r="D933" s="533"/>
      <c r="E933" s="608">
        <v>-0.68400000000000005</v>
      </c>
      <c r="F933" s="608">
        <v>0</v>
      </c>
      <c r="G933" s="608">
        <v>100.813</v>
      </c>
      <c r="H933" s="608">
        <v>0</v>
      </c>
      <c r="I933" s="608">
        <v>-17.623999999999999</v>
      </c>
      <c r="J933" s="608">
        <v>-0.99199999999999999</v>
      </c>
      <c r="K933" s="608">
        <v>0</v>
      </c>
      <c r="L933" s="608">
        <v>0</v>
      </c>
      <c r="M933" s="608">
        <v>0</v>
      </c>
      <c r="N933" s="608">
        <v>81.022999999999996</v>
      </c>
      <c r="P933" s="608">
        <v>-19.106000000000002</v>
      </c>
      <c r="Q933" s="608">
        <v>100.129</v>
      </c>
    </row>
    <row r="934" spans="2:17">
      <c r="B934" s="505"/>
      <c r="C934" s="18" t="s">
        <v>659</v>
      </c>
      <c r="D934" s="533"/>
      <c r="E934" s="608">
        <v>0</v>
      </c>
      <c r="F934" s="608">
        <v>0</v>
      </c>
      <c r="G934" s="608">
        <v>16.128</v>
      </c>
      <c r="H934" s="608">
        <v>0</v>
      </c>
      <c r="I934" s="608">
        <v>0</v>
      </c>
      <c r="J934" s="608">
        <v>0.72199999999999998</v>
      </c>
      <c r="K934" s="608">
        <v>0</v>
      </c>
      <c r="L934" s="608">
        <v>0</v>
      </c>
      <c r="M934" s="608">
        <v>0</v>
      </c>
      <c r="N934" s="608">
        <v>16.850000000000001</v>
      </c>
      <c r="P934" s="608">
        <v>0.72199999999999998</v>
      </c>
      <c r="Q934" s="608">
        <v>16.128</v>
      </c>
    </row>
    <row r="935" spans="2:17">
      <c r="B935" s="505"/>
      <c r="C935" s="18" t="s">
        <v>660</v>
      </c>
      <c r="D935" s="533"/>
      <c r="E935" s="608">
        <v>0</v>
      </c>
      <c r="F935" s="608">
        <v>0</v>
      </c>
      <c r="G935" s="608">
        <v>0</v>
      </c>
      <c r="H935" s="608">
        <v>0</v>
      </c>
      <c r="I935" s="608">
        <v>0</v>
      </c>
      <c r="J935" s="608">
        <v>0</v>
      </c>
      <c r="K935" s="608">
        <v>0</v>
      </c>
      <c r="L935" s="608">
        <v>0</v>
      </c>
      <c r="M935" s="608">
        <v>0</v>
      </c>
      <c r="N935" s="608">
        <v>0</v>
      </c>
      <c r="P935" s="608">
        <v>0</v>
      </c>
      <c r="Q935" s="608">
        <v>0</v>
      </c>
    </row>
    <row r="936" spans="2:17">
      <c r="B936" s="505"/>
      <c r="C936" s="18" t="s">
        <v>661</v>
      </c>
      <c r="D936" s="533"/>
      <c r="E936" s="608">
        <v>0</v>
      </c>
      <c r="F936" s="608">
        <v>0</v>
      </c>
      <c r="G936" s="608">
        <v>1.1519999999999999</v>
      </c>
      <c r="H936" s="608">
        <v>0</v>
      </c>
      <c r="I936" s="608">
        <v>0</v>
      </c>
      <c r="J936" s="608">
        <v>0.79200000000000004</v>
      </c>
      <c r="K936" s="608">
        <v>0</v>
      </c>
      <c r="L936" s="608">
        <v>0</v>
      </c>
      <c r="M936" s="608">
        <v>0</v>
      </c>
      <c r="N936" s="608">
        <v>2.0089999999999999</v>
      </c>
      <c r="P936" s="608">
        <v>0</v>
      </c>
      <c r="Q936" s="608">
        <v>1.659</v>
      </c>
    </row>
    <row r="937" spans="2:17">
      <c r="B937" s="505"/>
      <c r="C937" s="18" t="s">
        <v>674</v>
      </c>
      <c r="D937" s="533"/>
      <c r="E937" s="608">
        <v>-1.8759999999999999</v>
      </c>
      <c r="F937" s="608">
        <v>0</v>
      </c>
      <c r="G937" s="608">
        <v>-27.652000000000001</v>
      </c>
      <c r="H937" s="608">
        <v>0</v>
      </c>
      <c r="I937" s="608">
        <v>-1.554</v>
      </c>
      <c r="J937" s="608">
        <v>-2.4820000000000002</v>
      </c>
      <c r="K937" s="608">
        <v>0</v>
      </c>
      <c r="L937" s="608">
        <v>0</v>
      </c>
      <c r="M937" s="608">
        <v>-0.69</v>
      </c>
      <c r="N937" s="608">
        <v>-34.253999999999998</v>
      </c>
      <c r="P937" s="608">
        <v>-4.726</v>
      </c>
      <c r="Q937" s="608">
        <v>-29.527999999999999</v>
      </c>
    </row>
    <row r="938" spans="2:17">
      <c r="B938" s="505"/>
      <c r="C938" s="18" t="s">
        <v>663</v>
      </c>
      <c r="D938" s="533"/>
      <c r="E938" s="608">
        <v>0</v>
      </c>
      <c r="F938" s="608">
        <v>0</v>
      </c>
      <c r="G938" s="608">
        <v>-0.89100000000000001</v>
      </c>
      <c r="H938" s="608">
        <v>0</v>
      </c>
      <c r="I938" s="608">
        <v>0</v>
      </c>
      <c r="J938" s="608">
        <v>-0.50700000000000001</v>
      </c>
      <c r="K938" s="608">
        <v>0</v>
      </c>
      <c r="L938" s="608">
        <v>0</v>
      </c>
      <c r="M938" s="608">
        <v>0</v>
      </c>
      <c r="N938" s="608">
        <v>-1.454</v>
      </c>
      <c r="P938" s="608">
        <v>0</v>
      </c>
      <c r="Q938" s="608">
        <v>-1.3979999999999999</v>
      </c>
    </row>
    <row r="939" spans="2:17" ht="22.5" customHeight="1">
      <c r="B939" s="505"/>
      <c r="C939" s="863"/>
      <c r="D939" s="1157"/>
      <c r="E939" s="787">
        <v>-2.476</v>
      </c>
      <c r="F939" s="787">
        <v>0</v>
      </c>
      <c r="G939" s="787">
        <v>89.55</v>
      </c>
      <c r="H939" s="787">
        <v>0</v>
      </c>
      <c r="I939" s="787">
        <v>-19.177999999999997</v>
      </c>
      <c r="J939" s="787">
        <v>-2.4670000000000001</v>
      </c>
      <c r="K939" s="787">
        <v>0</v>
      </c>
      <c r="L939" s="787">
        <v>0</v>
      </c>
      <c r="M939" s="787">
        <v>-1.171</v>
      </c>
      <c r="N939" s="787">
        <v>64.257999999999996</v>
      </c>
      <c r="P939" s="787">
        <v>-22.815999999999999</v>
      </c>
      <c r="Q939" s="787">
        <v>87.074000000000012</v>
      </c>
    </row>
    <row r="940" spans="2:17">
      <c r="B940" s="505"/>
      <c r="C940" s="594" t="s">
        <v>681</v>
      </c>
      <c r="D940" s="144"/>
      <c r="E940" s="529"/>
      <c r="F940" s="529"/>
      <c r="G940" s="529"/>
      <c r="H940" s="529"/>
      <c r="I940" s="529"/>
      <c r="J940" s="529"/>
      <c r="K940" s="529"/>
      <c r="L940" s="529"/>
      <c r="M940" s="529"/>
      <c r="N940" s="529"/>
      <c r="P940" s="529"/>
      <c r="Q940" s="529"/>
    </row>
    <row r="941" spans="2:17">
      <c r="B941" s="505"/>
      <c r="C941" s="610" t="s">
        <v>655</v>
      </c>
      <c r="D941"/>
      <c r="E941" s="608">
        <v>5.98</v>
      </c>
      <c r="F941" s="608">
        <v>0</v>
      </c>
      <c r="G941" s="608">
        <v>181.464</v>
      </c>
      <c r="H941" s="608">
        <v>0</v>
      </c>
      <c r="I941" s="608">
        <v>1.4039999999999999</v>
      </c>
      <c r="J941" s="608">
        <v>6.0659999999999998</v>
      </c>
      <c r="K941" s="608">
        <v>0</v>
      </c>
      <c r="L941" s="608">
        <v>0</v>
      </c>
      <c r="M941" s="608">
        <v>0.64900000000000002</v>
      </c>
      <c r="N941" s="608">
        <v>195.56299999999999</v>
      </c>
      <c r="P941" s="608">
        <v>8.1189999999999998</v>
      </c>
      <c r="Q941" s="608">
        <v>187.44399999999999</v>
      </c>
    </row>
    <row r="942" spans="2:17">
      <c r="B942" s="505"/>
      <c r="C942" s="861" t="s">
        <v>656</v>
      </c>
      <c r="D942" s="533"/>
      <c r="E942" s="862">
        <v>0</v>
      </c>
      <c r="F942" s="862">
        <v>0</v>
      </c>
      <c r="G942" s="862">
        <v>235.654</v>
      </c>
      <c r="H942" s="862">
        <v>0</v>
      </c>
      <c r="I942" s="862">
        <v>0</v>
      </c>
      <c r="J942" s="862">
        <v>1.123</v>
      </c>
      <c r="K942" s="862">
        <v>0</v>
      </c>
      <c r="L942" s="862">
        <v>0</v>
      </c>
      <c r="M942" s="862">
        <v>0</v>
      </c>
      <c r="N942" s="862">
        <v>236.86</v>
      </c>
      <c r="P942" s="862">
        <v>1.123</v>
      </c>
      <c r="Q942" s="862">
        <v>235.73699999999999</v>
      </c>
    </row>
    <row r="943" spans="2:17" ht="21.75" customHeight="1">
      <c r="B943" s="505"/>
      <c r="C943" s="863"/>
      <c r="D943" s="1157"/>
      <c r="E943" s="863">
        <v>6.0629999999999997</v>
      </c>
      <c r="F943" s="863">
        <v>0</v>
      </c>
      <c r="G943" s="787">
        <v>417.11799999999999</v>
      </c>
      <c r="H943" s="863">
        <v>0</v>
      </c>
      <c r="I943" s="787">
        <v>1.4039999999999999</v>
      </c>
      <c r="J943" s="787">
        <v>7.1890000000000001</v>
      </c>
      <c r="K943" s="863">
        <v>0</v>
      </c>
      <c r="L943" s="863">
        <v>0</v>
      </c>
      <c r="M943" s="787">
        <v>0.64900000000000002</v>
      </c>
      <c r="N943" s="787">
        <v>432.423</v>
      </c>
      <c r="P943" s="787">
        <v>9.2420000000000009</v>
      </c>
      <c r="Q943" s="787">
        <v>423.18099999999998</v>
      </c>
    </row>
    <row r="944" spans="2:17">
      <c r="B944" s="505"/>
      <c r="C944" s="594" t="s">
        <v>706</v>
      </c>
      <c r="D944" s="513"/>
      <c r="E944" s="513"/>
      <c r="F944" s="513"/>
      <c r="G944" s="513"/>
      <c r="H944" s="513"/>
      <c r="I944" s="513"/>
      <c r="J944" s="513"/>
      <c r="K944" s="513"/>
      <c r="L944" s="513"/>
      <c r="M944" s="513"/>
      <c r="N944" s="513"/>
      <c r="P944" s="549"/>
      <c r="Q944" s="549"/>
    </row>
    <row r="945" spans="2:17">
      <c r="B945" s="505"/>
      <c r="C945" s="594" t="s">
        <v>654</v>
      </c>
      <c r="D945" s="144"/>
      <c r="E945" s="529"/>
      <c r="F945" s="529"/>
      <c r="G945" s="529"/>
      <c r="H945" s="529"/>
      <c r="I945" s="529"/>
      <c r="J945" s="529"/>
      <c r="K945" s="529"/>
      <c r="L945" s="529"/>
      <c r="M945" s="529"/>
      <c r="N945" s="529"/>
      <c r="P945" s="529"/>
      <c r="Q945" s="529"/>
    </row>
    <row r="946" spans="2:17">
      <c r="B946" s="505"/>
      <c r="C946" s="610" t="s">
        <v>655</v>
      </c>
      <c r="D946"/>
      <c r="E946" s="608">
        <v>0</v>
      </c>
      <c r="F946" s="608">
        <v>5.5940000000000003</v>
      </c>
      <c r="G946" s="608">
        <v>0</v>
      </c>
      <c r="H946" s="608">
        <v>0</v>
      </c>
      <c r="I946" s="608">
        <v>1.7529999999999999</v>
      </c>
      <c r="J946" s="608">
        <v>17.382999999999999</v>
      </c>
      <c r="K946" s="608">
        <v>99.757000000000005</v>
      </c>
      <c r="L946" s="608">
        <v>0</v>
      </c>
      <c r="M946" s="608">
        <v>0</v>
      </c>
      <c r="N946" s="608">
        <v>124.535</v>
      </c>
      <c r="P946" s="608">
        <v>0</v>
      </c>
      <c r="Q946" s="608">
        <v>24.73</v>
      </c>
    </row>
    <row r="947" spans="2:17">
      <c r="B947" s="505"/>
      <c r="C947" s="861" t="s">
        <v>656</v>
      </c>
      <c r="D947" s="533"/>
      <c r="E947" s="862">
        <v>0</v>
      </c>
      <c r="F947" s="862">
        <v>0</v>
      </c>
      <c r="G947" s="862">
        <v>0</v>
      </c>
      <c r="H947" s="862">
        <v>0</v>
      </c>
      <c r="I947" s="862">
        <v>0</v>
      </c>
      <c r="J947" s="862">
        <v>0</v>
      </c>
      <c r="K947" s="862">
        <v>40.581000000000003</v>
      </c>
      <c r="L947" s="862">
        <v>0</v>
      </c>
      <c r="M947" s="862">
        <v>0</v>
      </c>
      <c r="N947" s="862">
        <v>41.014000000000003</v>
      </c>
      <c r="P947" s="862">
        <v>0</v>
      </c>
      <c r="Q947" s="862">
        <v>0</v>
      </c>
    </row>
    <row r="948" spans="2:17">
      <c r="B948" s="505"/>
      <c r="C948" s="863"/>
      <c r="D948" s="1157"/>
      <c r="E948" s="863">
        <v>0</v>
      </c>
      <c r="F948" s="863">
        <v>6.0270000000000001</v>
      </c>
      <c r="G948" s="863">
        <v>0</v>
      </c>
      <c r="H948" s="863">
        <v>4.8000000000000001E-2</v>
      </c>
      <c r="I948" s="863">
        <v>1.7529999999999999</v>
      </c>
      <c r="J948" s="863">
        <v>17.382999999999999</v>
      </c>
      <c r="K948" s="787">
        <v>140.33799999999999</v>
      </c>
      <c r="L948" s="863">
        <v>0</v>
      </c>
      <c r="M948" s="863">
        <v>0</v>
      </c>
      <c r="N948" s="787">
        <v>165.54900000000001</v>
      </c>
      <c r="P948" s="863">
        <v>0</v>
      </c>
      <c r="Q948" s="787">
        <v>25.163</v>
      </c>
    </row>
    <row r="949" spans="2:17">
      <c r="B949" s="505"/>
      <c r="C949" s="72"/>
      <c r="D949"/>
      <c r="E949" s="601"/>
      <c r="F949" s="602"/>
      <c r="G949" s="601"/>
      <c r="H949" s="601"/>
      <c r="I949" s="601"/>
      <c r="J949" s="601"/>
      <c r="K949" s="602"/>
      <c r="L949" s="601"/>
      <c r="M949" s="601"/>
      <c r="N949" s="602"/>
    </row>
    <row r="950" spans="2:17">
      <c r="B950" s="505"/>
      <c r="C950" s="18" t="s">
        <v>657</v>
      </c>
      <c r="D950"/>
      <c r="E950" s="605"/>
      <c r="F950" s="605"/>
      <c r="G950" s="605"/>
      <c r="H950" s="605"/>
      <c r="I950" s="605"/>
      <c r="J950" s="605"/>
      <c r="K950" s="605"/>
      <c r="L950" s="605"/>
      <c r="M950" s="605"/>
      <c r="N950" s="605"/>
    </row>
    <row r="951" spans="2:17">
      <c r="B951" s="505"/>
      <c r="C951" s="18" t="s">
        <v>658</v>
      </c>
      <c r="D951" s="533"/>
      <c r="E951" s="608">
        <v>0</v>
      </c>
      <c r="F951" s="608">
        <v>-0.95299999999999996</v>
      </c>
      <c r="G951" s="608">
        <v>0</v>
      </c>
      <c r="H951" s="608">
        <v>0</v>
      </c>
      <c r="I951" s="608">
        <v>2.0369999999999999</v>
      </c>
      <c r="J951" s="608">
        <v>7.1</v>
      </c>
      <c r="K951" s="608">
        <v>0</v>
      </c>
      <c r="L951" s="608">
        <v>0</v>
      </c>
      <c r="M951" s="608">
        <v>0</v>
      </c>
      <c r="N951" s="608">
        <v>8.1839999999999993</v>
      </c>
      <c r="P951" s="608">
        <v>0</v>
      </c>
      <c r="Q951" s="608">
        <v>8.1839999999999993</v>
      </c>
    </row>
    <row r="952" spans="2:17">
      <c r="B952" s="505"/>
      <c r="C952" s="18" t="s">
        <v>659</v>
      </c>
      <c r="D952" s="533"/>
      <c r="E952" s="608">
        <v>0</v>
      </c>
      <c r="F952" s="608">
        <v>0</v>
      </c>
      <c r="G952" s="608">
        <v>0</v>
      </c>
      <c r="H952" s="608">
        <v>0</v>
      </c>
      <c r="I952" s="608">
        <v>0</v>
      </c>
      <c r="J952" s="608">
        <v>0</v>
      </c>
      <c r="K952" s="608">
        <v>0</v>
      </c>
      <c r="L952" s="608">
        <v>0</v>
      </c>
      <c r="M952" s="608">
        <v>0</v>
      </c>
      <c r="N952" s="608">
        <v>0</v>
      </c>
      <c r="P952" s="608">
        <v>0</v>
      </c>
      <c r="Q952" s="608">
        <v>0</v>
      </c>
    </row>
    <row r="953" spans="2:17">
      <c r="B953" s="505"/>
      <c r="C953" s="18" t="s">
        <v>660</v>
      </c>
      <c r="D953" s="533"/>
      <c r="E953" s="608">
        <v>0</v>
      </c>
      <c r="F953" s="608">
        <v>1.577</v>
      </c>
      <c r="G953" s="608">
        <v>0</v>
      </c>
      <c r="H953" s="608">
        <v>0</v>
      </c>
      <c r="I953" s="608">
        <v>0</v>
      </c>
      <c r="J953" s="608">
        <v>19.544</v>
      </c>
      <c r="K953" s="608">
        <v>0</v>
      </c>
      <c r="L953" s="608">
        <v>0</v>
      </c>
      <c r="M953" s="608">
        <v>0</v>
      </c>
      <c r="N953" s="608">
        <v>21.120999999999999</v>
      </c>
      <c r="P953" s="608">
        <v>0</v>
      </c>
      <c r="Q953" s="608">
        <v>21.120999999999999</v>
      </c>
    </row>
    <row r="954" spans="2:17">
      <c r="B954" s="505"/>
      <c r="C954" s="18" t="s">
        <v>661</v>
      </c>
      <c r="D954" s="533"/>
      <c r="E954" s="608">
        <v>0</v>
      </c>
      <c r="F954" s="608">
        <v>0</v>
      </c>
      <c r="G954" s="608">
        <v>0</v>
      </c>
      <c r="H954" s="608">
        <v>0</v>
      </c>
      <c r="I954" s="608">
        <v>0</v>
      </c>
      <c r="J954" s="608">
        <v>0</v>
      </c>
      <c r="K954" s="608">
        <v>0</v>
      </c>
      <c r="L954" s="608">
        <v>0</v>
      </c>
      <c r="M954" s="608">
        <v>0</v>
      </c>
      <c r="N954" s="608">
        <v>0</v>
      </c>
      <c r="P954" s="608">
        <v>0</v>
      </c>
      <c r="Q954" s="608">
        <v>0</v>
      </c>
    </row>
    <row r="955" spans="2:17">
      <c r="B955" s="505"/>
      <c r="C955" s="18" t="s">
        <v>662</v>
      </c>
      <c r="D955" s="533"/>
      <c r="E955" s="608">
        <v>0</v>
      </c>
      <c r="F955" s="608">
        <v>-0.96099999999999997</v>
      </c>
      <c r="G955" s="608">
        <v>0</v>
      </c>
      <c r="H955" s="608">
        <v>0</v>
      </c>
      <c r="I955" s="608">
        <v>0</v>
      </c>
      <c r="J955" s="608">
        <v>-0.91</v>
      </c>
      <c r="K955" s="608">
        <v>0</v>
      </c>
      <c r="L955" s="608">
        <v>0</v>
      </c>
      <c r="M955" s="608">
        <v>0</v>
      </c>
      <c r="N955" s="608">
        <v>-2.2810000000000001</v>
      </c>
      <c r="P955" s="608">
        <v>0</v>
      </c>
      <c r="Q955" s="608">
        <v>-2.11</v>
      </c>
    </row>
    <row r="956" spans="2:17">
      <c r="B956" s="505"/>
      <c r="C956" s="18" t="s">
        <v>728</v>
      </c>
      <c r="D956" s="533"/>
      <c r="E956" s="608">
        <v>0</v>
      </c>
      <c r="F956" s="608">
        <v>-1.9670000000000001</v>
      </c>
      <c r="G956" s="608">
        <v>0</v>
      </c>
      <c r="H956" s="608">
        <v>0</v>
      </c>
      <c r="I956" s="608">
        <v>0</v>
      </c>
      <c r="J956" s="608">
        <v>-16.890999999999998</v>
      </c>
      <c r="K956" s="608">
        <v>-140.16800000000001</v>
      </c>
      <c r="L956" s="608">
        <v>0</v>
      </c>
      <c r="M956" s="608">
        <v>0</v>
      </c>
      <c r="N956" s="608">
        <v>-159.07499999999999</v>
      </c>
      <c r="P956" s="608">
        <v>0</v>
      </c>
      <c r="Q956" s="608">
        <v>-18.858000000000001</v>
      </c>
    </row>
    <row r="957" spans="2:17">
      <c r="B957" s="505"/>
      <c r="C957" s="863"/>
      <c r="D957" s="1157"/>
      <c r="E957" s="787">
        <v>0</v>
      </c>
      <c r="F957" s="787">
        <v>-2.282</v>
      </c>
      <c r="G957" s="787">
        <v>0</v>
      </c>
      <c r="H957" s="787">
        <v>0</v>
      </c>
      <c r="I957" s="787">
        <v>1.798</v>
      </c>
      <c r="J957" s="787">
        <v>8.843</v>
      </c>
      <c r="K957" s="787">
        <v>-140.33799999999999</v>
      </c>
      <c r="L957" s="787">
        <v>0</v>
      </c>
      <c r="M957" s="787">
        <v>0</v>
      </c>
      <c r="N957" s="787">
        <v>-132.029</v>
      </c>
      <c r="P957" s="787">
        <v>0</v>
      </c>
      <c r="Q957" s="787">
        <v>8.3589999999999982</v>
      </c>
    </row>
    <row r="958" spans="2:17">
      <c r="B958" s="505"/>
      <c r="C958" s="594" t="s">
        <v>668</v>
      </c>
      <c r="D958" s="144"/>
      <c r="E958" s="529"/>
      <c r="F958" s="529"/>
      <c r="G958" s="529"/>
      <c r="H958" s="529"/>
      <c r="I958" s="529"/>
      <c r="J958" s="529"/>
      <c r="K958" s="529"/>
      <c r="L958" s="529"/>
      <c r="M958" s="529"/>
      <c r="N958" s="529"/>
      <c r="P958" s="529"/>
      <c r="Q958" s="529"/>
    </row>
    <row r="959" spans="2:17">
      <c r="B959" s="505"/>
      <c r="C959" s="610" t="s">
        <v>655</v>
      </c>
      <c r="D959"/>
      <c r="E959" s="608">
        <v>0</v>
      </c>
      <c r="F959" s="608">
        <v>3.6349999999999998</v>
      </c>
      <c r="G959" s="608">
        <v>0</v>
      </c>
      <c r="H959" s="608">
        <v>0</v>
      </c>
      <c r="I959" s="608">
        <v>2.802</v>
      </c>
      <c r="J959" s="608">
        <v>17.062999999999999</v>
      </c>
      <c r="K959" s="608">
        <v>0</v>
      </c>
      <c r="L959" s="608">
        <v>0</v>
      </c>
      <c r="M959" s="608">
        <v>0</v>
      </c>
      <c r="N959" s="608">
        <v>23.498000000000001</v>
      </c>
      <c r="P959" s="608">
        <v>0</v>
      </c>
      <c r="Q959" s="608">
        <v>23.5</v>
      </c>
    </row>
    <row r="960" spans="2:17">
      <c r="B960" s="505"/>
      <c r="C960" s="861" t="s">
        <v>656</v>
      </c>
      <c r="D960" s="533"/>
      <c r="E960" s="862">
        <v>0</v>
      </c>
      <c r="F960" s="862">
        <v>0</v>
      </c>
      <c r="G960" s="862">
        <v>0</v>
      </c>
      <c r="H960" s="862">
        <v>0</v>
      </c>
      <c r="I960" s="862">
        <v>0.749</v>
      </c>
      <c r="J960" s="862">
        <v>9.1630000000000003</v>
      </c>
      <c r="K960" s="862">
        <v>0</v>
      </c>
      <c r="L960" s="862">
        <v>0</v>
      </c>
      <c r="M960" s="862">
        <v>0</v>
      </c>
      <c r="N960" s="862">
        <v>10.022</v>
      </c>
      <c r="P960" s="862">
        <v>0</v>
      </c>
      <c r="Q960" s="862">
        <v>10.022</v>
      </c>
    </row>
    <row r="961" spans="2:17">
      <c r="B961" s="505"/>
      <c r="C961" s="863"/>
      <c r="D961" s="1157"/>
      <c r="E961" s="863">
        <v>0</v>
      </c>
      <c r="F961" s="863">
        <v>3.7450000000000001</v>
      </c>
      <c r="G961" s="863">
        <v>0</v>
      </c>
      <c r="H961" s="863">
        <v>0</v>
      </c>
      <c r="I961" s="863">
        <v>3.5510000000000002</v>
      </c>
      <c r="J961" s="863">
        <v>26.225999999999999</v>
      </c>
      <c r="K961" s="787">
        <v>0</v>
      </c>
      <c r="L961" s="863">
        <v>0</v>
      </c>
      <c r="M961" s="863">
        <v>0</v>
      </c>
      <c r="N961" s="787">
        <v>33.520000000000003</v>
      </c>
      <c r="P961" s="863">
        <v>0</v>
      </c>
      <c r="Q961" s="787">
        <v>33.521999999999998</v>
      </c>
    </row>
    <row r="962" spans="2:17">
      <c r="B962" s="505"/>
      <c r="C962" s="594" t="s">
        <v>704</v>
      </c>
      <c r="D962" s="513"/>
      <c r="E962" s="513"/>
      <c r="F962" s="513"/>
      <c r="G962" s="513"/>
      <c r="H962" s="513"/>
      <c r="I962" s="513"/>
      <c r="J962" s="513"/>
      <c r="K962" s="513"/>
      <c r="L962" s="513"/>
      <c r="M962" s="513"/>
      <c r="N962" s="513"/>
      <c r="P962" s="549"/>
      <c r="Q962" s="549"/>
    </row>
    <row r="963" spans="2:17">
      <c r="B963" s="505"/>
      <c r="C963" s="594" t="s">
        <v>654</v>
      </c>
      <c r="D963" s="144"/>
      <c r="E963" s="529"/>
      <c r="F963" s="529"/>
      <c r="G963" s="529"/>
      <c r="H963" s="529"/>
      <c r="I963" s="529"/>
      <c r="J963" s="529"/>
      <c r="K963" s="529"/>
      <c r="L963" s="529"/>
      <c r="M963" s="529"/>
      <c r="N963" s="529"/>
      <c r="P963" s="529"/>
      <c r="Q963" s="529"/>
    </row>
    <row r="964" spans="2:17">
      <c r="B964" s="505"/>
      <c r="C964" s="610" t="s">
        <v>655</v>
      </c>
      <c r="D964"/>
      <c r="E964" s="608">
        <v>8.4550000000000001</v>
      </c>
      <c r="F964" s="608">
        <v>5.5940000000000003</v>
      </c>
      <c r="G964" s="608">
        <v>132.38399999999999</v>
      </c>
      <c r="H964" s="608">
        <v>0</v>
      </c>
      <c r="I964" s="608">
        <v>3.8309999999999995</v>
      </c>
      <c r="J964" s="608">
        <v>26.085000000000001</v>
      </c>
      <c r="K964" s="608">
        <v>99.757000000000005</v>
      </c>
      <c r="L964" s="608">
        <v>0</v>
      </c>
      <c r="M964" s="608">
        <v>1.6759999999999999</v>
      </c>
      <c r="N964" s="608">
        <v>277.83</v>
      </c>
      <c r="P964" s="608">
        <v>12.456</v>
      </c>
      <c r="Q964" s="608">
        <v>165.56899999999999</v>
      </c>
    </row>
    <row r="965" spans="2:17">
      <c r="B965" s="505"/>
      <c r="C965" s="861" t="s">
        <v>656</v>
      </c>
      <c r="D965" s="533"/>
      <c r="E965" s="862">
        <v>0</v>
      </c>
      <c r="F965" s="862">
        <v>0</v>
      </c>
      <c r="G965" s="862">
        <v>195.184</v>
      </c>
      <c r="H965" s="862">
        <v>0</v>
      </c>
      <c r="I965" s="862">
        <v>18.504000000000001</v>
      </c>
      <c r="J965" s="862">
        <v>0.95399999999999996</v>
      </c>
      <c r="K965" s="862">
        <v>40.581000000000003</v>
      </c>
      <c r="L965" s="862">
        <v>0</v>
      </c>
      <c r="M965" s="862">
        <v>0</v>
      </c>
      <c r="N965" s="862">
        <v>255.88400000000001</v>
      </c>
      <c r="P965" s="862">
        <v>19.602</v>
      </c>
      <c r="Q965" s="862">
        <v>195.70099999999999</v>
      </c>
    </row>
    <row r="966" spans="2:17">
      <c r="B966" s="505"/>
      <c r="C966" s="863"/>
      <c r="D966" s="1157"/>
      <c r="E966" s="863">
        <v>8.5389999999999997</v>
      </c>
      <c r="F966" s="863">
        <v>6.0270000000000001</v>
      </c>
      <c r="G966" s="787">
        <v>327.56799999999998</v>
      </c>
      <c r="H966" s="787">
        <v>4.8000000000000001E-2</v>
      </c>
      <c r="I966" s="787">
        <v>22.335000000000001</v>
      </c>
      <c r="J966" s="787">
        <v>27.039000000000001</v>
      </c>
      <c r="K966" s="787">
        <v>140.33799999999999</v>
      </c>
      <c r="L966" s="787">
        <v>0</v>
      </c>
      <c r="M966" s="787">
        <v>1.82</v>
      </c>
      <c r="N966" s="787">
        <v>533.71400000000006</v>
      </c>
      <c r="P966" s="787">
        <v>32.058</v>
      </c>
      <c r="Q966" s="787">
        <v>361.27000000000004</v>
      </c>
    </row>
    <row r="967" spans="2:17">
      <c r="B967" s="505"/>
      <c r="C967" s="594" t="s">
        <v>668</v>
      </c>
      <c r="D967" s="144"/>
      <c r="E967" s="529"/>
      <c r="F967" s="529"/>
      <c r="G967" s="529"/>
      <c r="H967" s="529"/>
      <c r="I967" s="529"/>
      <c r="J967" s="529"/>
      <c r="K967" s="529"/>
      <c r="L967" s="529"/>
      <c r="M967" s="529"/>
      <c r="N967" s="529"/>
      <c r="P967" s="529"/>
      <c r="Q967" s="529"/>
    </row>
    <row r="968" spans="2:17">
      <c r="B968" s="505"/>
      <c r="C968" s="610" t="s">
        <v>655</v>
      </c>
      <c r="D968"/>
      <c r="E968" s="608">
        <v>5.98</v>
      </c>
      <c r="F968" s="608">
        <v>3.6349999999999998</v>
      </c>
      <c r="G968" s="608">
        <v>181.464</v>
      </c>
      <c r="H968" s="608">
        <v>0</v>
      </c>
      <c r="I968" s="608">
        <v>4.2059999999999995</v>
      </c>
      <c r="J968" s="608">
        <v>23.128999999999998</v>
      </c>
      <c r="K968" s="608">
        <v>0</v>
      </c>
      <c r="L968" s="608">
        <v>0</v>
      </c>
      <c r="M968" s="608">
        <v>0.64900000000000002</v>
      </c>
      <c r="N968" s="608">
        <v>219.06099999999998</v>
      </c>
      <c r="P968" s="608">
        <v>8.1189999999999998</v>
      </c>
      <c r="Q968" s="608">
        <v>210.94399999999999</v>
      </c>
    </row>
    <row r="969" spans="2:17">
      <c r="B969" s="505"/>
      <c r="C969" s="861" t="s">
        <v>656</v>
      </c>
      <c r="D969" s="533"/>
      <c r="E969" s="862">
        <v>0</v>
      </c>
      <c r="F969" s="862">
        <v>0</v>
      </c>
      <c r="G969" s="862">
        <v>235.654</v>
      </c>
      <c r="H969" s="862">
        <v>0</v>
      </c>
      <c r="I969" s="862">
        <v>0.749</v>
      </c>
      <c r="J969" s="862">
        <v>10.286</v>
      </c>
      <c r="K969" s="862">
        <v>0</v>
      </c>
      <c r="L969" s="862">
        <v>0</v>
      </c>
      <c r="M969" s="862">
        <v>0</v>
      </c>
      <c r="N969" s="862">
        <v>246.88200000000001</v>
      </c>
      <c r="P969" s="608">
        <v>1.123</v>
      </c>
      <c r="Q969" s="608">
        <v>245.75899999999999</v>
      </c>
    </row>
    <row r="970" spans="2:17">
      <c r="B970" s="505"/>
      <c r="C970" s="863"/>
      <c r="D970" s="1157"/>
      <c r="E970" s="863">
        <v>6.0629999999999997</v>
      </c>
      <c r="F970" s="863">
        <v>3.7450000000000001</v>
      </c>
      <c r="G970" s="787">
        <v>417.11799999999999</v>
      </c>
      <c r="H970" s="787">
        <v>0</v>
      </c>
      <c r="I970" s="787">
        <v>4.9550000000000001</v>
      </c>
      <c r="J970" s="787">
        <v>33.414999999999999</v>
      </c>
      <c r="K970" s="787">
        <v>0</v>
      </c>
      <c r="L970" s="787">
        <v>0</v>
      </c>
      <c r="M970" s="787">
        <v>0.64900000000000002</v>
      </c>
      <c r="N970" s="787">
        <v>465.94299999999998</v>
      </c>
      <c r="P970" s="787">
        <v>9.2420000000000009</v>
      </c>
      <c r="Q970" s="787">
        <v>456.70299999999997</v>
      </c>
    </row>
    <row r="971" spans="2:17">
      <c r="B971" s="706" t="s">
        <v>308</v>
      </c>
      <c r="C971" s="1281" t="s">
        <v>676</v>
      </c>
      <c r="D971" s="1281"/>
      <c r="E971" s="1281"/>
      <c r="F971" s="1281"/>
      <c r="G971" s="1281"/>
      <c r="H971" s="1281"/>
      <c r="I971" s="1281"/>
      <c r="J971" s="1281"/>
      <c r="K971" s="1281"/>
      <c r="L971" s="1281"/>
      <c r="M971" s="1281"/>
      <c r="N971" s="1281"/>
      <c r="O971" s="1281"/>
      <c r="P971" s="1281"/>
      <c r="Q971" s="1281"/>
    </row>
    <row r="972" spans="2:17">
      <c r="B972" s="706" t="s">
        <v>492</v>
      </c>
      <c r="C972" s="1282" t="s">
        <v>532</v>
      </c>
      <c r="D972" s="1282"/>
      <c r="E972" s="1282"/>
      <c r="F972" s="1282"/>
      <c r="G972" s="1282"/>
      <c r="H972" s="1282"/>
      <c r="I972" s="1282"/>
      <c r="J972" s="1282"/>
      <c r="K972" s="1282"/>
      <c r="L972" s="1282"/>
      <c r="M972" s="1282"/>
      <c r="N972" s="1282"/>
      <c r="O972" s="1282"/>
      <c r="P972" s="1282"/>
      <c r="Q972" s="1282"/>
    </row>
    <row r="973" spans="2:17">
      <c r="B973" s="706" t="s">
        <v>302</v>
      </c>
      <c r="C973" s="1282" t="s">
        <v>684</v>
      </c>
      <c r="D973" s="1282"/>
      <c r="E973" s="1282"/>
      <c r="F973" s="1282"/>
      <c r="G973" s="1282"/>
      <c r="H973" s="1282"/>
      <c r="I973" s="1282"/>
      <c r="J973" s="1282"/>
      <c r="K973" s="1282"/>
      <c r="L973" s="1282"/>
      <c r="M973" s="1282"/>
      <c r="N973" s="1282"/>
      <c r="O973" s="1282"/>
      <c r="P973" s="1282"/>
      <c r="Q973" s="1282"/>
    </row>
    <row r="974" spans="2:17">
      <c r="B974" s="706" t="s">
        <v>297</v>
      </c>
      <c r="C974" s="1282" t="s">
        <v>729</v>
      </c>
      <c r="D974" s="1282"/>
      <c r="E974" s="1282"/>
      <c r="F974" s="1282"/>
      <c r="G974" s="1282"/>
      <c r="H974" s="1282"/>
      <c r="I974" s="1282"/>
      <c r="J974" s="1282"/>
      <c r="K974" s="1282"/>
      <c r="L974" s="1282"/>
      <c r="M974" s="1282"/>
      <c r="N974" s="1282"/>
      <c r="O974" s="1282"/>
      <c r="P974" s="1282"/>
      <c r="Q974" s="1282"/>
    </row>
    <row r="975" spans="2:17">
      <c r="B975" s="706" t="s">
        <v>498</v>
      </c>
      <c r="C975" s="1282" t="s">
        <v>678</v>
      </c>
      <c r="D975" s="1282"/>
      <c r="E975" s="1282"/>
      <c r="F975" s="1282"/>
      <c r="G975" s="1282"/>
      <c r="H975" s="1282"/>
      <c r="I975" s="1282"/>
      <c r="J975" s="1282"/>
      <c r="K975" s="1282"/>
      <c r="L975" s="1282"/>
      <c r="M975" s="1282"/>
      <c r="N975" s="1282"/>
      <c r="O975" s="1282"/>
      <c r="P975" s="1282"/>
      <c r="Q975" s="1282"/>
    </row>
    <row r="976" spans="2:17">
      <c r="B976" s="706" t="s">
        <v>500</v>
      </c>
      <c r="C976" s="1282" t="s">
        <v>725</v>
      </c>
      <c r="D976" s="1282"/>
      <c r="E976" s="1282"/>
      <c r="F976" s="1282"/>
      <c r="G976" s="1282"/>
      <c r="H976" s="1282"/>
      <c r="I976" s="1282"/>
      <c r="J976" s="1282"/>
      <c r="K976" s="1282"/>
      <c r="L976" s="1282"/>
      <c r="M976" s="1282"/>
      <c r="N976" s="1282"/>
      <c r="O976" s="1282"/>
      <c r="P976" s="1282"/>
      <c r="Q976" s="1282"/>
    </row>
    <row r="977" spans="2:17">
      <c r="B977" s="706" t="s">
        <v>502</v>
      </c>
      <c r="C977" s="1282" t="s">
        <v>730</v>
      </c>
      <c r="D977" s="1282"/>
      <c r="E977" s="1282"/>
      <c r="F977" s="1282"/>
      <c r="G977" s="1282"/>
      <c r="H977" s="1282"/>
      <c r="I977" s="1282"/>
      <c r="J977" s="1282"/>
      <c r="K977" s="1282"/>
      <c r="L977" s="1282"/>
      <c r="M977" s="1282"/>
      <c r="N977" s="1282"/>
      <c r="O977" s="1282"/>
      <c r="P977" s="1282"/>
      <c r="Q977" s="1282"/>
    </row>
    <row r="978" spans="2:17">
      <c r="B978" s="505"/>
    </row>
    <row r="979" spans="2:17" ht="14.1">
      <c r="B979" s="505"/>
      <c r="C979" s="1195" t="s">
        <v>679</v>
      </c>
      <c r="D979" s="511"/>
      <c r="E979" s="1283" t="s">
        <v>352</v>
      </c>
      <c r="F979" s="1284"/>
      <c r="G979" s="1283" t="s">
        <v>566</v>
      </c>
      <c r="H979" s="1283"/>
      <c r="I979" s="1154" t="s">
        <v>567</v>
      </c>
      <c r="J979" s="1154" t="s">
        <v>727</v>
      </c>
      <c r="K979" s="1283" t="s">
        <v>569</v>
      </c>
      <c r="L979" s="1285"/>
      <c r="M979" s="1154" t="s">
        <v>570</v>
      </c>
      <c r="N979" s="1155" t="s">
        <v>571</v>
      </c>
      <c r="P979" s="7" t="s">
        <v>571</v>
      </c>
      <c r="Q979" s="7" t="s">
        <v>572</v>
      </c>
    </row>
    <row r="980" spans="2:17">
      <c r="B980" s="505"/>
      <c r="C980" s="1196" t="s">
        <v>653</v>
      </c>
      <c r="D980" s="511"/>
      <c r="E980" s="1279"/>
      <c r="F980" s="1280"/>
      <c r="G980" s="1279" t="s">
        <v>573</v>
      </c>
      <c r="H980" s="1279"/>
      <c r="I980" s="11" t="s">
        <v>573</v>
      </c>
      <c r="J980" s="11"/>
      <c r="K980" s="539"/>
      <c r="L980" s="539"/>
      <c r="M980" s="539"/>
      <c r="N980" s="539"/>
      <c r="P980" s="6" t="s">
        <v>574</v>
      </c>
      <c r="Q980" s="6" t="s">
        <v>575</v>
      </c>
    </row>
    <row r="981" spans="2:17">
      <c r="B981" s="505"/>
      <c r="C981" s="683"/>
      <c r="D981" s="520"/>
      <c r="E981" s="541"/>
      <c r="F981" s="541"/>
      <c r="G981" s="541"/>
      <c r="H981" s="541" t="s">
        <v>576</v>
      </c>
      <c r="I981" s="541"/>
      <c r="J981" s="541"/>
      <c r="K981" s="541"/>
      <c r="L981" s="541"/>
      <c r="M981" s="541"/>
      <c r="N981" s="541"/>
      <c r="P981" s="541"/>
      <c r="Q981" s="541"/>
    </row>
    <row r="982" spans="2:17">
      <c r="B982" s="505"/>
      <c r="C982" s="537"/>
      <c r="D982" s="520"/>
      <c r="E982" s="539"/>
      <c r="F982" s="539" t="s">
        <v>576</v>
      </c>
      <c r="G982" s="539"/>
      <c r="H982" s="539" t="s">
        <v>566</v>
      </c>
      <c r="I982" s="539"/>
      <c r="J982" s="539"/>
      <c r="K982" s="539"/>
      <c r="L982" s="539" t="s">
        <v>576</v>
      </c>
      <c r="M982" s="539"/>
      <c r="N982" s="539"/>
      <c r="P982" s="539"/>
      <c r="Q982" s="539"/>
    </row>
    <row r="983" spans="2:17">
      <c r="B983" s="505"/>
      <c r="C983" s="542"/>
      <c r="D983" s="513"/>
      <c r="E983" s="543" t="s">
        <v>577</v>
      </c>
      <c r="F983" s="543" t="s">
        <v>352</v>
      </c>
      <c r="G983" s="543" t="s">
        <v>680</v>
      </c>
      <c r="H983" s="543" t="s">
        <v>573</v>
      </c>
      <c r="I983" s="543"/>
      <c r="J983" s="543"/>
      <c r="K983" s="543" t="s">
        <v>615</v>
      </c>
      <c r="L983" s="543" t="s">
        <v>569</v>
      </c>
      <c r="M983" s="543"/>
      <c r="N983" s="543"/>
      <c r="P983" s="543"/>
      <c r="Q983" s="543"/>
    </row>
    <row r="984" spans="2:17">
      <c r="B984" s="505"/>
      <c r="C984" s="544">
        <v>2022</v>
      </c>
      <c r="D984" s="529"/>
      <c r="E984" s="529"/>
      <c r="F984" s="529"/>
      <c r="G984" s="529"/>
      <c r="H984" s="529"/>
      <c r="I984" s="529"/>
      <c r="J984" s="529"/>
      <c r="K984" s="529"/>
      <c r="L984" s="529"/>
      <c r="M984" s="529"/>
      <c r="N984" s="529"/>
      <c r="P984" s="529"/>
      <c r="Q984" s="529"/>
    </row>
    <row r="985" spans="2:17">
      <c r="B985" s="505"/>
      <c r="C985" s="594" t="s">
        <v>578</v>
      </c>
      <c r="D985" s="595"/>
      <c r="E985" s="513"/>
      <c r="F985" s="513"/>
      <c r="G985" s="513"/>
      <c r="H985" s="513"/>
      <c r="I985" s="513"/>
      <c r="J985" s="513"/>
      <c r="K985" s="513"/>
      <c r="L985" s="513"/>
      <c r="M985" s="513"/>
      <c r="N985" s="513"/>
      <c r="P985" s="549"/>
      <c r="Q985" s="549"/>
    </row>
    <row r="986" spans="2:17">
      <c r="B986" s="505"/>
      <c r="C986" s="594" t="s">
        <v>654</v>
      </c>
      <c r="D986" s="596"/>
      <c r="E986" s="529"/>
      <c r="F986" s="529"/>
      <c r="G986" s="529"/>
      <c r="H986" s="529"/>
      <c r="I986" s="529"/>
      <c r="J986" s="529"/>
      <c r="K986" s="529"/>
      <c r="L986" s="529"/>
      <c r="M986" s="529"/>
      <c r="N986" s="529"/>
      <c r="P986" s="529"/>
      <c r="Q986" s="529"/>
    </row>
    <row r="987" spans="2:17">
      <c r="B987" s="505"/>
      <c r="C987" s="610" t="s">
        <v>655</v>
      </c>
      <c r="D987" s="599"/>
      <c r="E987" s="608">
        <v>186.75200000000001</v>
      </c>
      <c r="F987" s="608">
        <v>0</v>
      </c>
      <c r="G987" s="608">
        <v>837.14</v>
      </c>
      <c r="H987" s="608">
        <v>23.850999999999999</v>
      </c>
      <c r="I987" s="608">
        <v>7.1210000000000004</v>
      </c>
      <c r="J987" s="608">
        <v>125.331</v>
      </c>
      <c r="K987" s="608">
        <v>0</v>
      </c>
      <c r="L987" s="608">
        <v>930.48800000000006</v>
      </c>
      <c r="M987" s="608">
        <v>30.105</v>
      </c>
      <c r="N987" s="608">
        <v>2140.788</v>
      </c>
      <c r="P987" s="608">
        <v>153.42400000000001</v>
      </c>
      <c r="Q987" s="608">
        <v>1987.364</v>
      </c>
    </row>
    <row r="988" spans="2:17">
      <c r="B988" s="505"/>
      <c r="C988" s="861" t="s">
        <v>656</v>
      </c>
      <c r="D988" s="533"/>
      <c r="E988" s="862">
        <v>100.98</v>
      </c>
      <c r="F988" s="862">
        <v>0</v>
      </c>
      <c r="G988" s="862">
        <v>796.49699999999996</v>
      </c>
      <c r="H988" s="862">
        <v>167.08600000000001</v>
      </c>
      <c r="I988" s="862">
        <v>25.225999999999999</v>
      </c>
      <c r="J988" s="862">
        <v>14.894</v>
      </c>
      <c r="K988" s="862">
        <v>0</v>
      </c>
      <c r="L988" s="862">
        <v>448.90600000000001</v>
      </c>
      <c r="M988" s="862">
        <v>4.2149999999999999</v>
      </c>
      <c r="N988" s="862">
        <v>1557.8040000000001</v>
      </c>
      <c r="P988" s="862">
        <v>106.631</v>
      </c>
      <c r="Q988" s="862">
        <v>1451.173</v>
      </c>
    </row>
    <row r="989" spans="2:17">
      <c r="B989" s="505"/>
      <c r="C989" s="863"/>
      <c r="D989" s="1157"/>
      <c r="E989" s="863">
        <v>287.73200000000003</v>
      </c>
      <c r="F989" s="863">
        <v>0</v>
      </c>
      <c r="G989" s="787">
        <v>1633.6369999999999</v>
      </c>
      <c r="H989" s="787">
        <v>190.93700000000001</v>
      </c>
      <c r="I989" s="787">
        <v>32.347000000000001</v>
      </c>
      <c r="J989" s="787">
        <v>140.22499999999999</v>
      </c>
      <c r="K989" s="863">
        <v>0</v>
      </c>
      <c r="L989" s="787">
        <v>1379.394</v>
      </c>
      <c r="M989" s="787">
        <v>34.32</v>
      </c>
      <c r="N989" s="787">
        <v>3698.5920000000001</v>
      </c>
      <c r="P989" s="787">
        <v>260.05500000000001</v>
      </c>
      <c r="Q989" s="787">
        <v>3438.5369999999998</v>
      </c>
    </row>
    <row r="990" spans="2:17">
      <c r="B990" s="505"/>
      <c r="C990" s="72"/>
      <c r="D990"/>
      <c r="E990" s="601"/>
      <c r="F990" s="601"/>
      <c r="G990" s="602"/>
      <c r="H990" s="602"/>
      <c r="I990" s="602"/>
      <c r="J990" s="602"/>
      <c r="K990" s="601"/>
      <c r="L990" s="602"/>
      <c r="M990" s="602"/>
      <c r="N990" s="602"/>
    </row>
    <row r="991" spans="2:17">
      <c r="B991" s="505"/>
      <c r="C991" s="18" t="s">
        <v>657</v>
      </c>
      <c r="D991"/>
      <c r="E991" s="605"/>
      <c r="F991" s="605"/>
      <c r="G991" s="605"/>
      <c r="H991" s="605"/>
      <c r="I991" s="605"/>
      <c r="J991" s="605"/>
      <c r="K991" s="605"/>
      <c r="L991" s="605"/>
      <c r="M991" s="605"/>
      <c r="N991" s="605"/>
    </row>
    <row r="992" spans="2:17">
      <c r="B992" s="505"/>
      <c r="C992" s="18" t="s">
        <v>658</v>
      </c>
      <c r="D992" s="533"/>
      <c r="E992" s="608">
        <v>7.9420000000000002</v>
      </c>
      <c r="F992" s="608">
        <v>0</v>
      </c>
      <c r="G992" s="608">
        <v>89.418000000000006</v>
      </c>
      <c r="H992" s="608">
        <v>0</v>
      </c>
      <c r="I992" s="608">
        <v>-18.547999999999998</v>
      </c>
      <c r="J992" s="608">
        <v>0</v>
      </c>
      <c r="K992" s="608">
        <v>0</v>
      </c>
      <c r="L992" s="608">
        <v>-40.137</v>
      </c>
      <c r="M992" s="608">
        <v>-4.3380000000000001</v>
      </c>
      <c r="N992" s="608">
        <v>34.155999999999999</v>
      </c>
      <c r="P992" s="608">
        <v>-59.118000000000002</v>
      </c>
      <c r="Q992" s="608">
        <v>93.274000000000001</v>
      </c>
    </row>
    <row r="993" spans="2:17">
      <c r="B993" s="505"/>
      <c r="C993" s="18" t="s">
        <v>659</v>
      </c>
      <c r="D993" s="533"/>
      <c r="E993" s="608">
        <v>2.2320000000000002</v>
      </c>
      <c r="F993" s="608">
        <v>0</v>
      </c>
      <c r="G993" s="608">
        <v>14.438000000000001</v>
      </c>
      <c r="H993" s="608">
        <v>0</v>
      </c>
      <c r="I993" s="608">
        <v>0</v>
      </c>
      <c r="J993" s="608">
        <v>5.0860000000000003</v>
      </c>
      <c r="K993" s="608">
        <v>0</v>
      </c>
      <c r="L993" s="608">
        <v>0</v>
      </c>
      <c r="M993" s="608">
        <v>0</v>
      </c>
      <c r="N993" s="608">
        <v>21.756</v>
      </c>
      <c r="P993" s="608">
        <v>1.635</v>
      </c>
      <c r="Q993" s="608">
        <v>20.120999999999999</v>
      </c>
    </row>
    <row r="994" spans="2:17">
      <c r="B994" s="505"/>
      <c r="C994" s="18" t="s">
        <v>660</v>
      </c>
      <c r="D994" s="533"/>
      <c r="E994" s="608">
        <v>0.57299999999999995</v>
      </c>
      <c r="F994" s="608">
        <v>0</v>
      </c>
      <c r="G994" s="608">
        <v>0</v>
      </c>
      <c r="H994" s="608">
        <v>0</v>
      </c>
      <c r="I994" s="608">
        <v>0</v>
      </c>
      <c r="J994" s="608">
        <v>0</v>
      </c>
      <c r="K994" s="608">
        <v>0</v>
      </c>
      <c r="L994" s="608">
        <v>2.6179999999999999</v>
      </c>
      <c r="M994" s="608">
        <v>0</v>
      </c>
      <c r="N994" s="608">
        <v>3.1909999999999998</v>
      </c>
      <c r="P994" s="608">
        <v>2.6179999999999999</v>
      </c>
      <c r="Q994" s="608">
        <v>0.57299999999999995</v>
      </c>
    </row>
    <row r="995" spans="2:17">
      <c r="B995" s="505"/>
      <c r="C995" s="18" t="s">
        <v>661</v>
      </c>
      <c r="D995" s="533"/>
      <c r="E995" s="608">
        <v>0</v>
      </c>
      <c r="F995" s="608">
        <v>0</v>
      </c>
      <c r="G995" s="608">
        <v>22.783999999999999</v>
      </c>
      <c r="H995" s="608">
        <v>0</v>
      </c>
      <c r="I995" s="608">
        <v>0</v>
      </c>
      <c r="J995" s="608">
        <v>1.4339999999999999</v>
      </c>
      <c r="K995" s="608">
        <v>0</v>
      </c>
      <c r="L995" s="608">
        <v>0</v>
      </c>
      <c r="M995" s="608">
        <v>0</v>
      </c>
      <c r="N995" s="608">
        <v>25.047999999999998</v>
      </c>
      <c r="P995" s="608">
        <v>1.7569999999999999</v>
      </c>
      <c r="Q995" s="608">
        <v>23.291</v>
      </c>
    </row>
    <row r="996" spans="2:17">
      <c r="B996" s="505"/>
      <c r="C996" s="18" t="s">
        <v>674</v>
      </c>
      <c r="D996" s="533"/>
      <c r="E996" s="608">
        <v>-31.015999999999998</v>
      </c>
      <c r="F996" s="608">
        <v>0</v>
      </c>
      <c r="G996" s="608">
        <v>-135.55699999999999</v>
      </c>
      <c r="H996" s="608">
        <v>-5.423</v>
      </c>
      <c r="I996" s="608">
        <v>-3.157</v>
      </c>
      <c r="J996" s="608">
        <v>-33.707000000000001</v>
      </c>
      <c r="K996" s="608">
        <v>0</v>
      </c>
      <c r="L996" s="608">
        <v>-112.306</v>
      </c>
      <c r="M996" s="608">
        <v>-5.2119999999999997</v>
      </c>
      <c r="N996" s="608">
        <v>-326.37799999999999</v>
      </c>
      <c r="P996" s="608">
        <v>-42.926000000000002</v>
      </c>
      <c r="Q996" s="608">
        <v>-283.452</v>
      </c>
    </row>
    <row r="997" spans="2:17">
      <c r="B997" s="505"/>
      <c r="C997" s="18" t="s">
        <v>663</v>
      </c>
      <c r="D997" s="533"/>
      <c r="E997" s="608">
        <v>0</v>
      </c>
      <c r="F997" s="608">
        <v>0</v>
      </c>
      <c r="G997" s="608">
        <v>-2.0059999999999998</v>
      </c>
      <c r="H997" s="608">
        <v>-185.113</v>
      </c>
      <c r="I997" s="608">
        <v>0</v>
      </c>
      <c r="J997" s="608">
        <v>-80.197999999999993</v>
      </c>
      <c r="K997" s="608">
        <v>0</v>
      </c>
      <c r="L997" s="608">
        <v>-156.80099999999999</v>
      </c>
      <c r="M997" s="608">
        <v>-3.536</v>
      </c>
      <c r="N997" s="608">
        <v>-427.654</v>
      </c>
      <c r="P997" s="608">
        <v>-3.536</v>
      </c>
      <c r="Q997" s="608">
        <v>-424.11799999999999</v>
      </c>
    </row>
    <row r="998" spans="2:17">
      <c r="B998" s="505"/>
      <c r="C998" s="863"/>
      <c r="D998" s="1157"/>
      <c r="E998" s="787">
        <v>-20.268999999999998</v>
      </c>
      <c r="F998" s="787">
        <v>0</v>
      </c>
      <c r="G998" s="787">
        <v>-10.922999999999973</v>
      </c>
      <c r="H998" s="787">
        <v>-190.92699999999999</v>
      </c>
      <c r="I998" s="787">
        <v>-21.704999999999998</v>
      </c>
      <c r="J998" s="787">
        <v>-107.175</v>
      </c>
      <c r="K998" s="787">
        <v>0</v>
      </c>
      <c r="L998" s="787">
        <v>-306.22499999999997</v>
      </c>
      <c r="M998" s="787">
        <v>-12.657</v>
      </c>
      <c r="N998" s="787">
        <v>-669.88099999999997</v>
      </c>
      <c r="P998" s="787">
        <v>-99.570000000000007</v>
      </c>
      <c r="Q998" s="787">
        <v>-570.31100000000004</v>
      </c>
    </row>
    <row r="999" spans="2:17">
      <c r="B999" s="505"/>
      <c r="C999" s="594" t="s">
        <v>681</v>
      </c>
      <c r="D999" s="144"/>
      <c r="E999" s="529"/>
      <c r="F999" s="529"/>
      <c r="G999" s="529"/>
      <c r="H999" s="529"/>
      <c r="I999" s="529"/>
      <c r="J999" s="529"/>
      <c r="K999" s="529"/>
      <c r="L999" s="529"/>
      <c r="M999" s="529"/>
      <c r="N999" s="529"/>
      <c r="P999" s="529"/>
      <c r="Q999" s="529"/>
    </row>
    <row r="1000" spans="2:17">
      <c r="B1000" s="505"/>
      <c r="C1000" s="610" t="s">
        <v>655</v>
      </c>
      <c r="D1000"/>
      <c r="E1000" s="608">
        <v>158.87</v>
      </c>
      <c r="F1000" s="608">
        <v>0</v>
      </c>
      <c r="G1000" s="608">
        <v>860.09199999999998</v>
      </c>
      <c r="H1000" s="608">
        <v>0</v>
      </c>
      <c r="I1000" s="608">
        <v>5.15</v>
      </c>
      <c r="J1000" s="608">
        <v>30.16</v>
      </c>
      <c r="K1000" s="608">
        <v>0</v>
      </c>
      <c r="L1000" s="608">
        <v>716.80600000000004</v>
      </c>
      <c r="M1000" s="608">
        <v>20.286000000000001</v>
      </c>
      <c r="N1000" s="608">
        <v>1791.374</v>
      </c>
      <c r="P1000" s="608">
        <v>102.24299999999999</v>
      </c>
      <c r="Q1000" s="608">
        <v>1689.1310000000001</v>
      </c>
    </row>
    <row r="1001" spans="2:17">
      <c r="B1001" s="505"/>
      <c r="C1001" s="861" t="s">
        <v>656</v>
      </c>
      <c r="D1001" s="533"/>
      <c r="E1001" s="862">
        <v>108.593</v>
      </c>
      <c r="F1001" s="862">
        <v>0</v>
      </c>
      <c r="G1001" s="862">
        <v>762.62199999999996</v>
      </c>
      <c r="H1001" s="862">
        <v>0</v>
      </c>
      <c r="I1001" s="862">
        <v>5.492</v>
      </c>
      <c r="J1001" s="862">
        <v>2.89</v>
      </c>
      <c r="K1001" s="862">
        <v>0</v>
      </c>
      <c r="L1001" s="862">
        <v>356.363</v>
      </c>
      <c r="M1001" s="862">
        <v>1.377</v>
      </c>
      <c r="N1001" s="862">
        <v>1237.337</v>
      </c>
      <c r="P1001" s="862">
        <v>58.241999999999997</v>
      </c>
      <c r="Q1001" s="862">
        <v>1179.095</v>
      </c>
    </row>
    <row r="1002" spans="2:17" ht="24.75" customHeight="1">
      <c r="B1002" s="505"/>
      <c r="C1002" s="863"/>
      <c r="D1002" s="1157"/>
      <c r="E1002" s="863">
        <v>267.46300000000002</v>
      </c>
      <c r="F1002" s="863">
        <v>0</v>
      </c>
      <c r="G1002" s="787">
        <v>1622.7139999999999</v>
      </c>
      <c r="H1002" s="787">
        <v>0.01</v>
      </c>
      <c r="I1002" s="787">
        <v>10.641999999999999</v>
      </c>
      <c r="J1002" s="787">
        <v>33.049999999999997</v>
      </c>
      <c r="K1002" s="863">
        <v>0</v>
      </c>
      <c r="L1002" s="787">
        <v>1073.1690000000001</v>
      </c>
      <c r="M1002" s="787">
        <v>21.663</v>
      </c>
      <c r="N1002" s="787">
        <v>3028.7109999999998</v>
      </c>
      <c r="P1002" s="787">
        <v>160.48500000000001</v>
      </c>
      <c r="Q1002" s="787">
        <v>2868.2260000000001</v>
      </c>
    </row>
    <row r="1003" spans="2:17">
      <c r="B1003" s="505"/>
      <c r="C1003" s="594" t="s">
        <v>706</v>
      </c>
      <c r="D1003" s="513"/>
      <c r="E1003" s="513"/>
      <c r="F1003" s="513"/>
      <c r="G1003" s="513"/>
      <c r="H1003" s="513"/>
      <c r="I1003" s="513"/>
      <c r="J1003" s="513"/>
      <c r="K1003" s="513"/>
      <c r="L1003" s="513"/>
      <c r="M1003" s="513"/>
      <c r="N1003" s="513"/>
      <c r="P1003" s="549"/>
      <c r="Q1003" s="549"/>
    </row>
    <row r="1004" spans="2:17">
      <c r="B1004" s="505"/>
      <c r="C1004" s="594" t="s">
        <v>654</v>
      </c>
      <c r="D1004" s="144"/>
      <c r="E1004" s="529"/>
      <c r="F1004" s="529"/>
      <c r="G1004" s="529"/>
      <c r="H1004" s="529"/>
      <c r="I1004" s="529"/>
      <c r="J1004" s="529"/>
      <c r="K1004" s="529"/>
      <c r="L1004" s="529"/>
      <c r="M1004" s="529"/>
      <c r="N1004" s="529"/>
      <c r="P1004" s="529"/>
      <c r="Q1004" s="529"/>
    </row>
    <row r="1005" spans="2:17">
      <c r="B1005" s="505"/>
      <c r="C1005" s="610" t="s">
        <v>655</v>
      </c>
      <c r="D1005"/>
      <c r="E1005" s="608">
        <v>0</v>
      </c>
      <c r="F1005" s="608">
        <v>105.673</v>
      </c>
      <c r="G1005" s="608">
        <v>0</v>
      </c>
      <c r="H1005" s="608">
        <v>10.384</v>
      </c>
      <c r="I1005" s="608">
        <v>276.46499999999997</v>
      </c>
      <c r="J1005" s="608">
        <v>20.18</v>
      </c>
      <c r="K1005" s="608">
        <v>3144.596</v>
      </c>
      <c r="L1005" s="608">
        <v>0.81799999999999995</v>
      </c>
      <c r="M1005" s="608">
        <v>0</v>
      </c>
      <c r="N1005" s="608">
        <v>3558.116</v>
      </c>
      <c r="P1005" s="608">
        <v>0</v>
      </c>
      <c r="Q1005" s="608">
        <v>475.41800000000001</v>
      </c>
    </row>
    <row r="1006" spans="2:17">
      <c r="B1006" s="505"/>
      <c r="C1006" s="861" t="s">
        <v>656</v>
      </c>
      <c r="D1006" s="533"/>
      <c r="E1006" s="862">
        <v>0</v>
      </c>
      <c r="F1006" s="862">
        <v>21.114000000000001</v>
      </c>
      <c r="G1006" s="862">
        <v>0</v>
      </c>
      <c r="H1006" s="862">
        <v>11.625999999999999</v>
      </c>
      <c r="I1006" s="862">
        <v>252.54499999999999</v>
      </c>
      <c r="J1006" s="862">
        <v>0</v>
      </c>
      <c r="K1006" s="862">
        <v>2581.0279999999998</v>
      </c>
      <c r="L1006" s="862">
        <v>0.65800000000000003</v>
      </c>
      <c r="M1006" s="862">
        <v>0</v>
      </c>
      <c r="N1006" s="862">
        <v>2867.2220000000002</v>
      </c>
      <c r="P1006" s="862">
        <v>0</v>
      </c>
      <c r="Q1006" s="862">
        <v>319.80099999999999</v>
      </c>
    </row>
    <row r="1007" spans="2:17">
      <c r="B1007" s="505"/>
      <c r="C1007" s="863"/>
      <c r="D1007" s="1157"/>
      <c r="E1007" s="863">
        <v>0</v>
      </c>
      <c r="F1007" s="787">
        <v>126.78700000000001</v>
      </c>
      <c r="G1007" s="863">
        <v>0</v>
      </c>
      <c r="H1007" s="787">
        <v>22.01</v>
      </c>
      <c r="I1007" s="787">
        <v>529.01</v>
      </c>
      <c r="J1007" s="787">
        <v>20.431000000000001</v>
      </c>
      <c r="K1007" s="787">
        <v>5725.6239999999998</v>
      </c>
      <c r="L1007" s="863">
        <v>1.476</v>
      </c>
      <c r="M1007" s="863">
        <v>0</v>
      </c>
      <c r="N1007" s="787">
        <v>6425.3379999999997</v>
      </c>
      <c r="P1007" s="863">
        <v>0</v>
      </c>
      <c r="Q1007" s="787">
        <v>795.21900000000005</v>
      </c>
    </row>
    <row r="1008" spans="2:17">
      <c r="B1008" s="505"/>
      <c r="C1008" s="72"/>
      <c r="D1008"/>
      <c r="E1008" s="601"/>
      <c r="F1008" s="602"/>
      <c r="G1008" s="601"/>
      <c r="H1008" s="602"/>
      <c r="I1008" s="602"/>
      <c r="J1008" s="602"/>
      <c r="K1008" s="602"/>
      <c r="L1008" s="601"/>
      <c r="M1008" s="601"/>
      <c r="N1008" s="602"/>
    </row>
    <row r="1009" spans="2:17" ht="13.5" customHeight="1">
      <c r="B1009" s="505"/>
      <c r="C1009" s="18" t="s">
        <v>657</v>
      </c>
      <c r="D1009"/>
      <c r="E1009" s="605"/>
      <c r="F1009" s="605"/>
      <c r="G1009" s="605"/>
      <c r="H1009" s="605"/>
      <c r="I1009" s="605"/>
      <c r="J1009" s="605"/>
      <c r="K1009" s="605"/>
      <c r="L1009" s="605"/>
      <c r="M1009" s="605"/>
      <c r="N1009" s="605"/>
    </row>
    <row r="1010" spans="2:17">
      <c r="B1010" s="505"/>
      <c r="C1010" s="18" t="s">
        <v>658</v>
      </c>
      <c r="D1010" s="533"/>
      <c r="E1010" s="608">
        <v>0</v>
      </c>
      <c r="F1010" s="608">
        <v>-18.158000000000001</v>
      </c>
      <c r="G1010" s="608">
        <v>0</v>
      </c>
      <c r="H1010" s="608">
        <v>0.5</v>
      </c>
      <c r="I1010" s="608">
        <v>0.93700000000000006</v>
      </c>
      <c r="J1010" s="608">
        <v>29.998999999999999</v>
      </c>
      <c r="K1010" s="608">
        <v>4.4000000000000004</v>
      </c>
      <c r="L1010" s="608">
        <v>-46.378</v>
      </c>
      <c r="M1010" s="608">
        <v>0</v>
      </c>
      <c r="N1010" s="608">
        <v>-28.7</v>
      </c>
      <c r="P1010" s="608">
        <v>0</v>
      </c>
      <c r="Q1010" s="608">
        <v>-33.082999999999998</v>
      </c>
    </row>
    <row r="1011" spans="2:17">
      <c r="B1011" s="505"/>
      <c r="C1011" s="18" t="s">
        <v>659</v>
      </c>
      <c r="D1011" s="533"/>
      <c r="E1011" s="608">
        <v>0</v>
      </c>
      <c r="F1011" s="608">
        <v>1.125</v>
      </c>
      <c r="G1011" s="608">
        <v>0</v>
      </c>
      <c r="H1011" s="608">
        <v>0</v>
      </c>
      <c r="I1011" s="608">
        <v>13.991</v>
      </c>
      <c r="J1011" s="608">
        <v>24.515000000000001</v>
      </c>
      <c r="K1011" s="608">
        <v>0</v>
      </c>
      <c r="L1011" s="608">
        <v>0</v>
      </c>
      <c r="M1011" s="608">
        <v>0</v>
      </c>
      <c r="N1011" s="608">
        <v>39.631</v>
      </c>
      <c r="P1011" s="608">
        <v>0</v>
      </c>
      <c r="Q1011" s="608">
        <v>39.631</v>
      </c>
    </row>
    <row r="1012" spans="2:17" ht="12.75" customHeight="1">
      <c r="B1012" s="505"/>
      <c r="C1012" s="18" t="s">
        <v>660</v>
      </c>
      <c r="D1012" s="533"/>
      <c r="E1012" s="608">
        <v>0</v>
      </c>
      <c r="F1012" s="608">
        <v>43.646000000000001</v>
      </c>
      <c r="G1012" s="608">
        <v>0</v>
      </c>
      <c r="H1012" s="608">
        <v>0</v>
      </c>
      <c r="I1012" s="608">
        <v>0</v>
      </c>
      <c r="J1012" s="608">
        <v>184.56299999999999</v>
      </c>
      <c r="K1012" s="608">
        <v>0</v>
      </c>
      <c r="L1012" s="608">
        <v>151.63999999999999</v>
      </c>
      <c r="M1012" s="608">
        <v>0</v>
      </c>
      <c r="N1012" s="608">
        <v>379.84899999999999</v>
      </c>
      <c r="P1012" s="608">
        <v>0</v>
      </c>
      <c r="Q1012" s="608">
        <v>379.84899999999999</v>
      </c>
    </row>
    <row r="1013" spans="2:17">
      <c r="B1013" s="505"/>
      <c r="C1013" s="18" t="s">
        <v>661</v>
      </c>
      <c r="D1013" s="533"/>
      <c r="E1013" s="608">
        <v>0</v>
      </c>
      <c r="F1013" s="608">
        <v>1.821</v>
      </c>
      <c r="G1013" s="608">
        <v>0</v>
      </c>
      <c r="H1013" s="608">
        <v>0</v>
      </c>
      <c r="I1013" s="608">
        <v>0</v>
      </c>
      <c r="J1013" s="608">
        <v>0</v>
      </c>
      <c r="K1013" s="608">
        <v>0</v>
      </c>
      <c r="L1013" s="608">
        <v>0</v>
      </c>
      <c r="M1013" s="608">
        <v>0</v>
      </c>
      <c r="N1013" s="608">
        <v>1.821</v>
      </c>
      <c r="P1013" s="608">
        <v>0</v>
      </c>
      <c r="Q1013" s="608">
        <v>1.821</v>
      </c>
    </row>
    <row r="1014" spans="2:17">
      <c r="B1014" s="505"/>
      <c r="C1014" s="18" t="s">
        <v>662</v>
      </c>
      <c r="D1014" s="533"/>
      <c r="E1014" s="608">
        <v>0</v>
      </c>
      <c r="F1014" s="608">
        <v>-17.951000000000001</v>
      </c>
      <c r="G1014" s="608">
        <v>0</v>
      </c>
      <c r="H1014" s="608">
        <v>-0.92200000000000004</v>
      </c>
      <c r="I1014" s="608">
        <v>-20.858000000000001</v>
      </c>
      <c r="J1014" s="608">
        <v>-12.853999999999999</v>
      </c>
      <c r="K1014" s="608">
        <v>-55.01</v>
      </c>
      <c r="L1014" s="608">
        <v>-9.2189999999999994</v>
      </c>
      <c r="M1014" s="608">
        <v>0</v>
      </c>
      <c r="N1014" s="608">
        <v>-116.81399999999999</v>
      </c>
      <c r="P1014" s="608">
        <v>0</v>
      </c>
      <c r="Q1014" s="608">
        <v>-64.269000000000005</v>
      </c>
    </row>
    <row r="1015" spans="2:17">
      <c r="B1015" s="505"/>
      <c r="C1015" s="18" t="s">
        <v>728</v>
      </c>
      <c r="D1015" s="533"/>
      <c r="E1015" s="608">
        <v>0</v>
      </c>
      <c r="F1015" s="608">
        <v>-27.33</v>
      </c>
      <c r="G1015" s="608">
        <v>0</v>
      </c>
      <c r="H1015" s="608">
        <v>-9.7349999999999994</v>
      </c>
      <c r="I1015" s="608">
        <v>0</v>
      </c>
      <c r="J1015" s="608">
        <v>-19.433</v>
      </c>
      <c r="K1015" s="608">
        <v>-5675.0140000000001</v>
      </c>
      <c r="L1015" s="608">
        <v>-1.464</v>
      </c>
      <c r="M1015" s="608">
        <v>0</v>
      </c>
      <c r="N1015" s="608">
        <v>-5732.9759999999997</v>
      </c>
      <c r="P1015" s="608">
        <v>0</v>
      </c>
      <c r="Q1015" s="608">
        <v>-151.01499999999999</v>
      </c>
    </row>
    <row r="1016" spans="2:17">
      <c r="B1016" s="505"/>
      <c r="C1016" s="863"/>
      <c r="D1016" s="1157"/>
      <c r="E1016" s="787">
        <v>0</v>
      </c>
      <c r="F1016" s="787">
        <v>-16.846999999999998</v>
      </c>
      <c r="G1016" s="787">
        <v>0</v>
      </c>
      <c r="H1016" s="787">
        <v>-10.157</v>
      </c>
      <c r="I1016" s="787">
        <v>-5.9300000000000015</v>
      </c>
      <c r="J1016" s="787">
        <v>206.79000000000002</v>
      </c>
      <c r="K1016" s="787">
        <v>-5725.6239999999998</v>
      </c>
      <c r="L1016" s="787">
        <v>94.578999999999994</v>
      </c>
      <c r="M1016" s="787">
        <v>0</v>
      </c>
      <c r="N1016" s="787">
        <v>-5457.1889999999994</v>
      </c>
      <c r="P1016" s="787">
        <v>0</v>
      </c>
      <c r="Q1016" s="787">
        <v>172.93400000000003</v>
      </c>
    </row>
    <row r="1017" spans="2:17">
      <c r="B1017" s="505"/>
      <c r="C1017" s="594" t="s">
        <v>668</v>
      </c>
      <c r="D1017" s="144"/>
      <c r="E1017" s="529"/>
      <c r="F1017" s="529"/>
      <c r="G1017" s="529"/>
      <c r="H1017" s="529"/>
      <c r="I1017" s="529"/>
      <c r="J1017" s="529"/>
      <c r="K1017" s="529"/>
      <c r="L1017" s="529"/>
      <c r="M1017" s="529"/>
      <c r="N1017" s="529"/>
      <c r="P1017" s="529"/>
      <c r="Q1017" s="529"/>
    </row>
    <row r="1018" spans="2:17">
      <c r="B1018" s="505"/>
      <c r="C1018" s="610" t="s">
        <v>655</v>
      </c>
      <c r="D1018"/>
      <c r="E1018" s="608">
        <v>0</v>
      </c>
      <c r="F1018" s="608">
        <v>93.593999999999994</v>
      </c>
      <c r="G1018" s="608">
        <v>0</v>
      </c>
      <c r="H1018" s="608">
        <v>5.024</v>
      </c>
      <c r="I1018" s="608">
        <v>278.32900000000001</v>
      </c>
      <c r="J1018" s="608">
        <v>143.84700000000001</v>
      </c>
      <c r="K1018" s="608">
        <v>0</v>
      </c>
      <c r="L1018" s="608">
        <v>94.894999999999996</v>
      </c>
      <c r="M1018" s="608">
        <v>0</v>
      </c>
      <c r="N1018" s="608">
        <v>615.68899999999996</v>
      </c>
      <c r="P1018" s="608">
        <v>0</v>
      </c>
      <c r="Q1018" s="608">
        <v>615.69299999999998</v>
      </c>
    </row>
    <row r="1019" spans="2:17">
      <c r="B1019" s="505"/>
      <c r="C1019" s="861" t="s">
        <v>656</v>
      </c>
      <c r="D1019" s="533"/>
      <c r="E1019" s="862">
        <v>0</v>
      </c>
      <c r="F1019" s="862">
        <v>16.346</v>
      </c>
      <c r="G1019" s="862">
        <v>0</v>
      </c>
      <c r="H1019" s="862">
        <v>6.8289999999999997</v>
      </c>
      <c r="I1019" s="862">
        <v>244.751</v>
      </c>
      <c r="J1019" s="862">
        <v>83.373999999999995</v>
      </c>
      <c r="K1019" s="862">
        <v>0</v>
      </c>
      <c r="L1019" s="862">
        <v>1.1599999999999999</v>
      </c>
      <c r="M1019" s="862">
        <v>0</v>
      </c>
      <c r="N1019" s="862">
        <v>352.46</v>
      </c>
      <c r="P1019" s="862">
        <v>0</v>
      </c>
      <c r="Q1019" s="862">
        <v>352.46</v>
      </c>
    </row>
    <row r="1020" spans="2:17">
      <c r="B1020" s="505"/>
      <c r="C1020" s="863"/>
      <c r="D1020" s="1157"/>
      <c r="E1020" s="863">
        <v>0</v>
      </c>
      <c r="F1020" s="863">
        <v>109.94</v>
      </c>
      <c r="G1020" s="863">
        <v>0</v>
      </c>
      <c r="H1020" s="787">
        <v>11.853</v>
      </c>
      <c r="I1020" s="787">
        <v>523.08000000000004</v>
      </c>
      <c r="J1020" s="787">
        <v>227.221</v>
      </c>
      <c r="K1020" s="787">
        <v>0</v>
      </c>
      <c r="L1020" s="863">
        <v>96.055000000000007</v>
      </c>
      <c r="M1020" s="863">
        <v>0</v>
      </c>
      <c r="N1020" s="787">
        <v>968.149</v>
      </c>
      <c r="P1020" s="863">
        <v>0</v>
      </c>
      <c r="Q1020" s="787">
        <v>968.15300000000002</v>
      </c>
    </row>
    <row r="1021" spans="2:17">
      <c r="B1021" s="505"/>
      <c r="C1021" s="594" t="s">
        <v>704</v>
      </c>
      <c r="D1021" s="513"/>
      <c r="E1021" s="513"/>
      <c r="F1021" s="513"/>
      <c r="G1021" s="513"/>
      <c r="H1021" s="513"/>
      <c r="I1021" s="513"/>
      <c r="J1021" s="513"/>
      <c r="K1021" s="513"/>
      <c r="L1021" s="513"/>
      <c r="M1021" s="513"/>
      <c r="N1021" s="513"/>
      <c r="P1021" s="549"/>
      <c r="Q1021" s="549"/>
    </row>
    <row r="1022" spans="2:17">
      <c r="B1022" s="505"/>
      <c r="C1022" s="594" t="s">
        <v>654</v>
      </c>
      <c r="D1022" s="144"/>
      <c r="E1022" s="529"/>
      <c r="F1022" s="529"/>
      <c r="G1022" s="529"/>
      <c r="H1022" s="529"/>
      <c r="I1022" s="529"/>
      <c r="J1022" s="529"/>
      <c r="K1022" s="529"/>
      <c r="L1022" s="529"/>
      <c r="M1022" s="529"/>
      <c r="N1022" s="529"/>
      <c r="P1022" s="529"/>
      <c r="Q1022" s="529"/>
    </row>
    <row r="1023" spans="2:17">
      <c r="B1023" s="505"/>
      <c r="C1023" s="610" t="s">
        <v>655</v>
      </c>
      <c r="D1023"/>
      <c r="E1023" s="608">
        <v>186.75200000000001</v>
      </c>
      <c r="F1023" s="608">
        <v>105.673</v>
      </c>
      <c r="G1023" s="608">
        <v>837.14</v>
      </c>
      <c r="H1023" s="608">
        <v>34.234999999999999</v>
      </c>
      <c r="I1023" s="608">
        <v>283.58599999999996</v>
      </c>
      <c r="J1023" s="608">
        <v>145.511</v>
      </c>
      <c r="K1023" s="608">
        <v>3144.596</v>
      </c>
      <c r="L1023" s="608">
        <v>931.30600000000004</v>
      </c>
      <c r="M1023" s="608">
        <v>30.105</v>
      </c>
      <c r="N1023" s="608">
        <v>5698.9040000000005</v>
      </c>
      <c r="P1023" s="608">
        <v>153.42400000000001</v>
      </c>
      <c r="Q1023" s="608">
        <v>2462.7820000000002</v>
      </c>
    </row>
    <row r="1024" spans="2:17">
      <c r="B1024" s="505"/>
      <c r="C1024" s="861" t="s">
        <v>656</v>
      </c>
      <c r="D1024" s="533"/>
      <c r="E1024" s="862">
        <v>100.98</v>
      </c>
      <c r="F1024" s="862">
        <v>21.114000000000001</v>
      </c>
      <c r="G1024" s="862">
        <v>796.49699999999996</v>
      </c>
      <c r="H1024" s="862">
        <v>178.71200000000002</v>
      </c>
      <c r="I1024" s="862">
        <v>277.77099999999996</v>
      </c>
      <c r="J1024" s="862">
        <v>15.145</v>
      </c>
      <c r="K1024" s="862">
        <v>2581.0279999999998</v>
      </c>
      <c r="L1024" s="862">
        <v>449.56400000000002</v>
      </c>
      <c r="M1024" s="862">
        <v>4.2149999999999999</v>
      </c>
      <c r="N1024" s="862">
        <v>4425.0259999999998</v>
      </c>
      <c r="P1024" s="862">
        <v>106.631</v>
      </c>
      <c r="Q1024" s="862">
        <v>1770.9739999999999</v>
      </c>
    </row>
    <row r="1025" spans="2:17">
      <c r="B1025" s="505"/>
      <c r="C1025" s="863"/>
      <c r="D1025" s="1157"/>
      <c r="E1025" s="787">
        <v>287.73200000000003</v>
      </c>
      <c r="F1025" s="863">
        <v>126.78700000000001</v>
      </c>
      <c r="G1025" s="787">
        <v>1633.6369999999999</v>
      </c>
      <c r="H1025" s="787">
        <v>212.947</v>
      </c>
      <c r="I1025" s="787">
        <v>561.35699999999997</v>
      </c>
      <c r="J1025" s="787">
        <v>160.65600000000001</v>
      </c>
      <c r="K1025" s="787">
        <v>5725.6239999999998</v>
      </c>
      <c r="L1025" s="787">
        <v>1380.8700000000001</v>
      </c>
      <c r="M1025" s="787">
        <v>34.32</v>
      </c>
      <c r="N1025" s="787">
        <v>10123.93</v>
      </c>
      <c r="P1025" s="787">
        <v>260.05500000000001</v>
      </c>
      <c r="Q1025" s="787">
        <v>4233.7559999999994</v>
      </c>
    </row>
    <row r="1026" spans="2:17">
      <c r="B1026" s="505"/>
      <c r="C1026" s="594" t="s">
        <v>668</v>
      </c>
      <c r="D1026" s="144"/>
      <c r="E1026" s="529"/>
      <c r="F1026" s="529"/>
      <c r="G1026" s="529"/>
      <c r="H1026" s="529"/>
      <c r="I1026" s="529"/>
      <c r="J1026" s="529"/>
      <c r="K1026" s="529"/>
      <c r="L1026" s="529"/>
      <c r="M1026" s="529"/>
      <c r="N1026" s="529"/>
      <c r="P1026" s="529"/>
      <c r="Q1026" s="529"/>
    </row>
    <row r="1027" spans="2:17">
      <c r="B1027" s="505"/>
      <c r="C1027" s="610" t="s">
        <v>655</v>
      </c>
      <c r="D1027"/>
      <c r="E1027" s="608">
        <v>158.87</v>
      </c>
      <c r="F1027" s="608">
        <v>93.593999999999994</v>
      </c>
      <c r="G1027" s="608">
        <v>860.09199999999998</v>
      </c>
      <c r="H1027" s="608">
        <v>5.0339999999999998</v>
      </c>
      <c r="I1027" s="608">
        <v>283.47899999999998</v>
      </c>
      <c r="J1027" s="608">
        <v>174.00700000000001</v>
      </c>
      <c r="K1027" s="608">
        <v>0</v>
      </c>
      <c r="L1027" s="608">
        <v>811.70100000000002</v>
      </c>
      <c r="M1027" s="608">
        <v>20.286000000000001</v>
      </c>
      <c r="N1027" s="608">
        <v>2407.0630000000001</v>
      </c>
      <c r="P1027" s="608">
        <v>102.24299999999999</v>
      </c>
      <c r="Q1027" s="608">
        <v>2304.8240000000001</v>
      </c>
    </row>
    <row r="1028" spans="2:17">
      <c r="B1028" s="505"/>
      <c r="C1028" s="861" t="s">
        <v>656</v>
      </c>
      <c r="D1028" s="533"/>
      <c r="E1028" s="862">
        <v>108.593</v>
      </c>
      <c r="F1028" s="862">
        <v>16.346</v>
      </c>
      <c r="G1028" s="862">
        <v>762.62199999999996</v>
      </c>
      <c r="H1028" s="862">
        <v>6.8289999999999997</v>
      </c>
      <c r="I1028" s="862">
        <v>250.24299999999999</v>
      </c>
      <c r="J1028" s="862">
        <v>86.263999999999996</v>
      </c>
      <c r="K1028" s="862">
        <v>0</v>
      </c>
      <c r="L1028" s="862">
        <v>357.52300000000002</v>
      </c>
      <c r="M1028" s="862">
        <v>1.377</v>
      </c>
      <c r="N1028" s="862">
        <v>1589.797</v>
      </c>
      <c r="P1028" s="608">
        <v>58.241999999999997</v>
      </c>
      <c r="Q1028" s="608">
        <v>1531.5550000000001</v>
      </c>
    </row>
    <row r="1029" spans="2:17">
      <c r="B1029" s="505"/>
      <c r="C1029" s="863"/>
      <c r="D1029" s="1157"/>
      <c r="E1029" s="863">
        <v>267.46300000000002</v>
      </c>
      <c r="F1029" s="863">
        <v>109.94</v>
      </c>
      <c r="G1029" s="787">
        <v>1622.7139999999999</v>
      </c>
      <c r="H1029" s="787">
        <v>11.863</v>
      </c>
      <c r="I1029" s="787">
        <v>533.72200000000009</v>
      </c>
      <c r="J1029" s="787">
        <v>260.27100000000002</v>
      </c>
      <c r="K1029" s="787">
        <v>0</v>
      </c>
      <c r="L1029" s="787">
        <v>1169.2240000000002</v>
      </c>
      <c r="M1029" s="787">
        <v>21.663</v>
      </c>
      <c r="N1029" s="787">
        <v>3996.8599999999997</v>
      </c>
      <c r="P1029" s="787">
        <v>160.48500000000001</v>
      </c>
      <c r="Q1029" s="787">
        <v>3836.3789999999999</v>
      </c>
    </row>
    <row r="1030" spans="2:17">
      <c r="B1030" s="706" t="s">
        <v>308</v>
      </c>
      <c r="C1030" s="1281" t="s">
        <v>676</v>
      </c>
      <c r="D1030" s="1281"/>
      <c r="E1030" s="1281"/>
      <c r="F1030" s="1281"/>
      <c r="G1030" s="1281"/>
      <c r="H1030" s="1281"/>
      <c r="I1030" s="1281"/>
      <c r="J1030" s="1281"/>
      <c r="K1030" s="1281"/>
      <c r="L1030" s="1281"/>
      <c r="M1030" s="1281"/>
      <c r="N1030" s="1281"/>
      <c r="O1030" s="1281"/>
      <c r="P1030" s="1281"/>
      <c r="Q1030" s="1281"/>
    </row>
    <row r="1031" spans="2:17">
      <c r="B1031" s="706" t="s">
        <v>492</v>
      </c>
      <c r="C1031" s="1282" t="s">
        <v>532</v>
      </c>
      <c r="D1031" s="1282"/>
      <c r="E1031" s="1282"/>
      <c r="F1031" s="1282"/>
      <c r="G1031" s="1282"/>
      <c r="H1031" s="1282"/>
      <c r="I1031" s="1282"/>
      <c r="J1031" s="1282"/>
      <c r="K1031" s="1282"/>
      <c r="L1031" s="1282"/>
      <c r="M1031" s="1282"/>
      <c r="N1031" s="1282"/>
      <c r="O1031" s="1282"/>
      <c r="P1031" s="1282"/>
      <c r="Q1031" s="1282"/>
    </row>
    <row r="1032" spans="2:17">
      <c r="B1032" s="706" t="s">
        <v>302</v>
      </c>
      <c r="C1032" s="1282" t="s">
        <v>684</v>
      </c>
      <c r="D1032" s="1282"/>
      <c r="E1032" s="1282"/>
      <c r="F1032" s="1282"/>
      <c r="G1032" s="1282"/>
      <c r="H1032" s="1282"/>
      <c r="I1032" s="1282"/>
      <c r="J1032" s="1282"/>
      <c r="K1032" s="1282"/>
      <c r="L1032" s="1282"/>
      <c r="M1032" s="1282"/>
      <c r="N1032" s="1282"/>
      <c r="O1032" s="1282"/>
      <c r="P1032" s="1282"/>
      <c r="Q1032" s="1282"/>
    </row>
    <row r="1033" spans="2:17">
      <c r="B1033" s="706" t="s">
        <v>297</v>
      </c>
      <c r="C1033" s="1282" t="s">
        <v>731</v>
      </c>
      <c r="D1033" s="1282"/>
      <c r="E1033" s="1282"/>
      <c r="F1033" s="1282"/>
      <c r="G1033" s="1282"/>
      <c r="H1033" s="1282"/>
      <c r="I1033" s="1282"/>
      <c r="J1033" s="1282"/>
      <c r="K1033" s="1282"/>
      <c r="L1033" s="1282"/>
      <c r="M1033" s="1282"/>
      <c r="N1033" s="1282"/>
      <c r="O1033" s="1282"/>
      <c r="P1033" s="1282"/>
      <c r="Q1033" s="1282"/>
    </row>
    <row r="1034" spans="2:17">
      <c r="B1034" s="706" t="s">
        <v>498</v>
      </c>
      <c r="C1034" s="1282" t="s">
        <v>678</v>
      </c>
      <c r="D1034" s="1282"/>
      <c r="E1034" s="1282"/>
      <c r="F1034" s="1282"/>
      <c r="G1034" s="1282"/>
      <c r="H1034" s="1282"/>
      <c r="I1034" s="1282"/>
      <c r="J1034" s="1282"/>
      <c r="K1034" s="1282"/>
      <c r="L1034" s="1282"/>
      <c r="M1034" s="1282"/>
      <c r="N1034" s="1282"/>
      <c r="O1034" s="1282"/>
      <c r="P1034" s="1282"/>
      <c r="Q1034" s="1282"/>
    </row>
    <row r="1035" spans="2:17">
      <c r="B1035" s="706" t="s">
        <v>500</v>
      </c>
      <c r="C1035" s="1282" t="s">
        <v>725</v>
      </c>
      <c r="D1035" s="1282"/>
      <c r="E1035" s="1282"/>
      <c r="F1035" s="1282"/>
      <c r="G1035" s="1282"/>
      <c r="H1035" s="1282"/>
      <c r="I1035" s="1282"/>
      <c r="J1035" s="1282"/>
      <c r="K1035" s="1282"/>
      <c r="L1035" s="1282"/>
      <c r="M1035" s="1282"/>
      <c r="N1035" s="1282"/>
      <c r="O1035" s="1282"/>
      <c r="P1035" s="1282"/>
      <c r="Q1035" s="1282"/>
    </row>
    <row r="1036" spans="2:17">
      <c r="B1036" s="706" t="s">
        <v>502</v>
      </c>
      <c r="C1036" s="1281" t="s">
        <v>730</v>
      </c>
      <c r="D1036" s="1281"/>
      <c r="E1036" s="1281"/>
      <c r="F1036" s="1281"/>
      <c r="G1036" s="1281"/>
      <c r="H1036" s="1281"/>
      <c r="I1036" s="1281"/>
      <c r="J1036" s="1281"/>
      <c r="K1036" s="1281"/>
      <c r="L1036" s="1281"/>
      <c r="M1036" s="1281"/>
      <c r="N1036" s="1281"/>
      <c r="O1036" s="1281"/>
      <c r="P1036" s="1281"/>
      <c r="Q1036" s="1281"/>
    </row>
    <row r="1037" spans="2:17">
      <c r="B1037" s="505"/>
    </row>
    <row r="1038" spans="2:17" ht="14.1">
      <c r="B1038" s="505"/>
      <c r="C1038" s="1195" t="s">
        <v>686</v>
      </c>
      <c r="D1038" s="511"/>
      <c r="E1038" s="1283" t="s">
        <v>352</v>
      </c>
      <c r="F1038" s="1284"/>
      <c r="G1038" s="1283" t="s">
        <v>566</v>
      </c>
      <c r="H1038" s="1283"/>
      <c r="I1038" s="1154" t="s">
        <v>567</v>
      </c>
      <c r="J1038" s="1154" t="s">
        <v>727</v>
      </c>
      <c r="K1038" s="1283" t="s">
        <v>569</v>
      </c>
      <c r="L1038" s="1285"/>
      <c r="M1038" s="1154" t="s">
        <v>570</v>
      </c>
      <c r="N1038" s="1155" t="s">
        <v>571</v>
      </c>
      <c r="P1038" s="7" t="s">
        <v>571</v>
      </c>
      <c r="Q1038" s="7" t="s">
        <v>572</v>
      </c>
    </row>
    <row r="1039" spans="2:17">
      <c r="B1039" s="505"/>
      <c r="C1039" s="1196" t="s">
        <v>687</v>
      </c>
      <c r="D1039" s="511"/>
      <c r="E1039" s="1279"/>
      <c r="F1039" s="1280"/>
      <c r="G1039" s="1279" t="s">
        <v>573</v>
      </c>
      <c r="H1039" s="1279"/>
      <c r="I1039" s="11" t="s">
        <v>573</v>
      </c>
      <c r="J1039" s="11"/>
      <c r="K1039" s="539"/>
      <c r="L1039" s="539"/>
      <c r="M1039" s="539"/>
      <c r="N1039" s="539"/>
      <c r="P1039" s="6" t="s">
        <v>574</v>
      </c>
      <c r="Q1039" s="6" t="s">
        <v>575</v>
      </c>
    </row>
    <row r="1040" spans="2:17">
      <c r="B1040" s="505"/>
      <c r="C1040" s="683"/>
      <c r="D1040" s="520"/>
      <c r="E1040" s="541"/>
      <c r="F1040" s="541"/>
      <c r="G1040" s="541"/>
      <c r="H1040" s="541" t="s">
        <v>576</v>
      </c>
      <c r="I1040" s="541"/>
      <c r="J1040" s="541"/>
      <c r="K1040" s="541"/>
      <c r="L1040" s="541"/>
      <c r="M1040" s="541"/>
      <c r="N1040" s="541"/>
      <c r="P1040" s="541"/>
      <c r="Q1040" s="541"/>
    </row>
    <row r="1041" spans="2:17">
      <c r="B1041" s="505"/>
      <c r="C1041" s="537"/>
      <c r="D1041" s="520"/>
      <c r="E1041" s="539"/>
      <c r="F1041" s="539" t="s">
        <v>576</v>
      </c>
      <c r="G1041" s="539"/>
      <c r="H1041" s="539" t="s">
        <v>566</v>
      </c>
      <c r="I1041" s="539"/>
      <c r="J1041" s="539"/>
      <c r="K1041" s="539"/>
      <c r="L1041" s="539" t="s">
        <v>576</v>
      </c>
      <c r="M1041" s="539"/>
      <c r="N1041" s="539"/>
      <c r="P1041" s="539"/>
      <c r="Q1041" s="539"/>
    </row>
    <row r="1042" spans="2:17">
      <c r="B1042" s="505"/>
      <c r="C1042" s="542"/>
      <c r="D1042" s="513"/>
      <c r="E1042" s="543" t="s">
        <v>577</v>
      </c>
      <c r="F1042" s="543" t="s">
        <v>352</v>
      </c>
      <c r="G1042" s="543" t="s">
        <v>149</v>
      </c>
      <c r="H1042" s="543" t="s">
        <v>573</v>
      </c>
      <c r="I1042" s="543"/>
      <c r="J1042" s="543"/>
      <c r="K1042" s="543" t="s">
        <v>615</v>
      </c>
      <c r="L1042" s="543" t="s">
        <v>569</v>
      </c>
      <c r="M1042" s="543"/>
      <c r="N1042" s="543"/>
      <c r="P1042" s="543"/>
      <c r="Q1042" s="543"/>
    </row>
    <row r="1043" spans="2:17">
      <c r="B1043" s="505"/>
      <c r="C1043" s="544">
        <v>2022</v>
      </c>
      <c r="D1043" s="529"/>
      <c r="E1043" s="529"/>
      <c r="F1043" s="529"/>
      <c r="G1043" s="529"/>
      <c r="H1043" s="529"/>
      <c r="I1043" s="529"/>
      <c r="J1043" s="529"/>
      <c r="K1043" s="529"/>
      <c r="L1043" s="529"/>
      <c r="M1043" s="529"/>
      <c r="N1043" s="529"/>
      <c r="P1043" s="529"/>
      <c r="Q1043" s="529"/>
    </row>
    <row r="1044" spans="2:17">
      <c r="B1044" s="505"/>
      <c r="C1044" s="594" t="s">
        <v>578</v>
      </c>
      <c r="D1044" s="595"/>
      <c r="E1044" s="513"/>
      <c r="F1044" s="513"/>
      <c r="G1044" s="513"/>
      <c r="H1044" s="513"/>
      <c r="I1044" s="513"/>
      <c r="J1044" s="513"/>
      <c r="K1044" s="513"/>
      <c r="L1044" s="513"/>
      <c r="M1044" s="513"/>
      <c r="N1044" s="513"/>
      <c r="P1044" s="549"/>
      <c r="Q1044" s="549"/>
    </row>
    <row r="1045" spans="2:17">
      <c r="B1045" s="505"/>
      <c r="C1045" s="594" t="s">
        <v>654</v>
      </c>
      <c r="D1045" s="596"/>
      <c r="E1045" s="529"/>
      <c r="F1045" s="529"/>
      <c r="G1045" s="529"/>
      <c r="H1045" s="529"/>
      <c r="I1045" s="529"/>
      <c r="J1045" s="529"/>
      <c r="K1045" s="529"/>
      <c r="L1045" s="529"/>
      <c r="M1045" s="529"/>
      <c r="N1045" s="529"/>
      <c r="P1045" s="529"/>
      <c r="Q1045" s="529"/>
    </row>
    <row r="1046" spans="2:17">
      <c r="B1046" s="505"/>
      <c r="C1046" s="610" t="s">
        <v>655</v>
      </c>
      <c r="D1046" s="599"/>
      <c r="E1046" s="608">
        <v>455.28899999999999</v>
      </c>
      <c r="F1046" s="608">
        <v>0</v>
      </c>
      <c r="G1046" s="608">
        <v>2400.7179999999998</v>
      </c>
      <c r="H1046" s="608">
        <v>0</v>
      </c>
      <c r="I1046" s="608">
        <v>1152.422</v>
      </c>
      <c r="J1046" s="608">
        <v>1432.636</v>
      </c>
      <c r="K1046" s="608">
        <v>0</v>
      </c>
      <c r="L1046" s="608">
        <v>3266.0569999999998</v>
      </c>
      <c r="M1046" s="608">
        <v>1583.951</v>
      </c>
      <c r="N1046" s="608">
        <v>10291.079</v>
      </c>
      <c r="P1046" s="608">
        <v>7160.1130000000003</v>
      </c>
      <c r="Q1046" s="608">
        <v>3130.9659999999999</v>
      </c>
    </row>
    <row r="1047" spans="2:17">
      <c r="B1047" s="505"/>
      <c r="C1047" s="861" t="s">
        <v>656</v>
      </c>
      <c r="D1047" s="533"/>
      <c r="E1047" s="862">
        <v>45.441000000000003</v>
      </c>
      <c r="F1047" s="862">
        <v>0</v>
      </c>
      <c r="G1047" s="862">
        <v>3403.931</v>
      </c>
      <c r="H1047" s="862">
        <v>0</v>
      </c>
      <c r="I1047" s="862">
        <v>1146.5540000000001</v>
      </c>
      <c r="J1047" s="862">
        <v>154.035</v>
      </c>
      <c r="K1047" s="862">
        <v>0</v>
      </c>
      <c r="L1047" s="862">
        <v>2522.0259999999998</v>
      </c>
      <c r="M1047" s="862">
        <v>938.75800000000004</v>
      </c>
      <c r="N1047" s="862">
        <v>8210.7450000000008</v>
      </c>
      <c r="P1047" s="862">
        <v>4721.95</v>
      </c>
      <c r="Q1047" s="862">
        <v>3488.7950000000001</v>
      </c>
    </row>
    <row r="1048" spans="2:17">
      <c r="B1048" s="505"/>
      <c r="C1048" s="863"/>
      <c r="D1048" s="1157"/>
      <c r="E1048" s="863">
        <v>500.73</v>
      </c>
      <c r="F1048" s="863">
        <v>0</v>
      </c>
      <c r="G1048" s="787">
        <v>5804.6490000000003</v>
      </c>
      <c r="H1048" s="863">
        <v>6.0000000000000001E-3</v>
      </c>
      <c r="I1048" s="787">
        <v>2298.9760000000001</v>
      </c>
      <c r="J1048" s="787">
        <v>1586.671</v>
      </c>
      <c r="K1048" s="863">
        <v>0</v>
      </c>
      <c r="L1048" s="787">
        <v>5788.0829999999996</v>
      </c>
      <c r="M1048" s="787">
        <v>2522.7089999999998</v>
      </c>
      <c r="N1048" s="787">
        <v>18501.824000000001</v>
      </c>
      <c r="P1048" s="787">
        <v>11882.063</v>
      </c>
      <c r="Q1048" s="787">
        <v>6619.7610000000004</v>
      </c>
    </row>
    <row r="1049" spans="2:17">
      <c r="B1049" s="505"/>
      <c r="C1049" s="72"/>
      <c r="D1049"/>
      <c r="E1049" s="601"/>
      <c r="F1049" s="601"/>
      <c r="G1049" s="602"/>
      <c r="H1049" s="601"/>
      <c r="I1049" s="602"/>
      <c r="J1049" s="602"/>
      <c r="K1049" s="601"/>
      <c r="L1049" s="602"/>
      <c r="M1049" s="602"/>
      <c r="N1049" s="602"/>
    </row>
    <row r="1050" spans="2:17">
      <c r="B1050" s="505"/>
      <c r="C1050" s="18" t="s">
        <v>657</v>
      </c>
      <c r="D1050"/>
      <c r="E1050" s="605"/>
      <c r="F1050" s="605"/>
      <c r="G1050" s="605"/>
      <c r="H1050" s="605"/>
      <c r="I1050" s="605"/>
      <c r="J1050" s="605"/>
      <c r="K1050" s="605"/>
      <c r="L1050" s="605"/>
      <c r="M1050" s="605"/>
      <c r="N1050" s="605"/>
    </row>
    <row r="1051" spans="2:17">
      <c r="B1051" s="505"/>
      <c r="C1051" s="18" t="s">
        <v>658</v>
      </c>
      <c r="D1051" s="533"/>
      <c r="E1051" s="608">
        <v>6.4550000000000001</v>
      </c>
      <c r="F1051" s="608">
        <v>0</v>
      </c>
      <c r="G1051" s="608">
        <v>448.89299999999997</v>
      </c>
      <c r="H1051" s="608">
        <v>0</v>
      </c>
      <c r="I1051" s="608">
        <v>2.0760000000000001</v>
      </c>
      <c r="J1051" s="608">
        <v>179.916</v>
      </c>
      <c r="K1051" s="608">
        <v>0</v>
      </c>
      <c r="L1051" s="608">
        <v>-574.52</v>
      </c>
      <c r="M1051" s="608">
        <v>-165.036</v>
      </c>
      <c r="N1051" s="608">
        <v>-102.16</v>
      </c>
      <c r="P1051" s="608">
        <v>-557.15099999999995</v>
      </c>
      <c r="Q1051" s="608">
        <v>454.99099999999999</v>
      </c>
    </row>
    <row r="1052" spans="2:17">
      <c r="B1052" s="505"/>
      <c r="C1052" s="18" t="s">
        <v>659</v>
      </c>
      <c r="D1052" s="533"/>
      <c r="E1052" s="608">
        <v>0.873</v>
      </c>
      <c r="F1052" s="608">
        <v>0</v>
      </c>
      <c r="G1052" s="608">
        <v>46.421999999999997</v>
      </c>
      <c r="H1052" s="608">
        <v>0</v>
      </c>
      <c r="I1052" s="608">
        <v>0</v>
      </c>
      <c r="J1052" s="608">
        <v>0</v>
      </c>
      <c r="K1052" s="608">
        <v>0</v>
      </c>
      <c r="L1052" s="608">
        <v>0</v>
      </c>
      <c r="M1052" s="608">
        <v>0</v>
      </c>
      <c r="N1052" s="608">
        <v>47.295000000000002</v>
      </c>
      <c r="P1052" s="608">
        <v>0</v>
      </c>
      <c r="Q1052" s="608">
        <v>47.295000000000002</v>
      </c>
    </row>
    <row r="1053" spans="2:17">
      <c r="B1053" s="505"/>
      <c r="C1053" s="18" t="s">
        <v>660</v>
      </c>
      <c r="D1053" s="533"/>
      <c r="E1053" s="608">
        <v>1.5189999999999999</v>
      </c>
      <c r="F1053" s="608">
        <v>0</v>
      </c>
      <c r="G1053" s="608">
        <v>0</v>
      </c>
      <c r="H1053" s="608">
        <v>0</v>
      </c>
      <c r="I1053" s="608">
        <v>0</v>
      </c>
      <c r="J1053" s="608">
        <v>0</v>
      </c>
      <c r="K1053" s="608">
        <v>0</v>
      </c>
      <c r="L1053" s="608">
        <v>92.003</v>
      </c>
      <c r="M1053" s="608">
        <v>0</v>
      </c>
      <c r="N1053" s="608">
        <v>93.522000000000006</v>
      </c>
      <c r="P1053" s="608">
        <v>92.003</v>
      </c>
      <c r="Q1053" s="608">
        <v>1.5189999999999999</v>
      </c>
    </row>
    <row r="1054" spans="2:17">
      <c r="B1054" s="505"/>
      <c r="C1054" s="18" t="s">
        <v>661</v>
      </c>
      <c r="D1054" s="533"/>
      <c r="E1054" s="608">
        <v>0</v>
      </c>
      <c r="F1054" s="608">
        <v>0</v>
      </c>
      <c r="G1054" s="608">
        <v>10.304</v>
      </c>
      <c r="H1054" s="608">
        <v>0</v>
      </c>
      <c r="I1054" s="608">
        <v>0</v>
      </c>
      <c r="J1054" s="608">
        <v>86.543000000000006</v>
      </c>
      <c r="K1054" s="608">
        <v>0</v>
      </c>
      <c r="L1054" s="608">
        <v>20.655999999999999</v>
      </c>
      <c r="M1054" s="608">
        <v>10.396000000000001</v>
      </c>
      <c r="N1054" s="608">
        <v>127.899</v>
      </c>
      <c r="P1054" s="608">
        <v>103.42700000000001</v>
      </c>
      <c r="Q1054" s="608">
        <v>24.472000000000001</v>
      </c>
    </row>
    <row r="1055" spans="2:17">
      <c r="B1055" s="505"/>
      <c r="C1055" s="18" t="s">
        <v>674</v>
      </c>
      <c r="D1055" s="533"/>
      <c r="E1055" s="608">
        <v>-108.53400000000001</v>
      </c>
      <c r="F1055" s="608">
        <v>0</v>
      </c>
      <c r="G1055" s="608">
        <v>-492.791</v>
      </c>
      <c r="H1055" s="608">
        <v>0</v>
      </c>
      <c r="I1055" s="608">
        <v>-476.25599999999997</v>
      </c>
      <c r="J1055" s="608">
        <v>-517.45299999999997</v>
      </c>
      <c r="K1055" s="608">
        <v>0</v>
      </c>
      <c r="L1055" s="608">
        <v>-560.58500000000004</v>
      </c>
      <c r="M1055" s="608">
        <v>-276.25799999999998</v>
      </c>
      <c r="N1055" s="608">
        <v>-2431.9360000000001</v>
      </c>
      <c r="P1055" s="608">
        <v>-1811.9949999999999</v>
      </c>
      <c r="Q1055" s="608">
        <v>-619.94100000000003</v>
      </c>
    </row>
    <row r="1056" spans="2:17">
      <c r="B1056" s="505"/>
      <c r="C1056" s="18" t="s">
        <v>663</v>
      </c>
      <c r="D1056" s="533"/>
      <c r="E1056" s="608">
        <v>0</v>
      </c>
      <c r="F1056" s="608">
        <v>0</v>
      </c>
      <c r="G1056" s="608">
        <v>-8.5280000000000005</v>
      </c>
      <c r="H1056" s="608">
        <v>0</v>
      </c>
      <c r="I1056" s="608">
        <v>0</v>
      </c>
      <c r="J1056" s="608">
        <v>-93.495000000000005</v>
      </c>
      <c r="K1056" s="608">
        <v>0</v>
      </c>
      <c r="L1056" s="608">
        <v>-46.558</v>
      </c>
      <c r="M1056" s="608">
        <v>0</v>
      </c>
      <c r="N1056" s="608">
        <v>-149.07599999999999</v>
      </c>
      <c r="P1056" s="608">
        <v>0</v>
      </c>
      <c r="Q1056" s="608">
        <v>-148.58099999999999</v>
      </c>
    </row>
    <row r="1057" spans="2:17" ht="23.25" customHeight="1">
      <c r="B1057" s="505"/>
      <c r="C1057" s="863"/>
      <c r="D1057" s="1157"/>
      <c r="E1057" s="787">
        <v>-99.687000000000012</v>
      </c>
      <c r="F1057" s="787">
        <v>0</v>
      </c>
      <c r="G1057" s="787">
        <v>4.2999999999999172</v>
      </c>
      <c r="H1057" s="787">
        <v>0</v>
      </c>
      <c r="I1057" s="787">
        <v>-474.17999999999995</v>
      </c>
      <c r="J1057" s="787">
        <v>-344.48899999999998</v>
      </c>
      <c r="K1057" s="787">
        <v>0</v>
      </c>
      <c r="L1057" s="787">
        <v>-1069.0040000000001</v>
      </c>
      <c r="M1057" s="787">
        <v>-431.39299999999997</v>
      </c>
      <c r="N1057" s="787">
        <v>-2414.4560000000001</v>
      </c>
      <c r="P1057" s="787">
        <v>-2174.2109999999998</v>
      </c>
      <c r="Q1057" s="787">
        <v>-240.24499999999998</v>
      </c>
    </row>
    <row r="1058" spans="2:17">
      <c r="B1058" s="505"/>
      <c r="C1058" s="594" t="s">
        <v>681</v>
      </c>
      <c r="D1058" s="144"/>
      <c r="E1058" s="529"/>
      <c r="F1058" s="529"/>
      <c r="G1058" s="529"/>
      <c r="H1058" s="529"/>
      <c r="I1058" s="529"/>
      <c r="J1058" s="529"/>
      <c r="K1058" s="529"/>
      <c r="L1058" s="529"/>
      <c r="M1058" s="529"/>
      <c r="N1058" s="529"/>
      <c r="P1058" s="529"/>
      <c r="Q1058" s="529"/>
    </row>
    <row r="1059" spans="2:17">
      <c r="B1059" s="505"/>
      <c r="C1059" s="610" t="s">
        <v>655</v>
      </c>
      <c r="D1059"/>
      <c r="E1059" s="608">
        <v>359.91500000000002</v>
      </c>
      <c r="F1059" s="608">
        <v>0</v>
      </c>
      <c r="G1059" s="608">
        <v>2655.3029999999999</v>
      </c>
      <c r="H1059" s="608">
        <v>0</v>
      </c>
      <c r="I1059" s="608">
        <v>1076.702</v>
      </c>
      <c r="J1059" s="608">
        <v>1021.47</v>
      </c>
      <c r="K1059" s="608">
        <v>0</v>
      </c>
      <c r="L1059" s="608">
        <v>2593.96</v>
      </c>
      <c r="M1059" s="608">
        <v>1684.33</v>
      </c>
      <c r="N1059" s="608">
        <v>9391.6830000000009</v>
      </c>
      <c r="P1059" s="608">
        <v>6242.7849999999999</v>
      </c>
      <c r="Q1059" s="608">
        <v>3148.8980000000001</v>
      </c>
    </row>
    <row r="1060" spans="2:17">
      <c r="B1060" s="505"/>
      <c r="C1060" s="861" t="s">
        <v>656</v>
      </c>
      <c r="D1060" s="533"/>
      <c r="E1060" s="862">
        <v>41.128</v>
      </c>
      <c r="F1060" s="862">
        <v>0</v>
      </c>
      <c r="G1060" s="862">
        <v>3153.6460000000002</v>
      </c>
      <c r="H1060" s="862">
        <v>0</v>
      </c>
      <c r="I1060" s="862">
        <v>748.09400000000005</v>
      </c>
      <c r="J1060" s="862">
        <v>220.71199999999999</v>
      </c>
      <c r="K1060" s="862">
        <v>0</v>
      </c>
      <c r="L1060" s="862">
        <v>2125.1190000000001</v>
      </c>
      <c r="M1060" s="862">
        <v>406.98599999999999</v>
      </c>
      <c r="N1060" s="862">
        <v>6695.6850000000004</v>
      </c>
      <c r="P1060" s="862">
        <v>3465.067</v>
      </c>
      <c r="Q1060" s="862">
        <v>3230.6179999999999</v>
      </c>
    </row>
    <row r="1061" spans="2:17">
      <c r="B1061" s="505"/>
      <c r="C1061" s="863"/>
      <c r="D1061" s="1157"/>
      <c r="E1061" s="863">
        <v>401.04300000000001</v>
      </c>
      <c r="F1061" s="863">
        <v>0</v>
      </c>
      <c r="G1061" s="787">
        <v>5808.9489999999996</v>
      </c>
      <c r="H1061" s="863">
        <v>3.0000000000000001E-3</v>
      </c>
      <c r="I1061" s="787">
        <v>1824.796</v>
      </c>
      <c r="J1061" s="787">
        <v>1242.182</v>
      </c>
      <c r="K1061" s="863">
        <v>0</v>
      </c>
      <c r="L1061" s="787">
        <v>4719.0789999999997</v>
      </c>
      <c r="M1061" s="787">
        <v>2091.3159999999998</v>
      </c>
      <c r="N1061" s="787">
        <v>16087.368</v>
      </c>
      <c r="P1061" s="787">
        <v>9707.8520000000008</v>
      </c>
      <c r="Q1061" s="787">
        <v>6379.5159999999996</v>
      </c>
    </row>
    <row r="1062" spans="2:17" ht="23.25" customHeight="1">
      <c r="B1062" s="505"/>
      <c r="C1062" s="594" t="s">
        <v>706</v>
      </c>
      <c r="D1062" s="513"/>
      <c r="E1062" s="513"/>
      <c r="F1062" s="513"/>
      <c r="G1062" s="513"/>
      <c r="H1062" s="513"/>
      <c r="I1062" s="513"/>
      <c r="J1062" s="513"/>
      <c r="K1062" s="513"/>
      <c r="L1062" s="513"/>
      <c r="M1062" s="513"/>
      <c r="N1062" s="513"/>
      <c r="P1062" s="549"/>
      <c r="Q1062" s="549"/>
    </row>
    <row r="1063" spans="2:17">
      <c r="B1063" s="505"/>
      <c r="C1063" s="594" t="s">
        <v>654</v>
      </c>
      <c r="D1063" s="144"/>
      <c r="E1063" s="529"/>
      <c r="F1063" s="529"/>
      <c r="G1063" s="529"/>
      <c r="H1063" s="529"/>
      <c r="I1063" s="529"/>
      <c r="J1063" s="529"/>
      <c r="K1063" s="529"/>
      <c r="L1063" s="529"/>
      <c r="M1063" s="529"/>
      <c r="N1063" s="529"/>
      <c r="P1063" s="529"/>
      <c r="Q1063" s="529"/>
    </row>
    <row r="1064" spans="2:17">
      <c r="B1064" s="505"/>
      <c r="C1064" s="610" t="s">
        <v>655</v>
      </c>
      <c r="D1064"/>
      <c r="E1064" s="608">
        <v>0</v>
      </c>
      <c r="F1064" s="608">
        <v>129.62100000000001</v>
      </c>
      <c r="G1064" s="608">
        <v>0</v>
      </c>
      <c r="H1064" s="608">
        <v>3.8370000000000002</v>
      </c>
      <c r="I1064" s="608">
        <v>928.55600000000004</v>
      </c>
      <c r="J1064" s="608">
        <v>688.51700000000005</v>
      </c>
      <c r="K1064" s="608">
        <v>11398.619000000001</v>
      </c>
      <c r="L1064" s="608">
        <v>0</v>
      </c>
      <c r="M1064" s="608">
        <v>0</v>
      </c>
      <c r="N1064" s="608">
        <v>13149.181</v>
      </c>
      <c r="P1064" s="608">
        <v>0</v>
      </c>
      <c r="Q1064" s="608">
        <v>4288.5420000000004</v>
      </c>
    </row>
    <row r="1065" spans="2:17">
      <c r="B1065" s="505"/>
      <c r="C1065" s="861" t="s">
        <v>656</v>
      </c>
      <c r="D1065" s="533"/>
      <c r="E1065" s="862">
        <v>0</v>
      </c>
      <c r="F1065" s="862">
        <v>10.863</v>
      </c>
      <c r="G1065" s="862">
        <v>0</v>
      </c>
      <c r="H1065" s="862">
        <v>3.899</v>
      </c>
      <c r="I1065" s="862">
        <v>536.48500000000001</v>
      </c>
      <c r="J1065" s="862">
        <v>133.22300000000001</v>
      </c>
      <c r="K1065" s="862">
        <v>7279.1819999999998</v>
      </c>
      <c r="L1065" s="862">
        <v>0</v>
      </c>
      <c r="M1065" s="862">
        <v>0</v>
      </c>
      <c r="N1065" s="862">
        <v>7963.652</v>
      </c>
      <c r="P1065" s="862">
        <v>0</v>
      </c>
      <c r="Q1065" s="862">
        <v>591.16</v>
      </c>
    </row>
    <row r="1066" spans="2:17">
      <c r="B1066" s="505"/>
      <c r="C1066" s="863"/>
      <c r="D1066" s="1157"/>
      <c r="E1066" s="863">
        <v>0</v>
      </c>
      <c r="F1066" s="863">
        <v>140.48400000000001</v>
      </c>
      <c r="G1066" s="863">
        <v>0</v>
      </c>
      <c r="H1066" s="787">
        <v>7.7359999999999998</v>
      </c>
      <c r="I1066" s="787">
        <v>1465.0409999999999</v>
      </c>
      <c r="J1066" s="787">
        <v>821.74</v>
      </c>
      <c r="K1066" s="787">
        <v>18677.800999999999</v>
      </c>
      <c r="L1066" s="787">
        <v>0</v>
      </c>
      <c r="M1066" s="863">
        <v>0</v>
      </c>
      <c r="N1066" s="787">
        <v>21112.832999999999</v>
      </c>
      <c r="P1066" s="863">
        <v>0</v>
      </c>
      <c r="Q1066" s="787">
        <v>4879.7020000000002</v>
      </c>
    </row>
    <row r="1067" spans="2:17" ht="12.75" customHeight="1">
      <c r="B1067" s="505"/>
      <c r="C1067" s="72"/>
      <c r="D1067"/>
      <c r="E1067" s="601"/>
      <c r="F1067" s="602"/>
      <c r="G1067" s="601"/>
      <c r="H1067" s="602"/>
      <c r="I1067" s="602"/>
      <c r="J1067" s="602"/>
      <c r="K1067" s="602"/>
      <c r="L1067" s="602"/>
      <c r="M1067" s="601"/>
      <c r="N1067" s="602"/>
    </row>
    <row r="1068" spans="2:17" ht="13.5" customHeight="1">
      <c r="B1068" s="505"/>
      <c r="C1068" s="18" t="s">
        <v>657</v>
      </c>
      <c r="D1068"/>
      <c r="E1068" s="605"/>
      <c r="F1068" s="605"/>
      <c r="G1068" s="605"/>
      <c r="H1068" s="605"/>
      <c r="I1068" s="605"/>
      <c r="J1068" s="605"/>
      <c r="K1068" s="605"/>
      <c r="L1068" s="605"/>
      <c r="M1068" s="605"/>
      <c r="N1068" s="605"/>
    </row>
    <row r="1069" spans="2:17">
      <c r="B1069" s="505"/>
      <c r="C1069" s="18" t="s">
        <v>658</v>
      </c>
      <c r="D1069" s="533"/>
      <c r="E1069" s="608">
        <v>0</v>
      </c>
      <c r="F1069" s="608">
        <v>-7.4530000000000003</v>
      </c>
      <c r="G1069" s="608">
        <v>0</v>
      </c>
      <c r="H1069" s="608">
        <v>1.391</v>
      </c>
      <c r="I1069" s="608">
        <v>161.863</v>
      </c>
      <c r="J1069" s="608">
        <v>131.399</v>
      </c>
      <c r="K1069" s="608">
        <v>52.521000000000001</v>
      </c>
      <c r="L1069" s="608">
        <v>0</v>
      </c>
      <c r="M1069" s="608">
        <v>0</v>
      </c>
      <c r="N1069" s="608">
        <v>339.69</v>
      </c>
      <c r="P1069" s="608">
        <v>0</v>
      </c>
      <c r="Q1069" s="608">
        <v>287.20800000000003</v>
      </c>
    </row>
    <row r="1070" spans="2:17">
      <c r="B1070" s="505"/>
      <c r="C1070" s="18" t="s">
        <v>659</v>
      </c>
      <c r="D1070" s="533"/>
      <c r="E1070" s="608">
        <v>0</v>
      </c>
      <c r="F1070" s="608">
        <v>0</v>
      </c>
      <c r="G1070" s="608">
        <v>0</v>
      </c>
      <c r="H1070" s="608">
        <v>0</v>
      </c>
      <c r="I1070" s="608">
        <v>82.022999999999996</v>
      </c>
      <c r="J1070" s="608">
        <v>0</v>
      </c>
      <c r="K1070" s="608">
        <v>0</v>
      </c>
      <c r="L1070" s="608">
        <v>0</v>
      </c>
      <c r="M1070" s="608">
        <v>0</v>
      </c>
      <c r="N1070" s="608">
        <v>82.412000000000006</v>
      </c>
      <c r="P1070" s="608">
        <v>0</v>
      </c>
      <c r="Q1070" s="608">
        <v>82.412000000000006</v>
      </c>
    </row>
    <row r="1071" spans="2:17">
      <c r="B1071" s="505"/>
      <c r="C1071" s="18" t="s">
        <v>660</v>
      </c>
      <c r="D1071" s="533"/>
      <c r="E1071" s="608">
        <v>0</v>
      </c>
      <c r="F1071" s="608">
        <v>14.018000000000001</v>
      </c>
      <c r="G1071" s="608">
        <v>0</v>
      </c>
      <c r="H1071" s="608">
        <v>0</v>
      </c>
      <c r="I1071" s="608">
        <v>0</v>
      </c>
      <c r="J1071" s="608">
        <v>574.755</v>
      </c>
      <c r="K1071" s="608">
        <v>0</v>
      </c>
      <c r="L1071" s="608">
        <v>45.04</v>
      </c>
      <c r="M1071" s="608">
        <v>0</v>
      </c>
      <c r="N1071" s="608">
        <v>633.81299999999999</v>
      </c>
      <c r="P1071" s="608">
        <v>0</v>
      </c>
      <c r="Q1071" s="608">
        <v>633.81299999999999</v>
      </c>
    </row>
    <row r="1072" spans="2:17" ht="12.75" customHeight="1">
      <c r="B1072" s="505"/>
      <c r="C1072" s="18" t="s">
        <v>661</v>
      </c>
      <c r="D1072" s="533"/>
      <c r="E1072" s="608">
        <v>0</v>
      </c>
      <c r="F1072" s="608">
        <v>3.57</v>
      </c>
      <c r="G1072" s="608">
        <v>0</v>
      </c>
      <c r="H1072" s="608">
        <v>0</v>
      </c>
      <c r="I1072" s="608">
        <v>0</v>
      </c>
      <c r="J1072" s="608">
        <v>0</v>
      </c>
      <c r="K1072" s="608">
        <v>0</v>
      </c>
      <c r="L1072" s="608">
        <v>0</v>
      </c>
      <c r="M1072" s="608">
        <v>0</v>
      </c>
      <c r="N1072" s="608">
        <v>3.57</v>
      </c>
      <c r="P1072" s="608">
        <v>0</v>
      </c>
      <c r="Q1072" s="608">
        <v>3.57</v>
      </c>
    </row>
    <row r="1073" spans="2:17" ht="12.75" customHeight="1">
      <c r="B1073" s="505"/>
      <c r="C1073" s="18" t="s">
        <v>674</v>
      </c>
      <c r="D1073" s="533"/>
      <c r="E1073" s="608">
        <v>0</v>
      </c>
      <c r="F1073" s="608">
        <v>-25.206</v>
      </c>
      <c r="G1073" s="608">
        <v>0</v>
      </c>
      <c r="H1073" s="608">
        <v>0</v>
      </c>
      <c r="I1073" s="608">
        <v>-128.471</v>
      </c>
      <c r="J1073" s="608">
        <v>-35.710999999999999</v>
      </c>
      <c r="K1073" s="608">
        <v>-85.58</v>
      </c>
      <c r="L1073" s="608">
        <v>-2.09</v>
      </c>
      <c r="M1073" s="608">
        <v>0</v>
      </c>
      <c r="N1073" s="608">
        <v>-277.44600000000003</v>
      </c>
      <c r="P1073" s="608">
        <v>0</v>
      </c>
      <c r="Q1073" s="608">
        <v>-191.03299999999999</v>
      </c>
    </row>
    <row r="1074" spans="2:17">
      <c r="B1074" s="505"/>
      <c r="C1074" s="18" t="s">
        <v>728</v>
      </c>
      <c r="D1074" s="533"/>
      <c r="E1074" s="608">
        <v>0</v>
      </c>
      <c r="F1074" s="608">
        <v>-49.008000000000003</v>
      </c>
      <c r="G1074" s="608">
        <v>0</v>
      </c>
      <c r="H1074" s="608">
        <v>-3.7160000000000002</v>
      </c>
      <c r="I1074" s="608">
        <v>0</v>
      </c>
      <c r="J1074" s="608">
        <v>-803.39499999999998</v>
      </c>
      <c r="K1074" s="608">
        <v>-18644.741999999998</v>
      </c>
      <c r="L1074" s="608">
        <v>0</v>
      </c>
      <c r="M1074" s="608">
        <v>0</v>
      </c>
      <c r="N1074" s="608">
        <v>-19500.861000000001</v>
      </c>
      <c r="P1074" s="608">
        <v>0</v>
      </c>
      <c r="Q1074" s="608">
        <v>-3301.645</v>
      </c>
    </row>
    <row r="1075" spans="2:17">
      <c r="B1075" s="505"/>
      <c r="C1075" s="863"/>
      <c r="D1075" s="1157"/>
      <c r="E1075" s="787">
        <v>0</v>
      </c>
      <c r="F1075" s="787">
        <v>-63.69</v>
      </c>
      <c r="G1075" s="787">
        <v>0</v>
      </c>
      <c r="H1075" s="787">
        <v>-2.7130000000000001</v>
      </c>
      <c r="I1075" s="787">
        <v>115.41499999999999</v>
      </c>
      <c r="J1075" s="787">
        <v>-132.952</v>
      </c>
      <c r="K1075" s="787">
        <v>-18677.800999999999</v>
      </c>
      <c r="L1075" s="787">
        <v>42.918999999999997</v>
      </c>
      <c r="M1075" s="787">
        <v>0</v>
      </c>
      <c r="N1075" s="787">
        <v>-18718.822</v>
      </c>
      <c r="P1075" s="787">
        <v>0</v>
      </c>
      <c r="Q1075" s="787">
        <v>-2485.6750000000002</v>
      </c>
    </row>
    <row r="1076" spans="2:17">
      <c r="B1076" s="505"/>
      <c r="C1076" s="594" t="s">
        <v>668</v>
      </c>
      <c r="D1076" s="144"/>
      <c r="E1076" s="529"/>
      <c r="F1076" s="529"/>
      <c r="G1076" s="529"/>
      <c r="H1076" s="529"/>
      <c r="I1076" s="529"/>
      <c r="J1076" s="529"/>
      <c r="K1076" s="529"/>
      <c r="L1076" s="529"/>
      <c r="M1076" s="529"/>
      <c r="N1076" s="529"/>
      <c r="P1076" s="529"/>
      <c r="Q1076" s="529"/>
    </row>
    <row r="1077" spans="2:17">
      <c r="B1077" s="505"/>
      <c r="C1077" s="610" t="s">
        <v>655</v>
      </c>
      <c r="D1077"/>
      <c r="E1077" s="608">
        <v>0</v>
      </c>
      <c r="F1077" s="608">
        <v>71.965999999999994</v>
      </c>
      <c r="G1077" s="608">
        <v>0</v>
      </c>
      <c r="H1077" s="608">
        <v>3.3370000000000002</v>
      </c>
      <c r="I1077" s="608">
        <v>974.02300000000002</v>
      </c>
      <c r="J1077" s="608">
        <v>534.32299999999998</v>
      </c>
      <c r="K1077" s="608">
        <v>0</v>
      </c>
      <c r="L1077" s="608">
        <v>42.95</v>
      </c>
      <c r="M1077" s="608">
        <v>0</v>
      </c>
      <c r="N1077" s="608">
        <v>1626.5989999999999</v>
      </c>
      <c r="P1077" s="608">
        <v>0</v>
      </c>
      <c r="Q1077" s="608">
        <v>1626.615</v>
      </c>
    </row>
    <row r="1078" spans="2:17">
      <c r="B1078" s="505"/>
      <c r="C1078" s="861" t="s">
        <v>656</v>
      </c>
      <c r="D1078" s="533"/>
      <c r="E1078" s="862">
        <v>0</v>
      </c>
      <c r="F1078" s="862">
        <v>4.8280000000000003</v>
      </c>
      <c r="G1078" s="862">
        <v>0</v>
      </c>
      <c r="H1078" s="862">
        <v>1.6859999999999999</v>
      </c>
      <c r="I1078" s="862">
        <v>606.43299999999999</v>
      </c>
      <c r="J1078" s="862">
        <v>154.465</v>
      </c>
      <c r="K1078" s="862">
        <v>0</v>
      </c>
      <c r="L1078" s="862">
        <v>0</v>
      </c>
      <c r="M1078" s="862">
        <v>0</v>
      </c>
      <c r="N1078" s="862">
        <v>767.41200000000003</v>
      </c>
      <c r="P1078" s="862">
        <v>0</v>
      </c>
      <c r="Q1078" s="862">
        <v>767.41200000000003</v>
      </c>
    </row>
    <row r="1079" spans="2:17">
      <c r="B1079" s="505"/>
      <c r="C1079" s="863"/>
      <c r="D1079" s="1157"/>
      <c r="E1079" s="863">
        <v>0</v>
      </c>
      <c r="F1079" s="863">
        <v>76.793999999999997</v>
      </c>
      <c r="G1079" s="863">
        <v>0</v>
      </c>
      <c r="H1079" s="787">
        <v>5.0229999999999997</v>
      </c>
      <c r="I1079" s="787">
        <v>1580.4559999999999</v>
      </c>
      <c r="J1079" s="787">
        <v>688.78800000000001</v>
      </c>
      <c r="K1079" s="787">
        <v>0</v>
      </c>
      <c r="L1079" s="863">
        <v>42.95</v>
      </c>
      <c r="M1079" s="863">
        <v>0</v>
      </c>
      <c r="N1079" s="787">
        <v>2394.011</v>
      </c>
      <c r="P1079" s="863">
        <v>0</v>
      </c>
      <c r="Q1079" s="787">
        <v>2394.027</v>
      </c>
    </row>
    <row r="1080" spans="2:17">
      <c r="B1080" s="505"/>
      <c r="C1080" s="594" t="s">
        <v>704</v>
      </c>
      <c r="D1080" s="513"/>
      <c r="E1080" s="513"/>
      <c r="F1080" s="513"/>
      <c r="G1080" s="513"/>
      <c r="H1080" s="513"/>
      <c r="I1080" s="513"/>
      <c r="J1080" s="513"/>
      <c r="K1080" s="513"/>
      <c r="L1080" s="513"/>
      <c r="M1080" s="513"/>
      <c r="N1080" s="513"/>
      <c r="P1080" s="549"/>
      <c r="Q1080" s="549"/>
    </row>
    <row r="1081" spans="2:17">
      <c r="B1081" s="505"/>
      <c r="C1081" s="594" t="s">
        <v>654</v>
      </c>
      <c r="D1081" s="144"/>
      <c r="E1081" s="529"/>
      <c r="F1081" s="529"/>
      <c r="G1081" s="529"/>
      <c r="H1081" s="529"/>
      <c r="I1081" s="529"/>
      <c r="J1081" s="529"/>
      <c r="K1081" s="529"/>
      <c r="L1081" s="529"/>
      <c r="M1081" s="529"/>
      <c r="N1081" s="529"/>
      <c r="P1081" s="529"/>
      <c r="Q1081" s="529"/>
    </row>
    <row r="1082" spans="2:17">
      <c r="B1082" s="505"/>
      <c r="C1082" s="610" t="s">
        <v>655</v>
      </c>
      <c r="D1082"/>
      <c r="E1082" s="608">
        <v>455.28899999999999</v>
      </c>
      <c r="F1082" s="608">
        <v>129.62100000000001</v>
      </c>
      <c r="G1082" s="608">
        <v>2400.7179999999998</v>
      </c>
      <c r="H1082" s="608">
        <v>3.843</v>
      </c>
      <c r="I1082" s="608">
        <v>2080.9780000000001</v>
      </c>
      <c r="J1082" s="608">
        <v>2121.1530000000002</v>
      </c>
      <c r="K1082" s="608">
        <v>11398.619000000001</v>
      </c>
      <c r="L1082" s="608">
        <v>3266.0879999999997</v>
      </c>
      <c r="M1082" s="608">
        <v>1583.951</v>
      </c>
      <c r="N1082" s="608">
        <v>23440.260000000002</v>
      </c>
      <c r="P1082" s="608">
        <v>7160.1130000000003</v>
      </c>
      <c r="Q1082" s="608">
        <v>7419.5079999999998</v>
      </c>
    </row>
    <row r="1083" spans="2:17">
      <c r="B1083" s="505"/>
      <c r="C1083" s="861" t="s">
        <v>656</v>
      </c>
      <c r="D1083" s="533"/>
      <c r="E1083" s="862">
        <v>45.441000000000003</v>
      </c>
      <c r="F1083" s="862">
        <v>10.863</v>
      </c>
      <c r="G1083" s="862">
        <v>3403.931</v>
      </c>
      <c r="H1083" s="862">
        <v>3.899</v>
      </c>
      <c r="I1083" s="862">
        <v>1683.0390000000002</v>
      </c>
      <c r="J1083" s="862">
        <v>287.25800000000004</v>
      </c>
      <c r="K1083" s="862">
        <v>7279.1819999999998</v>
      </c>
      <c r="L1083" s="862">
        <v>2522.0259999999998</v>
      </c>
      <c r="M1083" s="862">
        <v>938.75800000000004</v>
      </c>
      <c r="N1083" s="862">
        <v>16174.397000000001</v>
      </c>
      <c r="P1083" s="862">
        <v>4721.95</v>
      </c>
      <c r="Q1083" s="862">
        <v>4079.9549999999999</v>
      </c>
    </row>
    <row r="1084" spans="2:17">
      <c r="B1084" s="505"/>
      <c r="C1084" s="863"/>
      <c r="D1084" s="1157"/>
      <c r="E1084" s="863">
        <v>500.73</v>
      </c>
      <c r="F1084" s="863">
        <v>140.48400000000001</v>
      </c>
      <c r="G1084" s="787">
        <v>5804.6490000000003</v>
      </c>
      <c r="H1084" s="787">
        <v>7.742</v>
      </c>
      <c r="I1084" s="787">
        <v>3764.0169999999998</v>
      </c>
      <c r="J1084" s="787">
        <v>2408.4110000000001</v>
      </c>
      <c r="K1084" s="787">
        <v>18677.800999999999</v>
      </c>
      <c r="L1084" s="787">
        <v>5788.1139999999996</v>
      </c>
      <c r="M1084" s="787">
        <v>2522.7089999999998</v>
      </c>
      <c r="N1084" s="787">
        <v>39614.656999999999</v>
      </c>
      <c r="P1084" s="787">
        <v>11882.063</v>
      </c>
      <c r="Q1084" s="787">
        <v>11499.463</v>
      </c>
    </row>
    <row r="1085" spans="2:17">
      <c r="B1085" s="505"/>
      <c r="C1085" s="594" t="s">
        <v>668</v>
      </c>
      <c r="D1085" s="144"/>
      <c r="E1085" s="529"/>
      <c r="F1085" s="529"/>
      <c r="G1085" s="529"/>
      <c r="H1085" s="529"/>
      <c r="I1085" s="529"/>
      <c r="J1085" s="529"/>
      <c r="K1085" s="529"/>
      <c r="L1085" s="529"/>
      <c r="M1085" s="529"/>
      <c r="N1085" s="529"/>
      <c r="P1085" s="529"/>
      <c r="Q1085" s="529"/>
    </row>
    <row r="1086" spans="2:17">
      <c r="B1086" s="505"/>
      <c r="C1086" s="610" t="s">
        <v>655</v>
      </c>
      <c r="D1086"/>
      <c r="E1086" s="608">
        <v>359.91500000000002</v>
      </c>
      <c r="F1086" s="608">
        <v>71.965999999999994</v>
      </c>
      <c r="G1086" s="608">
        <v>2655.3029999999999</v>
      </c>
      <c r="H1086" s="608">
        <v>3.3400000000000003</v>
      </c>
      <c r="I1086" s="608">
        <v>2050.7249999999999</v>
      </c>
      <c r="J1086" s="608">
        <v>1555.7930000000001</v>
      </c>
      <c r="K1086" s="608">
        <v>0</v>
      </c>
      <c r="L1086" s="608">
        <v>2636.91</v>
      </c>
      <c r="M1086" s="608">
        <v>1684.33</v>
      </c>
      <c r="N1086" s="608">
        <v>11018.282000000001</v>
      </c>
      <c r="P1086" s="608">
        <v>6242.7849999999999</v>
      </c>
      <c r="Q1086" s="608">
        <v>4775.5129999999999</v>
      </c>
    </row>
    <row r="1087" spans="2:17">
      <c r="B1087" s="505"/>
      <c r="C1087" s="861" t="s">
        <v>656</v>
      </c>
      <c r="D1087" s="533"/>
      <c r="E1087" s="862">
        <v>41.128</v>
      </c>
      <c r="F1087" s="862">
        <v>4.8280000000000003</v>
      </c>
      <c r="G1087" s="862">
        <v>3153.6460000000002</v>
      </c>
      <c r="H1087" s="862">
        <v>1.6859999999999999</v>
      </c>
      <c r="I1087" s="862">
        <v>1354.527</v>
      </c>
      <c r="J1087" s="862">
        <v>375.17700000000002</v>
      </c>
      <c r="K1087" s="862">
        <v>0</v>
      </c>
      <c r="L1087" s="862">
        <v>2125.1190000000001</v>
      </c>
      <c r="M1087" s="862">
        <v>406.98599999999999</v>
      </c>
      <c r="N1087" s="862">
        <v>7463.0970000000007</v>
      </c>
      <c r="P1087" s="608">
        <v>3465.067</v>
      </c>
      <c r="Q1087" s="608">
        <v>3998.0299999999997</v>
      </c>
    </row>
    <row r="1088" spans="2:17">
      <c r="B1088" s="505"/>
      <c r="C1088" s="863"/>
      <c r="D1088" s="1157"/>
      <c r="E1088" s="863">
        <v>401.04300000000001</v>
      </c>
      <c r="F1088" s="863">
        <v>76.793999999999997</v>
      </c>
      <c r="G1088" s="787">
        <v>5808.9489999999996</v>
      </c>
      <c r="H1088" s="787">
        <v>5.0259999999999998</v>
      </c>
      <c r="I1088" s="787">
        <v>3405.252</v>
      </c>
      <c r="J1088" s="787">
        <v>1930.97</v>
      </c>
      <c r="K1088" s="787">
        <v>0</v>
      </c>
      <c r="L1088" s="787">
        <v>4762.0289999999995</v>
      </c>
      <c r="M1088" s="787">
        <v>2091.3159999999998</v>
      </c>
      <c r="N1088" s="787">
        <v>18481.379000000001</v>
      </c>
      <c r="P1088" s="787">
        <v>9707.8520000000008</v>
      </c>
      <c r="Q1088" s="787">
        <v>8773.5429999999997</v>
      </c>
    </row>
    <row r="1089" spans="2:17" ht="23.95" customHeight="1">
      <c r="B1089" s="706" t="s">
        <v>308</v>
      </c>
      <c r="C1089" s="1272" t="s">
        <v>676</v>
      </c>
      <c r="D1089" s="1272"/>
      <c r="E1089" s="1272"/>
      <c r="F1089" s="1272"/>
      <c r="G1089" s="1272"/>
      <c r="H1089" s="1272"/>
      <c r="I1089" s="1272"/>
      <c r="J1089" s="1272"/>
      <c r="K1089" s="1272"/>
      <c r="L1089" s="1272"/>
      <c r="M1089" s="1272"/>
      <c r="N1089" s="1272"/>
      <c r="O1089" s="1272"/>
      <c r="P1089" s="1272"/>
      <c r="Q1089" s="1272"/>
    </row>
    <row r="1090" spans="2:17">
      <c r="B1090" s="399" t="s">
        <v>492</v>
      </c>
      <c r="C1090" s="1266" t="s">
        <v>532</v>
      </c>
      <c r="D1090" s="1266"/>
      <c r="E1090" s="1266"/>
      <c r="F1090" s="1266"/>
      <c r="G1090" s="1266"/>
      <c r="H1090" s="1266"/>
      <c r="I1090" s="1266"/>
      <c r="J1090" s="1266"/>
      <c r="K1090" s="1266"/>
      <c r="L1090" s="1266"/>
      <c r="M1090" s="1266"/>
      <c r="N1090" s="1266"/>
      <c r="O1090" s="1266"/>
      <c r="P1090" s="1266"/>
      <c r="Q1090" s="1266"/>
    </row>
    <row r="1091" spans="2:17">
      <c r="B1091" s="399" t="s">
        <v>302</v>
      </c>
      <c r="C1091" s="1266" t="s">
        <v>732</v>
      </c>
      <c r="D1091" s="1266"/>
      <c r="E1091" s="1266"/>
      <c r="F1091" s="1266"/>
      <c r="G1091" s="1266"/>
      <c r="H1091" s="1266"/>
      <c r="I1091" s="1266"/>
      <c r="J1091" s="1266"/>
      <c r="K1091" s="1266"/>
      <c r="L1091" s="1266"/>
      <c r="M1091" s="1266"/>
      <c r="N1091" s="1266"/>
      <c r="O1091" s="1266"/>
      <c r="P1091" s="1266"/>
      <c r="Q1091" s="1266"/>
    </row>
    <row r="1092" spans="2:17">
      <c r="B1092" s="399" t="s">
        <v>297</v>
      </c>
      <c r="C1092" s="1266" t="s">
        <v>733</v>
      </c>
      <c r="D1092" s="1266"/>
      <c r="E1092" s="1266"/>
      <c r="F1092" s="1266"/>
      <c r="G1092" s="1266"/>
      <c r="H1092" s="1266"/>
      <c r="I1092" s="1266"/>
      <c r="J1092" s="1266"/>
      <c r="K1092" s="1266"/>
      <c r="L1092" s="1266"/>
      <c r="M1092" s="1266"/>
      <c r="N1092" s="1266"/>
      <c r="O1092" s="1266"/>
      <c r="P1092" s="1266"/>
      <c r="Q1092" s="1266"/>
    </row>
    <row r="1093" spans="2:17">
      <c r="B1093" s="399" t="s">
        <v>498</v>
      </c>
      <c r="C1093" s="1266" t="s">
        <v>678</v>
      </c>
      <c r="D1093" s="1266"/>
      <c r="E1093" s="1266"/>
      <c r="F1093" s="1266"/>
      <c r="G1093" s="1266"/>
      <c r="H1093" s="1266"/>
      <c r="I1093" s="1266"/>
      <c r="J1093" s="1266"/>
      <c r="K1093" s="1266"/>
      <c r="L1093" s="1266"/>
      <c r="M1093" s="1266"/>
      <c r="N1093" s="1266"/>
      <c r="O1093" s="1266"/>
      <c r="P1093" s="1266"/>
      <c r="Q1093" s="1266"/>
    </row>
    <row r="1094" spans="2:17">
      <c r="B1094" s="399" t="s">
        <v>500</v>
      </c>
      <c r="C1094" s="1266" t="s">
        <v>725</v>
      </c>
      <c r="D1094" s="1266"/>
      <c r="E1094" s="1266"/>
      <c r="F1094" s="1266"/>
      <c r="G1094" s="1266"/>
      <c r="H1094" s="1266"/>
      <c r="I1094" s="1266"/>
      <c r="J1094" s="1266"/>
      <c r="K1094" s="1266"/>
      <c r="L1094" s="1266"/>
      <c r="M1094" s="1266"/>
      <c r="N1094" s="1266"/>
      <c r="O1094" s="1266"/>
      <c r="P1094" s="1266"/>
      <c r="Q1094" s="1266"/>
    </row>
    <row r="1095" spans="2:17" ht="12.6">
      <c r="B1095" s="399" t="s">
        <v>502</v>
      </c>
      <c r="C1095" s="1287" t="s">
        <v>734</v>
      </c>
      <c r="D1095" s="1287"/>
      <c r="E1095" s="1287"/>
      <c r="F1095" s="1287"/>
      <c r="G1095" s="1287"/>
      <c r="H1095" s="1287"/>
      <c r="I1095" s="1287"/>
      <c r="J1095" s="1287"/>
      <c r="K1095" s="1287"/>
      <c r="L1095" s="1287"/>
      <c r="M1095" s="1287"/>
      <c r="N1095" s="1287"/>
      <c r="O1095" s="1287"/>
      <c r="P1095" s="1287"/>
      <c r="Q1095" s="1287"/>
    </row>
    <row r="1096" spans="2:17">
      <c r="B1096" s="505"/>
    </row>
    <row r="1097" spans="2:17" ht="14.1">
      <c r="B1097" s="505"/>
      <c r="C1097" s="1195" t="s">
        <v>691</v>
      </c>
      <c r="D1097" s="511"/>
      <c r="E1097" s="1283" t="s">
        <v>352</v>
      </c>
      <c r="F1097" s="1284"/>
      <c r="G1097" s="1283" t="s">
        <v>566</v>
      </c>
      <c r="H1097" s="1283"/>
      <c r="I1097" s="1154" t="s">
        <v>567</v>
      </c>
      <c r="J1097" s="1154" t="s">
        <v>735</v>
      </c>
      <c r="K1097" s="1283" t="s">
        <v>569</v>
      </c>
      <c r="L1097" s="1285"/>
      <c r="M1097" s="1154" t="s">
        <v>570</v>
      </c>
      <c r="N1097" s="1155" t="s">
        <v>571</v>
      </c>
      <c r="P1097" s="7" t="s">
        <v>571</v>
      </c>
      <c r="Q1097" s="7" t="s">
        <v>572</v>
      </c>
    </row>
    <row r="1098" spans="2:17">
      <c r="B1098" s="505"/>
      <c r="C1098" s="1196" t="s">
        <v>692</v>
      </c>
      <c r="D1098" s="511"/>
      <c r="E1098" s="1279"/>
      <c r="F1098" s="1280"/>
      <c r="G1098" s="1279" t="s">
        <v>573</v>
      </c>
      <c r="H1098" s="1279"/>
      <c r="I1098" s="11" t="s">
        <v>573</v>
      </c>
      <c r="J1098" s="11"/>
      <c r="K1098" s="539"/>
      <c r="L1098" s="539"/>
      <c r="M1098" s="539"/>
      <c r="N1098" s="539"/>
      <c r="P1098" s="6" t="s">
        <v>574</v>
      </c>
      <c r="Q1098" s="6" t="s">
        <v>575</v>
      </c>
    </row>
    <row r="1099" spans="2:17">
      <c r="B1099" s="505"/>
      <c r="C1099" s="683"/>
      <c r="D1099" s="520"/>
      <c r="E1099" s="541"/>
      <c r="F1099" s="541"/>
      <c r="G1099" s="541"/>
      <c r="H1099" s="541" t="s">
        <v>576</v>
      </c>
      <c r="I1099" s="541"/>
      <c r="J1099" s="541"/>
      <c r="K1099" s="541"/>
      <c r="L1099" s="541"/>
      <c r="M1099" s="541"/>
      <c r="N1099" s="541"/>
      <c r="P1099" s="541"/>
      <c r="Q1099" s="541"/>
    </row>
    <row r="1100" spans="2:17">
      <c r="B1100" s="505"/>
      <c r="C1100" s="537"/>
      <c r="D1100" s="520"/>
      <c r="E1100" s="539"/>
      <c r="F1100" s="539" t="s">
        <v>576</v>
      </c>
      <c r="G1100" s="539"/>
      <c r="H1100" s="539" t="s">
        <v>566</v>
      </c>
      <c r="I1100" s="539"/>
      <c r="J1100" s="539"/>
      <c r="K1100" s="539"/>
      <c r="L1100" s="539" t="s">
        <v>576</v>
      </c>
      <c r="M1100" s="539"/>
      <c r="N1100" s="539"/>
      <c r="P1100" s="539"/>
      <c r="Q1100" s="539"/>
    </row>
    <row r="1101" spans="2:17">
      <c r="B1101" s="505"/>
      <c r="C1101" s="542"/>
      <c r="D1101" s="513"/>
      <c r="E1101" s="543" t="s">
        <v>577</v>
      </c>
      <c r="F1101" s="543" t="s">
        <v>352</v>
      </c>
      <c r="G1101" s="543" t="s">
        <v>710</v>
      </c>
      <c r="H1101" s="543" t="s">
        <v>573</v>
      </c>
      <c r="I1101" s="543"/>
      <c r="J1101" s="543"/>
      <c r="K1101" s="543" t="s">
        <v>615</v>
      </c>
      <c r="L1101" s="543" t="s">
        <v>569</v>
      </c>
      <c r="M1101" s="543"/>
      <c r="N1101" s="543"/>
      <c r="P1101" s="543"/>
      <c r="Q1101" s="543"/>
    </row>
    <row r="1102" spans="2:17">
      <c r="B1102" s="505"/>
      <c r="C1102" s="544">
        <v>2022</v>
      </c>
      <c r="D1102" s="529"/>
      <c r="E1102" s="529"/>
      <c r="F1102" s="529"/>
      <c r="G1102" s="529"/>
      <c r="H1102" s="529"/>
      <c r="I1102" s="529"/>
      <c r="J1102" s="529"/>
      <c r="K1102" s="529"/>
      <c r="L1102" s="529"/>
      <c r="M1102" s="529"/>
      <c r="N1102" s="529"/>
      <c r="P1102" s="529"/>
      <c r="Q1102" s="529"/>
    </row>
    <row r="1103" spans="2:17">
      <c r="B1103" s="505"/>
      <c r="C1103" s="594" t="s">
        <v>578</v>
      </c>
      <c r="D1103" s="595"/>
      <c r="E1103" s="513"/>
      <c r="F1103" s="513"/>
      <c r="G1103" s="513"/>
      <c r="H1103" s="513"/>
      <c r="I1103" s="513"/>
      <c r="J1103" s="513"/>
      <c r="K1103" s="513"/>
      <c r="L1103" s="513"/>
      <c r="M1103" s="513"/>
      <c r="N1103" s="513"/>
      <c r="P1103" s="549"/>
      <c r="Q1103" s="549"/>
    </row>
    <row r="1104" spans="2:17">
      <c r="B1104" s="505"/>
      <c r="C1104" s="594" t="s">
        <v>654</v>
      </c>
      <c r="D1104" s="596"/>
      <c r="E1104" s="529"/>
      <c r="F1104" s="529"/>
      <c r="G1104" s="529"/>
      <c r="H1104" s="529"/>
      <c r="I1104" s="529"/>
      <c r="J1104" s="529"/>
      <c r="K1104" s="529"/>
      <c r="L1104" s="529"/>
      <c r="M1104" s="529"/>
      <c r="N1104" s="529"/>
      <c r="P1104" s="529"/>
      <c r="Q1104" s="529"/>
    </row>
    <row r="1105" spans="2:17">
      <c r="B1105" s="505"/>
      <c r="C1105" s="610" t="s">
        <v>655</v>
      </c>
      <c r="D1105"/>
      <c r="E1105" s="608">
        <v>265.25</v>
      </c>
      <c r="F1105" s="608">
        <v>0</v>
      </c>
      <c r="G1105" s="608">
        <v>1251.057</v>
      </c>
      <c r="H1105" s="608">
        <v>23.852</v>
      </c>
      <c r="I1105" s="608">
        <v>205.81399999999999</v>
      </c>
      <c r="J1105" s="608">
        <v>372.33699999999999</v>
      </c>
      <c r="K1105" s="608">
        <v>0</v>
      </c>
      <c r="L1105" s="608">
        <v>1493.6010000000001</v>
      </c>
      <c r="M1105" s="608">
        <v>303.2</v>
      </c>
      <c r="N1105" s="608">
        <v>3915.1120000000001</v>
      </c>
      <c r="P1105" s="608">
        <v>1387.9259999999999</v>
      </c>
      <c r="Q1105" s="608">
        <v>2527.1860000000001</v>
      </c>
    </row>
    <row r="1106" spans="2:17">
      <c r="B1106" s="505"/>
      <c r="C1106" s="861" t="s">
        <v>656</v>
      </c>
      <c r="D1106" s="533"/>
      <c r="E1106" s="862">
        <v>108.815</v>
      </c>
      <c r="F1106" s="862">
        <v>0</v>
      </c>
      <c r="G1106" s="862">
        <v>1383.3820000000001</v>
      </c>
      <c r="H1106" s="862">
        <v>167.08600000000001</v>
      </c>
      <c r="I1106" s="862">
        <v>222.90799999999999</v>
      </c>
      <c r="J1106" s="862">
        <v>41.451999999999998</v>
      </c>
      <c r="K1106" s="862">
        <v>0</v>
      </c>
      <c r="L1106" s="862">
        <v>883.73800000000006</v>
      </c>
      <c r="M1106" s="862">
        <v>166.07</v>
      </c>
      <c r="N1106" s="862">
        <v>2973.45</v>
      </c>
      <c r="P1106" s="862">
        <v>920.76</v>
      </c>
      <c r="Q1106" s="862">
        <v>2052.6889999999999</v>
      </c>
    </row>
    <row r="1107" spans="2:17">
      <c r="B1107" s="505"/>
      <c r="C1107" s="863"/>
      <c r="D1107" s="1157"/>
      <c r="E1107" s="863">
        <v>374.065</v>
      </c>
      <c r="F1107" s="863">
        <v>0</v>
      </c>
      <c r="G1107" s="787">
        <v>2634.4389999999999</v>
      </c>
      <c r="H1107" s="787">
        <v>190.93799999999999</v>
      </c>
      <c r="I1107" s="787">
        <v>428.72199999999998</v>
      </c>
      <c r="J1107" s="787">
        <v>413.78899999999999</v>
      </c>
      <c r="K1107" s="863">
        <v>0</v>
      </c>
      <c r="L1107" s="787">
        <v>2377.3389999999999</v>
      </c>
      <c r="M1107" s="787">
        <v>469.27</v>
      </c>
      <c r="N1107" s="787">
        <v>6888.5619999999999</v>
      </c>
      <c r="P1107" s="787">
        <v>2308.6869999999999</v>
      </c>
      <c r="Q1107" s="787">
        <v>4579.875</v>
      </c>
    </row>
    <row r="1108" spans="2:17">
      <c r="B1108" s="505"/>
      <c r="C1108" s="72"/>
      <c r="D1108"/>
      <c r="E1108" s="601"/>
      <c r="F1108" s="601"/>
      <c r="G1108" s="602"/>
      <c r="H1108" s="602"/>
      <c r="I1108" s="602"/>
      <c r="J1108" s="602"/>
      <c r="K1108" s="601"/>
      <c r="L1108" s="602"/>
      <c r="M1108" s="602"/>
      <c r="N1108" s="602"/>
    </row>
    <row r="1109" spans="2:17">
      <c r="B1109" s="505"/>
      <c r="C1109" s="18" t="s">
        <v>657</v>
      </c>
      <c r="D1109"/>
      <c r="E1109" s="605"/>
      <c r="F1109" s="605"/>
      <c r="G1109" s="605"/>
      <c r="H1109" s="605"/>
      <c r="I1109" s="605"/>
      <c r="J1109" s="605"/>
      <c r="K1109" s="605"/>
      <c r="L1109" s="605"/>
      <c r="M1109" s="605"/>
      <c r="N1109" s="605"/>
    </row>
    <row r="1110" spans="2:17">
      <c r="B1110" s="505"/>
      <c r="C1110" s="18" t="s">
        <v>658</v>
      </c>
      <c r="D1110" s="533"/>
      <c r="E1110" s="608">
        <v>9.0549310344827596</v>
      </c>
      <c r="F1110" s="608">
        <v>0</v>
      </c>
      <c r="G1110" s="608">
        <v>166.81334482758621</v>
      </c>
      <c r="H1110" s="608">
        <v>0</v>
      </c>
      <c r="I1110" s="608">
        <v>-18.190068965517241</v>
      </c>
      <c r="J1110" s="608">
        <v>31.23</v>
      </c>
      <c r="K1110" s="608">
        <v>0</v>
      </c>
      <c r="L1110" s="608">
        <v>-139.19217241379312</v>
      </c>
      <c r="M1110" s="608">
        <v>-32.792482758620693</v>
      </c>
      <c r="N1110" s="608">
        <v>16.542206896551722</v>
      </c>
      <c r="P1110" s="608">
        <v>-155.1785172413793</v>
      </c>
      <c r="Q1110" s="608">
        <v>171.72072413793103</v>
      </c>
    </row>
    <row r="1111" spans="2:17">
      <c r="B1111" s="505"/>
      <c r="C1111" s="18" t="s">
        <v>659</v>
      </c>
      <c r="D1111" s="533"/>
      <c r="E1111" s="608">
        <v>2.3825172413793108</v>
      </c>
      <c r="F1111" s="608">
        <v>0</v>
      </c>
      <c r="G1111" s="608">
        <v>22.441793103448276</v>
      </c>
      <c r="H1111" s="608">
        <v>0</v>
      </c>
      <c r="I1111" s="608">
        <v>0</v>
      </c>
      <c r="J1111" s="608">
        <v>5.0860000000000003</v>
      </c>
      <c r="K1111" s="608">
        <v>0</v>
      </c>
      <c r="L1111" s="608">
        <v>0</v>
      </c>
      <c r="M1111" s="608">
        <v>0</v>
      </c>
      <c r="N1111" s="608">
        <v>29.910310344827586</v>
      </c>
      <c r="P1111" s="608">
        <v>1.635</v>
      </c>
      <c r="Q1111" s="608">
        <v>28.275310344827588</v>
      </c>
    </row>
    <row r="1112" spans="2:17">
      <c r="B1112" s="505"/>
      <c r="C1112" s="18" t="s">
        <v>660</v>
      </c>
      <c r="D1112" s="533"/>
      <c r="E1112" s="608">
        <v>0.8348965517241379</v>
      </c>
      <c r="F1112" s="608">
        <v>0</v>
      </c>
      <c r="G1112" s="608">
        <v>0</v>
      </c>
      <c r="H1112" s="608">
        <v>0</v>
      </c>
      <c r="I1112" s="608">
        <v>0</v>
      </c>
      <c r="J1112" s="608">
        <v>0</v>
      </c>
      <c r="K1112" s="608">
        <v>0</v>
      </c>
      <c r="L1112" s="608">
        <v>18.48058620689655</v>
      </c>
      <c r="M1112" s="608">
        <v>0</v>
      </c>
      <c r="N1112" s="608">
        <v>19.315482758620689</v>
      </c>
      <c r="P1112" s="608">
        <v>18.48058620689655</v>
      </c>
      <c r="Q1112" s="608">
        <v>0.8348965517241379</v>
      </c>
    </row>
    <row r="1113" spans="2:17">
      <c r="B1113" s="505"/>
      <c r="C1113" s="18" t="s">
        <v>661</v>
      </c>
      <c r="D1113" s="533"/>
      <c r="E1113" s="608">
        <v>0</v>
      </c>
      <c r="F1113" s="608">
        <v>0</v>
      </c>
      <c r="G1113" s="608">
        <v>24.56055172413793</v>
      </c>
      <c r="H1113" s="608">
        <v>0</v>
      </c>
      <c r="I1113" s="608">
        <v>0</v>
      </c>
      <c r="J1113" s="608">
        <v>16.355206896551724</v>
      </c>
      <c r="K1113" s="608">
        <v>0</v>
      </c>
      <c r="L1113" s="608">
        <v>3.9623793103448275</v>
      </c>
      <c r="M1113" s="608">
        <v>2.2214137931034483</v>
      </c>
      <c r="N1113" s="608">
        <v>47.099551724137932</v>
      </c>
      <c r="P1113" s="608">
        <v>19.589241379310348</v>
      </c>
      <c r="Q1113" s="608">
        <v>27.510310344827587</v>
      </c>
    </row>
    <row r="1114" spans="2:17">
      <c r="B1114" s="505"/>
      <c r="C1114" s="18" t="s">
        <v>711</v>
      </c>
      <c r="D1114" s="533"/>
      <c r="E1114" s="608">
        <v>-49.728758620689653</v>
      </c>
      <c r="F1114" s="608">
        <v>0</v>
      </c>
      <c r="G1114" s="608">
        <v>-220.52096551724136</v>
      </c>
      <c r="H1114" s="608">
        <v>-5.4331724137931037</v>
      </c>
      <c r="I1114" s="608">
        <v>-85.270103448275862</v>
      </c>
      <c r="J1114" s="608">
        <v>-122.92303448275862</v>
      </c>
      <c r="K1114" s="608">
        <v>0</v>
      </c>
      <c r="L1114" s="608">
        <v>-208.95858620689654</v>
      </c>
      <c r="M1114" s="608">
        <v>-52.842689655172407</v>
      </c>
      <c r="N1114" s="608">
        <v>-745.67731034482767</v>
      </c>
      <c r="P1114" s="608">
        <v>-355.33893103448275</v>
      </c>
      <c r="Q1114" s="608">
        <v>-390.33837931034486</v>
      </c>
    </row>
    <row r="1115" spans="2:17">
      <c r="B1115" s="505"/>
      <c r="C1115" s="18" t="s">
        <v>663</v>
      </c>
      <c r="D1115" s="533"/>
      <c r="E1115" s="608">
        <v>0</v>
      </c>
      <c r="F1115" s="608">
        <v>0</v>
      </c>
      <c r="G1115" s="608">
        <v>-3.4763448275862068</v>
      </c>
      <c r="H1115" s="608">
        <v>-185.113</v>
      </c>
      <c r="I1115" s="608">
        <v>0</v>
      </c>
      <c r="J1115" s="608">
        <v>-96.317827586206889</v>
      </c>
      <c r="K1115" s="608">
        <v>0</v>
      </c>
      <c r="L1115" s="608">
        <v>-164.82824137931033</v>
      </c>
      <c r="M1115" s="608">
        <v>-3.6213448275862068</v>
      </c>
      <c r="N1115" s="608">
        <v>-453.35675862068967</v>
      </c>
      <c r="P1115" s="608">
        <v>-3.6213448275862068</v>
      </c>
      <c r="Q1115" s="608">
        <v>-449.73541379310342</v>
      </c>
    </row>
    <row r="1116" spans="2:17" ht="24.75" customHeight="1">
      <c r="B1116" s="505"/>
      <c r="C1116" s="863"/>
      <c r="D1116" s="1157"/>
      <c r="E1116" s="787">
        <v>-37.456413793103444</v>
      </c>
      <c r="F1116" s="787">
        <v>0</v>
      </c>
      <c r="G1116" s="787">
        <v>-10.181620689655166</v>
      </c>
      <c r="H1116" s="787">
        <v>-190.92751724137932</v>
      </c>
      <c r="I1116" s="787">
        <v>-103.4601724137931</v>
      </c>
      <c r="J1116" s="787">
        <v>-166.56965517241377</v>
      </c>
      <c r="K1116" s="787">
        <v>0</v>
      </c>
      <c r="L1116" s="787">
        <v>-490.53603448275862</v>
      </c>
      <c r="M1116" s="787">
        <v>-87.035103448275862</v>
      </c>
      <c r="N1116" s="787">
        <v>-1086.1665172413796</v>
      </c>
      <c r="P1116" s="787">
        <v>-474.43396551724135</v>
      </c>
      <c r="Q1116" s="787">
        <v>-611.73255172413792</v>
      </c>
    </row>
    <row r="1117" spans="2:17">
      <c r="B1117" s="505"/>
      <c r="C1117" s="594" t="s">
        <v>694</v>
      </c>
      <c r="D1117" s="144"/>
      <c r="E1117" s="529"/>
      <c r="F1117" s="529"/>
      <c r="G1117" s="529"/>
      <c r="H1117" s="529"/>
      <c r="I1117" s="529"/>
      <c r="J1117" s="529"/>
      <c r="K1117" s="529"/>
      <c r="L1117" s="529"/>
      <c r="M1117" s="529"/>
      <c r="N1117" s="529"/>
      <c r="P1117" s="529"/>
      <c r="Q1117" s="529"/>
    </row>
    <row r="1118" spans="2:17">
      <c r="B1118" s="505"/>
      <c r="C1118" s="610" t="s">
        <v>655</v>
      </c>
      <c r="D1118"/>
      <c r="E1118" s="608">
        <v>220.92400000000001</v>
      </c>
      <c r="F1118" s="608">
        <v>0</v>
      </c>
      <c r="G1118" s="608">
        <v>1317.903</v>
      </c>
      <c r="H1118" s="608">
        <v>0</v>
      </c>
      <c r="I1118" s="608">
        <v>190.78800000000001</v>
      </c>
      <c r="J1118" s="608">
        <v>206.27600000000001</v>
      </c>
      <c r="K1118" s="608">
        <v>0</v>
      </c>
      <c r="L1118" s="608">
        <v>1164.04</v>
      </c>
      <c r="M1118" s="608">
        <v>310.68799999999999</v>
      </c>
      <c r="N1118" s="608">
        <v>3410.63</v>
      </c>
      <c r="P1118" s="608">
        <v>1178.585</v>
      </c>
      <c r="Q1118" s="608">
        <v>2232.0439999999999</v>
      </c>
    </row>
    <row r="1119" spans="2:17">
      <c r="B1119" s="505"/>
      <c r="C1119" s="861" t="s">
        <v>656</v>
      </c>
      <c r="D1119" s="533"/>
      <c r="E1119" s="862">
        <v>115.684</v>
      </c>
      <c r="F1119" s="862">
        <v>0</v>
      </c>
      <c r="G1119" s="862">
        <v>1306.354</v>
      </c>
      <c r="H1119" s="862">
        <v>0</v>
      </c>
      <c r="I1119" s="862">
        <v>134.47399999999999</v>
      </c>
      <c r="J1119" s="862">
        <v>40.944000000000003</v>
      </c>
      <c r="K1119" s="862">
        <v>0</v>
      </c>
      <c r="L1119" s="862">
        <v>722.76300000000003</v>
      </c>
      <c r="M1119" s="862">
        <v>71.546999999999997</v>
      </c>
      <c r="N1119" s="862">
        <v>2391.7649999999999</v>
      </c>
      <c r="P1119" s="862">
        <v>655.66700000000003</v>
      </c>
      <c r="Q1119" s="862">
        <v>1736.098</v>
      </c>
    </row>
    <row r="1120" spans="2:17">
      <c r="B1120" s="505"/>
      <c r="C1120" s="863"/>
      <c r="D1120" s="1157"/>
      <c r="E1120" s="863">
        <v>336.608</v>
      </c>
      <c r="F1120" s="863">
        <v>0</v>
      </c>
      <c r="G1120" s="787">
        <v>2624.2570000000001</v>
      </c>
      <c r="H1120" s="787">
        <v>0</v>
      </c>
      <c r="I1120" s="787">
        <v>325.262</v>
      </c>
      <c r="J1120" s="787">
        <v>247.21899999999999</v>
      </c>
      <c r="K1120" s="863">
        <v>0</v>
      </c>
      <c r="L1120" s="787">
        <v>1886.8030000000001</v>
      </c>
      <c r="M1120" s="787">
        <v>382.23500000000001</v>
      </c>
      <c r="N1120" s="787">
        <v>5802.3950000000004</v>
      </c>
      <c r="P1120" s="787">
        <v>1834.2529999999999</v>
      </c>
      <c r="Q1120" s="787">
        <v>3968.143</v>
      </c>
    </row>
    <row r="1121" spans="2:17">
      <c r="B1121" s="505"/>
      <c r="C1121" s="594" t="s">
        <v>712</v>
      </c>
      <c r="D1121" s="513"/>
      <c r="E1121" s="513"/>
      <c r="F1121" s="513"/>
      <c r="G1121" s="513"/>
      <c r="H1121" s="513"/>
      <c r="I1121" s="513"/>
      <c r="J1121" s="513"/>
      <c r="K1121" s="513"/>
      <c r="L1121" s="513"/>
      <c r="M1121" s="513"/>
      <c r="N1121" s="513"/>
      <c r="P1121" s="549"/>
      <c r="Q1121" s="549"/>
    </row>
    <row r="1122" spans="2:17" ht="23.25" customHeight="1">
      <c r="B1122" s="505"/>
      <c r="C1122" s="594" t="s">
        <v>654</v>
      </c>
      <c r="D1122" s="144"/>
      <c r="E1122" s="529"/>
      <c r="F1122" s="529"/>
      <c r="G1122" s="529"/>
      <c r="H1122" s="529"/>
      <c r="I1122" s="529"/>
      <c r="J1122" s="529"/>
      <c r="K1122" s="529"/>
      <c r="L1122" s="529"/>
      <c r="M1122" s="529"/>
      <c r="N1122" s="529"/>
      <c r="P1122" s="529"/>
      <c r="Q1122" s="529"/>
    </row>
    <row r="1123" spans="2:17">
      <c r="B1123" s="505"/>
      <c r="C1123" s="610" t="s">
        <v>655</v>
      </c>
      <c r="D1123"/>
      <c r="E1123" s="608">
        <v>0</v>
      </c>
      <c r="F1123" s="608">
        <v>128.02099999999999</v>
      </c>
      <c r="G1123" s="608">
        <v>0</v>
      </c>
      <c r="H1123" s="608">
        <v>11.045999999999999</v>
      </c>
      <c r="I1123" s="608">
        <v>436.56099999999998</v>
      </c>
      <c r="J1123" s="608">
        <v>138.88999999999999</v>
      </c>
      <c r="K1123" s="608">
        <v>5109.875</v>
      </c>
      <c r="L1123" s="608">
        <v>0.82299999999999995</v>
      </c>
      <c r="M1123" s="608">
        <v>0</v>
      </c>
      <c r="N1123" s="608">
        <v>5825.2160000000003</v>
      </c>
      <c r="P1123" s="608">
        <v>0</v>
      </c>
      <c r="Q1123" s="608">
        <v>1214.8219999999999</v>
      </c>
    </row>
    <row r="1124" spans="2:17">
      <c r="B1124" s="505"/>
      <c r="C1124" s="861" t="s">
        <v>656</v>
      </c>
      <c r="D1124" s="533"/>
      <c r="E1124" s="862">
        <v>0</v>
      </c>
      <c r="F1124" s="862">
        <v>22.986999999999998</v>
      </c>
      <c r="G1124" s="862">
        <v>0</v>
      </c>
      <c r="H1124" s="862">
        <v>12.298</v>
      </c>
      <c r="I1124" s="862">
        <v>345.04199999999997</v>
      </c>
      <c r="J1124" s="862">
        <v>23.22</v>
      </c>
      <c r="K1124" s="862">
        <v>3836.0590000000002</v>
      </c>
      <c r="L1124" s="862">
        <v>0.65800000000000003</v>
      </c>
      <c r="M1124" s="862">
        <v>0</v>
      </c>
      <c r="N1124" s="862">
        <v>4240.2650000000003</v>
      </c>
      <c r="P1124" s="862">
        <v>0</v>
      </c>
      <c r="Q1124" s="862">
        <v>421.72500000000002</v>
      </c>
    </row>
    <row r="1125" spans="2:17">
      <c r="B1125" s="505"/>
      <c r="C1125" s="863"/>
      <c r="D1125" s="1157"/>
      <c r="E1125" s="863">
        <v>0</v>
      </c>
      <c r="F1125" s="863">
        <v>151.00800000000001</v>
      </c>
      <c r="G1125" s="863">
        <v>0</v>
      </c>
      <c r="H1125" s="863">
        <v>23.344000000000001</v>
      </c>
      <c r="I1125" s="787">
        <v>781.60299999999995</v>
      </c>
      <c r="J1125" s="787">
        <v>162.11000000000001</v>
      </c>
      <c r="K1125" s="787">
        <v>8945.9349999999995</v>
      </c>
      <c r="L1125" s="863">
        <v>1.4810000000000001</v>
      </c>
      <c r="M1125" s="863">
        <v>0</v>
      </c>
      <c r="N1125" s="787">
        <v>10065.482</v>
      </c>
      <c r="P1125" s="863">
        <v>0</v>
      </c>
      <c r="Q1125" s="787">
        <v>1636.547</v>
      </c>
    </row>
    <row r="1126" spans="2:17">
      <c r="B1126" s="505"/>
      <c r="C1126" s="72"/>
      <c r="D1126"/>
      <c r="E1126" s="601"/>
      <c r="F1126" s="602"/>
      <c r="G1126" s="601"/>
      <c r="H1126" s="601"/>
      <c r="I1126" s="602"/>
      <c r="J1126" s="602"/>
      <c r="K1126" s="602"/>
      <c r="L1126" s="601"/>
      <c r="M1126" s="601"/>
      <c r="N1126" s="602"/>
    </row>
    <row r="1127" spans="2:17">
      <c r="B1127" s="505"/>
      <c r="C1127" s="18" t="s">
        <v>657</v>
      </c>
      <c r="D1127"/>
      <c r="E1127" s="605"/>
      <c r="F1127" s="605"/>
      <c r="G1127" s="605"/>
      <c r="H1127" s="605"/>
      <c r="I1127" s="605"/>
      <c r="J1127" s="605"/>
      <c r="K1127" s="605"/>
      <c r="L1127" s="605"/>
      <c r="M1127" s="605"/>
      <c r="N1127" s="605"/>
    </row>
    <row r="1128" spans="2:17">
      <c r="B1128" s="505"/>
      <c r="C1128" s="18" t="s">
        <v>658</v>
      </c>
      <c r="D1128" s="533"/>
      <c r="E1128" s="608">
        <v>0</v>
      </c>
      <c r="F1128" s="608">
        <v>-19.443000000000001</v>
      </c>
      <c r="G1128" s="608">
        <v>0</v>
      </c>
      <c r="H1128" s="608">
        <v>0.73982758620689659</v>
      </c>
      <c r="I1128" s="608">
        <v>28.844413793103449</v>
      </c>
      <c r="J1128" s="608">
        <v>52.653999999999996</v>
      </c>
      <c r="K1128" s="608">
        <v>13.455344827586208</v>
      </c>
      <c r="L1128" s="608">
        <v>-46.383344827586207</v>
      </c>
      <c r="M1128" s="608">
        <v>0</v>
      </c>
      <c r="N1128" s="608">
        <v>29.867241379310347</v>
      </c>
      <c r="P1128" s="608">
        <v>0</v>
      </c>
      <c r="Q1128" s="608">
        <v>16.435620689655181</v>
      </c>
    </row>
    <row r="1129" spans="2:17">
      <c r="B1129" s="505"/>
      <c r="C1129" s="18" t="s">
        <v>659</v>
      </c>
      <c r="D1129" s="533"/>
      <c r="E1129" s="608">
        <v>0</v>
      </c>
      <c r="F1129" s="608">
        <v>1.1920689655172414</v>
      </c>
      <c r="G1129" s="608">
        <v>0</v>
      </c>
      <c r="H1129" s="608">
        <v>0</v>
      </c>
      <c r="I1129" s="608">
        <v>28.132896551724137</v>
      </c>
      <c r="J1129" s="608">
        <v>24.515000000000001</v>
      </c>
      <c r="K1129" s="608">
        <v>0</v>
      </c>
      <c r="L1129" s="608">
        <v>0</v>
      </c>
      <c r="M1129" s="608">
        <v>0</v>
      </c>
      <c r="N1129" s="608">
        <v>53.839965517241382</v>
      </c>
      <c r="P1129" s="608">
        <v>0</v>
      </c>
      <c r="Q1129" s="608">
        <v>53.839965517241382</v>
      </c>
    </row>
    <row r="1130" spans="2:17">
      <c r="B1130" s="505"/>
      <c r="C1130" s="18" t="s">
        <v>660</v>
      </c>
      <c r="D1130" s="533"/>
      <c r="E1130" s="608">
        <v>0</v>
      </c>
      <c r="F1130" s="608">
        <v>46.062896551724137</v>
      </c>
      <c r="G1130" s="608">
        <v>0</v>
      </c>
      <c r="H1130" s="608">
        <v>0</v>
      </c>
      <c r="I1130" s="608">
        <v>0</v>
      </c>
      <c r="J1130" s="608">
        <v>283.6586896551724</v>
      </c>
      <c r="K1130" s="608">
        <v>0</v>
      </c>
      <c r="L1130" s="608">
        <v>159.4055172413793</v>
      </c>
      <c r="M1130" s="608">
        <v>0</v>
      </c>
      <c r="N1130" s="608">
        <v>489.12710344827588</v>
      </c>
      <c r="P1130" s="608">
        <v>0</v>
      </c>
      <c r="Q1130" s="608">
        <v>489.12710344827588</v>
      </c>
    </row>
    <row r="1131" spans="2:17">
      <c r="B1131" s="505"/>
      <c r="C1131" s="18" t="s">
        <v>661</v>
      </c>
      <c r="D1131" s="533"/>
      <c r="E1131" s="608">
        <v>0</v>
      </c>
      <c r="F1131" s="608">
        <v>2.4365172413793101</v>
      </c>
      <c r="G1131" s="608">
        <v>0</v>
      </c>
      <c r="H1131" s="608">
        <v>0</v>
      </c>
      <c r="I1131" s="608">
        <v>0</v>
      </c>
      <c r="J1131" s="608">
        <v>0</v>
      </c>
      <c r="K1131" s="608">
        <v>0</v>
      </c>
      <c r="L1131" s="608">
        <v>0</v>
      </c>
      <c r="M1131" s="608">
        <v>0</v>
      </c>
      <c r="N1131" s="608">
        <v>2.4365172413793101</v>
      </c>
      <c r="P1131" s="608">
        <v>0</v>
      </c>
      <c r="Q1131" s="608">
        <v>2.4365172413793101</v>
      </c>
    </row>
    <row r="1132" spans="2:17">
      <c r="B1132" s="505"/>
      <c r="C1132" s="18" t="s">
        <v>697</v>
      </c>
      <c r="D1132" s="533"/>
      <c r="E1132" s="608">
        <v>0</v>
      </c>
      <c r="F1132" s="608">
        <v>-22.296862068965517</v>
      </c>
      <c r="G1132" s="608">
        <v>0</v>
      </c>
      <c r="H1132" s="608">
        <v>-0.98889655172413793</v>
      </c>
      <c r="I1132" s="608">
        <v>-43.008172413793105</v>
      </c>
      <c r="J1132" s="608">
        <v>-19.011068965517239</v>
      </c>
      <c r="K1132" s="608">
        <v>-69.765172413793096</v>
      </c>
      <c r="L1132" s="608">
        <v>-9.5793448275862065</v>
      </c>
      <c r="M1132" s="608">
        <v>0</v>
      </c>
      <c r="N1132" s="608">
        <v>-164.6495172413793</v>
      </c>
      <c r="P1132" s="608">
        <v>0</v>
      </c>
      <c r="Q1132" s="608">
        <v>-97.205724137931043</v>
      </c>
    </row>
    <row r="1133" spans="2:17">
      <c r="B1133" s="505"/>
      <c r="C1133" s="18" t="s">
        <v>736</v>
      </c>
      <c r="D1133" s="533"/>
      <c r="E1133" s="608">
        <v>0</v>
      </c>
      <c r="F1133" s="608">
        <v>-35.77965517241379</v>
      </c>
      <c r="G1133" s="608">
        <v>0</v>
      </c>
      <c r="H1133" s="608">
        <v>-10.375689655172414</v>
      </c>
      <c r="I1133" s="608">
        <v>0</v>
      </c>
      <c r="J1133" s="608">
        <v>-157.94937931034482</v>
      </c>
      <c r="K1133" s="608">
        <v>-8889.6246896551729</v>
      </c>
      <c r="L1133" s="608">
        <v>-1.464</v>
      </c>
      <c r="M1133" s="608">
        <v>0</v>
      </c>
      <c r="N1133" s="608">
        <v>-9095.1934137931039</v>
      </c>
      <c r="P1133" s="608">
        <v>0</v>
      </c>
      <c r="Q1133" s="608">
        <v>-720.2641379310345</v>
      </c>
    </row>
    <row r="1134" spans="2:17">
      <c r="B1134" s="505"/>
      <c r="C1134" s="863"/>
      <c r="D1134" s="1157"/>
      <c r="E1134" s="787">
        <v>0</v>
      </c>
      <c r="F1134" s="787">
        <v>-27.828034482758621</v>
      </c>
      <c r="G1134" s="787">
        <v>0</v>
      </c>
      <c r="H1134" s="787">
        <v>-10.624758620689654</v>
      </c>
      <c r="I1134" s="787">
        <v>13.969137931034481</v>
      </c>
      <c r="J1134" s="787">
        <v>183.86724137931029</v>
      </c>
      <c r="K1134" s="787">
        <v>-8945.9345172413796</v>
      </c>
      <c r="L1134" s="787">
        <v>101.97882758620689</v>
      </c>
      <c r="M1134" s="787">
        <v>0</v>
      </c>
      <c r="N1134" s="787">
        <v>-8684.5721034482758</v>
      </c>
      <c r="P1134" s="787">
        <v>0</v>
      </c>
      <c r="Q1134" s="787">
        <v>-255.63065517241375</v>
      </c>
    </row>
    <row r="1135" spans="2:17">
      <c r="B1135" s="505"/>
      <c r="C1135" s="594" t="s">
        <v>668</v>
      </c>
      <c r="D1135" s="144"/>
      <c r="E1135" s="529"/>
      <c r="F1135" s="529"/>
      <c r="G1135" s="529"/>
      <c r="H1135" s="529"/>
      <c r="I1135" s="529"/>
      <c r="J1135" s="529"/>
      <c r="K1135" s="529"/>
      <c r="L1135" s="529"/>
      <c r="M1135" s="529"/>
      <c r="N1135" s="529"/>
      <c r="P1135" s="529"/>
      <c r="Q1135" s="529"/>
    </row>
    <row r="1136" spans="2:17">
      <c r="B1136" s="505"/>
      <c r="C1136" s="610" t="s">
        <v>655</v>
      </c>
      <c r="D1136"/>
      <c r="E1136" s="608">
        <v>0</v>
      </c>
      <c r="F1136" s="608">
        <v>106.002</v>
      </c>
      <c r="G1136" s="608">
        <v>0</v>
      </c>
      <c r="H1136" s="608">
        <v>5.5990000000000002</v>
      </c>
      <c r="I1136" s="608">
        <v>446.26400000000001</v>
      </c>
      <c r="J1136" s="608">
        <v>235.97200000000001</v>
      </c>
      <c r="K1136" s="608">
        <v>0</v>
      </c>
      <c r="L1136" s="608">
        <v>102.3</v>
      </c>
      <c r="M1136" s="608">
        <v>0</v>
      </c>
      <c r="N1136" s="608">
        <v>896.13699999999994</v>
      </c>
      <c r="P1136" s="608">
        <v>0</v>
      </c>
      <c r="Q1136" s="608">
        <v>896.14400000000001</v>
      </c>
    </row>
    <row r="1137" spans="2:17">
      <c r="B1137" s="505"/>
      <c r="C1137" s="861" t="s">
        <v>656</v>
      </c>
      <c r="D1137" s="533"/>
      <c r="E1137" s="862">
        <v>0</v>
      </c>
      <c r="F1137" s="862">
        <v>17.178000000000001</v>
      </c>
      <c r="G1137" s="862">
        <v>0</v>
      </c>
      <c r="H1137" s="862">
        <v>7.12</v>
      </c>
      <c r="I1137" s="862">
        <v>349.30799999999999</v>
      </c>
      <c r="J1137" s="862">
        <v>110.006</v>
      </c>
      <c r="K1137" s="862">
        <v>0</v>
      </c>
      <c r="L1137" s="862">
        <v>1.1599999999999999</v>
      </c>
      <c r="M1137" s="862">
        <v>0</v>
      </c>
      <c r="N1137" s="862">
        <v>484.77199999999999</v>
      </c>
      <c r="P1137" s="862">
        <v>0</v>
      </c>
      <c r="Q1137" s="862">
        <v>484.77199999999999</v>
      </c>
    </row>
    <row r="1138" spans="2:17">
      <c r="B1138" s="505"/>
      <c r="C1138" s="863"/>
      <c r="D1138" s="1157"/>
      <c r="E1138" s="863">
        <v>0</v>
      </c>
      <c r="F1138" s="863">
        <v>123.18</v>
      </c>
      <c r="G1138" s="863">
        <v>0</v>
      </c>
      <c r="H1138" s="863">
        <v>12.718999999999999</v>
      </c>
      <c r="I1138" s="787">
        <v>795.572</v>
      </c>
      <c r="J1138" s="787">
        <v>345.97800000000001</v>
      </c>
      <c r="K1138" s="787">
        <v>0</v>
      </c>
      <c r="L1138" s="863">
        <v>103.46</v>
      </c>
      <c r="M1138" s="863">
        <v>0</v>
      </c>
      <c r="N1138" s="787">
        <v>1380.91</v>
      </c>
      <c r="P1138" s="863">
        <v>0</v>
      </c>
      <c r="Q1138" s="787">
        <v>1380.9159999999999</v>
      </c>
    </row>
    <row r="1139" spans="2:17">
      <c r="B1139" s="505"/>
      <c r="C1139" s="594" t="s">
        <v>704</v>
      </c>
      <c r="D1139" s="513"/>
      <c r="E1139" s="513"/>
      <c r="F1139" s="513"/>
      <c r="G1139" s="513"/>
      <c r="H1139" s="513"/>
      <c r="I1139" s="513"/>
      <c r="J1139" s="513"/>
      <c r="K1139" s="513"/>
      <c r="L1139" s="513"/>
      <c r="M1139" s="513"/>
      <c r="N1139" s="513"/>
      <c r="P1139" s="549"/>
      <c r="Q1139" s="549"/>
    </row>
    <row r="1140" spans="2:17">
      <c r="B1140" s="505"/>
      <c r="C1140" s="594" t="s">
        <v>654</v>
      </c>
      <c r="D1140" s="144"/>
      <c r="E1140" s="529"/>
      <c r="F1140" s="529"/>
      <c r="G1140" s="529"/>
      <c r="H1140" s="529"/>
      <c r="I1140" s="529"/>
      <c r="J1140" s="529"/>
      <c r="K1140" s="529"/>
      <c r="L1140" s="529"/>
      <c r="M1140" s="529"/>
      <c r="N1140" s="529"/>
      <c r="P1140" s="529"/>
      <c r="Q1140" s="529"/>
    </row>
    <row r="1141" spans="2:17">
      <c r="B1141" s="505"/>
      <c r="C1141" s="610" t="s">
        <v>655</v>
      </c>
      <c r="D1141"/>
      <c r="E1141" s="608">
        <v>265.25</v>
      </c>
      <c r="F1141" s="608">
        <v>128.02099999999999</v>
      </c>
      <c r="G1141" s="608">
        <v>1251.057</v>
      </c>
      <c r="H1141" s="608">
        <v>34.897999999999996</v>
      </c>
      <c r="I1141" s="608">
        <v>642.375</v>
      </c>
      <c r="J1141" s="608">
        <v>511.22699999999998</v>
      </c>
      <c r="K1141" s="608">
        <v>5109.875</v>
      </c>
      <c r="L1141" s="608">
        <v>1494.4240000000002</v>
      </c>
      <c r="M1141" s="608">
        <v>303.2</v>
      </c>
      <c r="N1141" s="608">
        <v>9740.3280000000013</v>
      </c>
      <c r="P1141" s="608">
        <v>1387.9259999999999</v>
      </c>
      <c r="Q1141" s="608">
        <v>3742.0079999999998</v>
      </c>
    </row>
    <row r="1142" spans="2:17">
      <c r="B1142" s="505"/>
      <c r="C1142" s="861" t="s">
        <v>656</v>
      </c>
      <c r="D1142" s="533"/>
      <c r="E1142" s="862">
        <v>108.815</v>
      </c>
      <c r="F1142" s="862">
        <v>22.986999999999998</v>
      </c>
      <c r="G1142" s="862">
        <v>1383.3820000000001</v>
      </c>
      <c r="H1142" s="862">
        <v>179.38400000000001</v>
      </c>
      <c r="I1142" s="862">
        <v>567.94999999999993</v>
      </c>
      <c r="J1142" s="862">
        <v>64.671999999999997</v>
      </c>
      <c r="K1142" s="862">
        <v>3836.0590000000002</v>
      </c>
      <c r="L1142" s="862">
        <v>884.39600000000007</v>
      </c>
      <c r="M1142" s="862">
        <v>166.07</v>
      </c>
      <c r="N1142" s="862">
        <v>7213.7150000000001</v>
      </c>
      <c r="P1142" s="862">
        <v>920.76</v>
      </c>
      <c r="Q1142" s="862">
        <v>2474.4139999999998</v>
      </c>
    </row>
    <row r="1143" spans="2:17">
      <c r="B1143" s="505"/>
      <c r="C1143" s="863"/>
      <c r="D1143" s="1157"/>
      <c r="E1143" s="863">
        <v>374.065</v>
      </c>
      <c r="F1143" s="863">
        <v>151.00800000000001</v>
      </c>
      <c r="G1143" s="787">
        <v>2634.4389999999999</v>
      </c>
      <c r="H1143" s="787">
        <v>214.28199999999998</v>
      </c>
      <c r="I1143" s="787">
        <v>1210.3249999999998</v>
      </c>
      <c r="J1143" s="787">
        <v>575.899</v>
      </c>
      <c r="K1143" s="787">
        <v>8945.9349999999995</v>
      </c>
      <c r="L1143" s="787">
        <v>2378.8200000000002</v>
      </c>
      <c r="M1143" s="787">
        <v>469.27</v>
      </c>
      <c r="N1143" s="787">
        <v>16954.044000000002</v>
      </c>
      <c r="P1143" s="787">
        <v>2308.6869999999999</v>
      </c>
      <c r="Q1143" s="787">
        <v>6216.4220000000005</v>
      </c>
    </row>
    <row r="1144" spans="2:17">
      <c r="B1144" s="505"/>
      <c r="C1144" s="594" t="s">
        <v>668</v>
      </c>
      <c r="D1144" s="144"/>
      <c r="E1144" s="529"/>
      <c r="F1144" s="529"/>
      <c r="G1144" s="529"/>
      <c r="H1144" s="529"/>
      <c r="I1144" s="529"/>
      <c r="J1144" s="529"/>
      <c r="K1144" s="529"/>
      <c r="L1144" s="529"/>
      <c r="M1144" s="529"/>
      <c r="N1144" s="529"/>
      <c r="P1144" s="529"/>
      <c r="Q1144" s="529"/>
    </row>
    <row r="1145" spans="2:17">
      <c r="B1145" s="505"/>
      <c r="C1145" s="610" t="s">
        <v>655</v>
      </c>
      <c r="D1145"/>
      <c r="E1145" s="608">
        <v>220.92400000000001</v>
      </c>
      <c r="F1145" s="608">
        <v>106.002</v>
      </c>
      <c r="G1145" s="608">
        <v>1317.903</v>
      </c>
      <c r="H1145" s="608">
        <v>5.61</v>
      </c>
      <c r="I1145" s="608">
        <v>637.05200000000002</v>
      </c>
      <c r="J1145" s="608">
        <v>442.24800000000005</v>
      </c>
      <c r="K1145" s="608">
        <v>0</v>
      </c>
      <c r="L1145" s="608">
        <v>1266.3399999999999</v>
      </c>
      <c r="M1145" s="608">
        <v>310.68799999999999</v>
      </c>
      <c r="N1145" s="608">
        <v>4306.7669999999998</v>
      </c>
      <c r="P1145" s="608">
        <v>1178.585</v>
      </c>
      <c r="Q1145" s="608">
        <v>3128.1880000000001</v>
      </c>
    </row>
    <row r="1146" spans="2:17">
      <c r="B1146" s="505"/>
      <c r="C1146" s="861" t="s">
        <v>656</v>
      </c>
      <c r="D1146" s="533"/>
      <c r="E1146" s="862">
        <v>115.684</v>
      </c>
      <c r="F1146" s="862">
        <v>17.178000000000001</v>
      </c>
      <c r="G1146" s="862">
        <v>1306.354</v>
      </c>
      <c r="H1146" s="862">
        <v>7.12</v>
      </c>
      <c r="I1146" s="862">
        <v>483.78199999999998</v>
      </c>
      <c r="J1146" s="862">
        <v>150.94999999999999</v>
      </c>
      <c r="K1146" s="862">
        <v>0</v>
      </c>
      <c r="L1146" s="862">
        <v>723.923</v>
      </c>
      <c r="M1146" s="862">
        <v>71.546999999999997</v>
      </c>
      <c r="N1146" s="862">
        <v>2876.5369999999998</v>
      </c>
      <c r="P1146" s="608">
        <v>655.66700000000003</v>
      </c>
      <c r="Q1146" s="608">
        <v>2220.87</v>
      </c>
    </row>
    <row r="1147" spans="2:17">
      <c r="B1147" s="505"/>
      <c r="C1147" s="863"/>
      <c r="D1147" s="1157"/>
      <c r="E1147" s="863">
        <v>336.608</v>
      </c>
      <c r="F1147" s="863">
        <v>123.18</v>
      </c>
      <c r="G1147" s="787">
        <v>2624.2570000000001</v>
      </c>
      <c r="H1147" s="787">
        <v>12.729999999999999</v>
      </c>
      <c r="I1147" s="787">
        <v>1120.8340000000001</v>
      </c>
      <c r="J1147" s="787">
        <v>593.197</v>
      </c>
      <c r="K1147" s="787">
        <v>0</v>
      </c>
      <c r="L1147" s="787">
        <v>1990.2630000000001</v>
      </c>
      <c r="M1147" s="787">
        <v>382.23500000000001</v>
      </c>
      <c r="N1147" s="787">
        <v>7183.3050000000003</v>
      </c>
      <c r="P1147" s="787">
        <v>1834.2529999999999</v>
      </c>
      <c r="Q1147" s="787">
        <v>5349.0590000000002</v>
      </c>
    </row>
    <row r="1148" spans="2:17" ht="20.2" customHeight="1">
      <c r="B1148" s="706" t="s">
        <v>308</v>
      </c>
      <c r="C1148" s="1272" t="s">
        <v>676</v>
      </c>
      <c r="D1148" s="1272"/>
      <c r="E1148" s="1272"/>
      <c r="F1148" s="1272"/>
      <c r="G1148" s="1272"/>
      <c r="H1148" s="1272"/>
      <c r="I1148" s="1272"/>
      <c r="J1148" s="1272"/>
      <c r="K1148" s="1272"/>
      <c r="L1148" s="1272"/>
      <c r="M1148" s="1272"/>
      <c r="N1148" s="1272"/>
      <c r="O1148" s="1272"/>
      <c r="P1148" s="1272"/>
      <c r="Q1148" s="1272"/>
    </row>
    <row r="1149" spans="2:17" ht="12.6">
      <c r="B1149" s="706" t="s">
        <v>492</v>
      </c>
      <c r="C1149" s="1272" t="s">
        <v>532</v>
      </c>
      <c r="D1149" s="1272"/>
      <c r="E1149" s="1272"/>
      <c r="F1149" s="1272"/>
      <c r="G1149" s="1272"/>
      <c r="H1149" s="1272"/>
      <c r="I1149" s="1272"/>
      <c r="J1149" s="1272"/>
      <c r="K1149" s="1272"/>
      <c r="L1149" s="1272"/>
      <c r="M1149" s="1272"/>
      <c r="N1149" s="1272"/>
      <c r="O1149" s="1272"/>
      <c r="P1149" s="1272"/>
      <c r="Q1149" s="1272"/>
    </row>
    <row r="1150" spans="2:17" ht="12.6">
      <c r="B1150" s="706" t="s">
        <v>302</v>
      </c>
      <c r="C1150" s="1272" t="s">
        <v>737</v>
      </c>
      <c r="D1150" s="1272"/>
      <c r="E1150" s="1272"/>
      <c r="F1150" s="1272"/>
      <c r="G1150" s="1272"/>
      <c r="H1150" s="1272"/>
      <c r="I1150" s="1272"/>
      <c r="J1150" s="1272"/>
      <c r="K1150" s="1272"/>
      <c r="L1150" s="1272"/>
      <c r="M1150" s="1272"/>
      <c r="N1150" s="1272"/>
      <c r="O1150" s="1272"/>
      <c r="P1150" s="1272"/>
      <c r="Q1150" s="1272"/>
    </row>
    <row r="1151" spans="2:17" ht="12.6">
      <c r="B1151" s="706" t="s">
        <v>297</v>
      </c>
      <c r="C1151" s="1272" t="s">
        <v>684</v>
      </c>
      <c r="D1151" s="1272"/>
      <c r="E1151" s="1272"/>
      <c r="F1151" s="1272"/>
      <c r="G1151" s="1272"/>
      <c r="H1151" s="1272"/>
      <c r="I1151" s="1272"/>
      <c r="J1151" s="1272"/>
      <c r="K1151" s="1272"/>
      <c r="L1151" s="1272"/>
      <c r="M1151" s="1272"/>
      <c r="N1151" s="1272"/>
      <c r="O1151" s="1272"/>
      <c r="P1151" s="1272"/>
      <c r="Q1151" s="1272"/>
    </row>
    <row r="1152" spans="2:17" ht="12.6">
      <c r="B1152" s="706" t="s">
        <v>498</v>
      </c>
      <c r="C1152" s="1272" t="s">
        <v>738</v>
      </c>
      <c r="D1152" s="1272"/>
      <c r="E1152" s="1272"/>
      <c r="F1152" s="1272"/>
      <c r="G1152" s="1272"/>
      <c r="H1152" s="1272"/>
      <c r="I1152" s="1272"/>
      <c r="J1152" s="1272"/>
      <c r="K1152" s="1272"/>
      <c r="L1152" s="1272"/>
      <c r="M1152" s="1272"/>
      <c r="N1152" s="1272"/>
      <c r="O1152" s="1272"/>
      <c r="P1152" s="1272"/>
      <c r="Q1152" s="1272"/>
    </row>
    <row r="1153" spans="2:17" ht="12.6">
      <c r="B1153" s="706" t="s">
        <v>500</v>
      </c>
      <c r="C1153" s="1272" t="s">
        <v>739</v>
      </c>
      <c r="D1153" s="1272"/>
      <c r="E1153" s="1272"/>
      <c r="F1153" s="1272"/>
      <c r="G1153" s="1272"/>
      <c r="H1153" s="1272"/>
      <c r="I1153" s="1272"/>
      <c r="J1153" s="1272"/>
      <c r="K1153" s="1272"/>
      <c r="L1153" s="1272"/>
      <c r="M1153" s="1272"/>
      <c r="N1153" s="1272"/>
      <c r="O1153" s="1272"/>
      <c r="P1153" s="1272"/>
      <c r="Q1153" s="1272"/>
    </row>
    <row r="1154" spans="2:17" ht="12.6">
      <c r="B1154" s="706" t="s">
        <v>502</v>
      </c>
      <c r="C1154" s="1272" t="s">
        <v>678</v>
      </c>
      <c r="D1154" s="1272"/>
      <c r="E1154" s="1272"/>
      <c r="F1154" s="1272"/>
      <c r="G1154" s="1272"/>
      <c r="H1154" s="1272"/>
      <c r="I1154" s="1272"/>
      <c r="J1154" s="1272"/>
      <c r="K1154" s="1272"/>
      <c r="L1154" s="1272"/>
      <c r="M1154" s="1272"/>
      <c r="N1154" s="1272"/>
      <c r="O1154" s="1272"/>
      <c r="P1154" s="1272"/>
      <c r="Q1154" s="1272"/>
    </row>
    <row r="1155" spans="2:17">
      <c r="B1155" s="706" t="s">
        <v>504</v>
      </c>
      <c r="C1155" s="1272" t="s">
        <v>725</v>
      </c>
      <c r="D1155" s="1272"/>
      <c r="E1155" s="1272"/>
      <c r="F1155" s="1272"/>
      <c r="G1155" s="1272"/>
      <c r="H1155" s="1272"/>
      <c r="I1155" s="1272"/>
      <c r="J1155" s="1272"/>
      <c r="K1155" s="1272"/>
      <c r="L1155" s="1272"/>
      <c r="M1155" s="1272"/>
      <c r="N1155" s="1272"/>
      <c r="O1155" s="1272"/>
      <c r="P1155" s="1272"/>
      <c r="Q1155" s="1272"/>
    </row>
    <row r="1156" spans="2:17" ht="12.6">
      <c r="B1156" s="706" t="s">
        <v>506</v>
      </c>
      <c r="C1156" s="1272" t="s">
        <v>734</v>
      </c>
      <c r="D1156" s="1272"/>
      <c r="E1156" s="1272"/>
      <c r="F1156" s="1272"/>
      <c r="G1156" s="1272"/>
      <c r="H1156" s="1272"/>
      <c r="I1156" s="1272"/>
      <c r="J1156" s="1272"/>
      <c r="K1156" s="1272"/>
      <c r="L1156" s="1272"/>
      <c r="M1156" s="1272"/>
      <c r="N1156" s="1272"/>
      <c r="O1156" s="1272"/>
      <c r="P1156" s="1272"/>
      <c r="Q1156" s="1272"/>
    </row>
    <row r="1157" spans="2:17">
      <c r="B1157" s="505"/>
      <c r="C1157" s="420"/>
      <c r="D1157" s="77"/>
      <c r="E1157" s="77"/>
      <c r="F1157" s="77"/>
      <c r="G1157" s="77"/>
      <c r="H1157" s="77"/>
      <c r="I1157" s="77"/>
      <c r="J1157" s="77"/>
      <c r="K1157" s="77"/>
      <c r="L1157" s="77"/>
      <c r="M1157" s="77"/>
      <c r="N1157" s="77"/>
      <c r="O1157" s="77"/>
      <c r="P1157" s="77"/>
      <c r="Q1157" s="77"/>
    </row>
    <row r="1158" spans="2:17" ht="14.1">
      <c r="B1158" s="505"/>
      <c r="C1158" s="1193" t="s">
        <v>652</v>
      </c>
      <c r="D1158" s="511"/>
      <c r="E1158" s="1283" t="s">
        <v>352</v>
      </c>
      <c r="F1158" s="1284"/>
      <c r="G1158" s="1283" t="s">
        <v>566</v>
      </c>
      <c r="H1158" s="1283"/>
      <c r="I1158" s="1154" t="s">
        <v>567</v>
      </c>
      <c r="J1158" s="1154" t="s">
        <v>568</v>
      </c>
      <c r="K1158" s="1283" t="s">
        <v>569</v>
      </c>
      <c r="L1158" s="1285"/>
      <c r="M1158" s="1154" t="s">
        <v>570</v>
      </c>
      <c r="N1158" s="1155" t="s">
        <v>638</v>
      </c>
      <c r="P1158" s="7" t="s">
        <v>571</v>
      </c>
      <c r="Q1158" s="7" t="s">
        <v>572</v>
      </c>
    </row>
    <row r="1159" spans="2:17">
      <c r="B1159" s="505"/>
      <c r="C1159" s="517" t="s">
        <v>653</v>
      </c>
      <c r="D1159" s="511"/>
      <c r="E1159" s="1279"/>
      <c r="F1159" s="1280"/>
      <c r="G1159" s="1279" t="s">
        <v>573</v>
      </c>
      <c r="H1159" s="1279"/>
      <c r="I1159" s="11" t="s">
        <v>573</v>
      </c>
      <c r="J1159" s="11"/>
      <c r="K1159" s="539"/>
      <c r="L1159" s="539"/>
      <c r="M1159" s="539"/>
      <c r="N1159" s="539"/>
      <c r="P1159" s="784" t="s">
        <v>574</v>
      </c>
      <c r="Q1159" s="784" t="s">
        <v>575</v>
      </c>
    </row>
    <row r="1160" spans="2:17">
      <c r="B1160" s="505"/>
      <c r="C1160" s="540"/>
      <c r="D1160" s="520"/>
      <c r="E1160" s="541"/>
      <c r="F1160" s="541"/>
      <c r="G1160" s="541"/>
      <c r="H1160" s="541" t="s">
        <v>576</v>
      </c>
      <c r="I1160" s="541"/>
      <c r="J1160" s="541"/>
      <c r="K1160" s="541"/>
      <c r="L1160" s="541"/>
      <c r="M1160" s="541"/>
      <c r="N1160" s="541"/>
      <c r="P1160" s="541"/>
      <c r="Q1160" s="541"/>
    </row>
    <row r="1161" spans="2:17">
      <c r="B1161" s="505"/>
      <c r="C1161" s="537"/>
      <c r="D1161" s="520"/>
      <c r="E1161" s="539"/>
      <c r="F1161" s="539" t="s">
        <v>576</v>
      </c>
      <c r="G1161" s="539"/>
      <c r="H1161" s="539" t="s">
        <v>566</v>
      </c>
      <c r="I1161" s="539"/>
      <c r="J1161" s="539"/>
      <c r="K1161" s="539"/>
      <c r="L1161" s="539" t="s">
        <v>576</v>
      </c>
      <c r="M1161" s="539"/>
      <c r="N1161" s="539"/>
      <c r="P1161" s="539"/>
      <c r="Q1161" s="539"/>
    </row>
    <row r="1162" spans="2:17">
      <c r="B1162" s="505"/>
      <c r="C1162" s="542"/>
      <c r="D1162" s="513"/>
      <c r="E1162" s="543" t="s">
        <v>577</v>
      </c>
      <c r="F1162" s="543" t="s">
        <v>352</v>
      </c>
      <c r="G1162" s="543" t="s">
        <v>740</v>
      </c>
      <c r="H1162" s="543" t="s">
        <v>573</v>
      </c>
      <c r="I1162" s="543"/>
      <c r="J1162" s="543"/>
      <c r="K1162" s="543" t="s">
        <v>741</v>
      </c>
      <c r="L1162" s="543" t="s">
        <v>569</v>
      </c>
      <c r="M1162" s="543"/>
      <c r="N1162" s="543"/>
      <c r="P1162" s="543"/>
      <c r="Q1162" s="543"/>
    </row>
    <row r="1163" spans="2:17">
      <c r="B1163" s="505"/>
      <c r="C1163" s="544">
        <v>2021</v>
      </c>
      <c r="D1163" s="529"/>
      <c r="E1163" s="529"/>
      <c r="F1163" s="529"/>
      <c r="G1163" s="529"/>
      <c r="H1163" s="529"/>
      <c r="I1163" s="529"/>
      <c r="J1163" s="529"/>
      <c r="K1163" s="529"/>
      <c r="L1163" s="529"/>
      <c r="M1163" s="529"/>
      <c r="N1163" s="529"/>
      <c r="P1163" s="529"/>
      <c r="Q1163" s="529"/>
    </row>
    <row r="1164" spans="2:17">
      <c r="B1164" s="505"/>
      <c r="C1164" s="594" t="s">
        <v>578</v>
      </c>
      <c r="D1164" s="595"/>
      <c r="E1164" s="513"/>
      <c r="F1164" s="513"/>
      <c r="G1164" s="513"/>
      <c r="H1164" s="513"/>
      <c r="I1164" s="513"/>
      <c r="J1164" s="513"/>
      <c r="K1164" s="513"/>
      <c r="L1164" s="513"/>
      <c r="M1164" s="513"/>
      <c r="N1164" s="513"/>
      <c r="P1164" s="549"/>
      <c r="Q1164" s="549"/>
    </row>
    <row r="1165" spans="2:17">
      <c r="B1165" s="505"/>
      <c r="C1165" s="594" t="s">
        <v>654</v>
      </c>
      <c r="D1165" s="596"/>
      <c r="E1165" s="529"/>
      <c r="F1165" s="529"/>
      <c r="G1165" s="529"/>
      <c r="H1165" s="529"/>
      <c r="I1165" s="529"/>
      <c r="J1165" s="529"/>
      <c r="K1165" s="529"/>
      <c r="L1165" s="777"/>
      <c r="M1165" s="529"/>
      <c r="N1165" s="777"/>
      <c r="P1165" s="529"/>
      <c r="Q1165" s="777"/>
    </row>
    <row r="1166" spans="2:17">
      <c r="B1166" s="505"/>
      <c r="C1166" s="610" t="s">
        <v>655</v>
      </c>
      <c r="D1166" s="599"/>
      <c r="E1166" s="608">
        <v>162</v>
      </c>
      <c r="F1166" s="608">
        <v>0</v>
      </c>
      <c r="G1166" s="608">
        <v>697</v>
      </c>
      <c r="H1166" s="608">
        <v>37</v>
      </c>
      <c r="I1166" s="608">
        <v>8</v>
      </c>
      <c r="J1166" s="608">
        <v>116</v>
      </c>
      <c r="K1166" s="608">
        <v>0</v>
      </c>
      <c r="L1166" s="608">
        <v>1100</v>
      </c>
      <c r="M1166" s="608">
        <v>34</v>
      </c>
      <c r="N1166" s="608">
        <v>2154</v>
      </c>
      <c r="P1166" s="608">
        <v>176</v>
      </c>
      <c r="Q1166" s="608">
        <v>1978</v>
      </c>
    </row>
    <row r="1167" spans="2:17">
      <c r="B1167" s="505"/>
      <c r="C1167" s="861" t="s">
        <v>656</v>
      </c>
      <c r="D1167" s="533"/>
      <c r="E1167" s="862">
        <v>148</v>
      </c>
      <c r="F1167" s="862">
        <v>0</v>
      </c>
      <c r="G1167" s="862">
        <v>742</v>
      </c>
      <c r="H1167" s="862">
        <v>195</v>
      </c>
      <c r="I1167" s="862">
        <v>9</v>
      </c>
      <c r="J1167" s="862">
        <v>21</v>
      </c>
      <c r="K1167" s="862">
        <v>0</v>
      </c>
      <c r="L1167" s="862">
        <v>547</v>
      </c>
      <c r="M1167" s="862">
        <v>5</v>
      </c>
      <c r="N1167" s="862">
        <v>1666</v>
      </c>
      <c r="P1167" s="862">
        <v>116</v>
      </c>
      <c r="Q1167" s="862">
        <v>1549</v>
      </c>
    </row>
    <row r="1168" spans="2:17">
      <c r="B1168" s="505"/>
      <c r="C1168" s="863"/>
      <c r="D1168" s="1157"/>
      <c r="E1168" s="866">
        <v>309</v>
      </c>
      <c r="F1168" s="863">
        <v>0</v>
      </c>
      <c r="G1168" s="787">
        <v>1438</v>
      </c>
      <c r="H1168" s="787">
        <v>232</v>
      </c>
      <c r="I1168" s="787">
        <v>16</v>
      </c>
      <c r="J1168" s="787">
        <v>137</v>
      </c>
      <c r="K1168" s="863">
        <v>0</v>
      </c>
      <c r="L1168" s="787">
        <v>1647</v>
      </c>
      <c r="M1168" s="787">
        <v>38</v>
      </c>
      <c r="N1168" s="787">
        <v>3819</v>
      </c>
      <c r="P1168" s="787">
        <v>292</v>
      </c>
      <c r="Q1168" s="787">
        <v>3527</v>
      </c>
    </row>
    <row r="1169" spans="2:18">
      <c r="B1169" s="505"/>
      <c r="C1169" s="72"/>
      <c r="D1169"/>
      <c r="E1169" s="601"/>
      <c r="F1169" s="601"/>
      <c r="G1169" s="601"/>
      <c r="H1169" s="601"/>
      <c r="I1169" s="601"/>
      <c r="J1169" s="601"/>
      <c r="K1169" s="601"/>
      <c r="L1169" s="601"/>
      <c r="M1169" s="601"/>
      <c r="N1169" s="601"/>
    </row>
    <row r="1170" spans="2:18" ht="13.45" customHeight="1">
      <c r="B1170" s="505"/>
      <c r="C1170" s="18" t="s">
        <v>657</v>
      </c>
      <c r="D1170"/>
      <c r="E1170" s="605"/>
      <c r="F1170" s="605"/>
      <c r="G1170" s="605"/>
      <c r="H1170" s="605"/>
      <c r="I1170" s="605"/>
      <c r="J1170" s="605"/>
      <c r="K1170" s="605"/>
      <c r="L1170" s="605"/>
      <c r="M1170" s="605"/>
      <c r="N1170" s="605"/>
    </row>
    <row r="1171" spans="2:18" ht="13.45" customHeight="1">
      <c r="B1171" s="505"/>
      <c r="C1171" s="18" t="s">
        <v>658</v>
      </c>
      <c r="D1171" s="533"/>
      <c r="E1171" s="608">
        <v>0</v>
      </c>
      <c r="F1171" s="608">
        <v>0</v>
      </c>
      <c r="G1171" s="608">
        <v>-46</v>
      </c>
      <c r="H1171" s="608">
        <v>-32</v>
      </c>
      <c r="I1171" s="608">
        <v>-3</v>
      </c>
      <c r="J1171" s="608">
        <v>32</v>
      </c>
      <c r="K1171" s="608">
        <v>0</v>
      </c>
      <c r="L1171" s="608">
        <v>-121</v>
      </c>
      <c r="M1171" s="608">
        <v>-1</v>
      </c>
      <c r="N1171" s="608">
        <v>-171</v>
      </c>
      <c r="P1171" s="608">
        <v>3</v>
      </c>
      <c r="Q1171" s="608">
        <v>-174</v>
      </c>
    </row>
    <row r="1172" spans="2:18" ht="13.45" customHeight="1">
      <c r="B1172" s="505"/>
      <c r="C1172" s="18" t="s">
        <v>659</v>
      </c>
      <c r="D1172" s="533"/>
      <c r="E1172" s="608">
        <v>0</v>
      </c>
      <c r="F1172" s="608">
        <v>0</v>
      </c>
      <c r="G1172" s="608">
        <v>29</v>
      </c>
      <c r="H1172" s="608">
        <v>0</v>
      </c>
      <c r="I1172" s="608">
        <v>0</v>
      </c>
      <c r="J1172" s="608">
        <v>2</v>
      </c>
      <c r="K1172" s="608">
        <v>0</v>
      </c>
      <c r="L1172" s="608">
        <v>0</v>
      </c>
      <c r="M1172" s="608">
        <v>0</v>
      </c>
      <c r="N1172" s="608">
        <v>32</v>
      </c>
      <c r="P1172" s="608">
        <v>0</v>
      </c>
      <c r="Q1172" s="608">
        <v>32</v>
      </c>
    </row>
    <row r="1173" spans="2:18" ht="13.45" customHeight="1">
      <c r="B1173" s="505"/>
      <c r="C1173" s="18" t="s">
        <v>660</v>
      </c>
      <c r="D1173" s="533"/>
      <c r="E1173" s="608">
        <v>0</v>
      </c>
      <c r="F1173" s="608">
        <v>0</v>
      </c>
      <c r="G1173" s="608">
        <v>0</v>
      </c>
      <c r="H1173" s="608">
        <v>0</v>
      </c>
      <c r="I1173" s="608">
        <v>0</v>
      </c>
      <c r="J1173" s="608">
        <v>0</v>
      </c>
      <c r="K1173" s="608">
        <v>0</v>
      </c>
      <c r="L1173" s="608">
        <v>0</v>
      </c>
      <c r="M1173" s="608">
        <v>0</v>
      </c>
      <c r="N1173" s="608">
        <v>0</v>
      </c>
      <c r="P1173" s="608">
        <v>0</v>
      </c>
      <c r="Q1173" s="608">
        <v>0</v>
      </c>
    </row>
    <row r="1174" spans="2:18" ht="13.45" customHeight="1">
      <c r="B1174" s="505"/>
      <c r="C1174" s="18" t="s">
        <v>661</v>
      </c>
      <c r="D1174" s="533"/>
      <c r="E1174" s="608">
        <v>0</v>
      </c>
      <c r="F1174" s="608">
        <v>0</v>
      </c>
      <c r="G1174" s="608">
        <v>2</v>
      </c>
      <c r="H1174" s="608"/>
      <c r="I1174" s="608">
        <v>0</v>
      </c>
      <c r="J1174" s="608" t="s">
        <v>742</v>
      </c>
      <c r="K1174" s="608">
        <v>0</v>
      </c>
      <c r="L1174" s="608">
        <v>5</v>
      </c>
      <c r="M1174" s="608">
        <v>0</v>
      </c>
      <c r="N1174" s="608">
        <v>7</v>
      </c>
      <c r="P1174" s="608">
        <v>5</v>
      </c>
      <c r="Q1174" s="608">
        <v>2</v>
      </c>
    </row>
    <row r="1175" spans="2:18" ht="13.45" customHeight="1">
      <c r="B1175" s="505"/>
      <c r="C1175" s="18" t="s">
        <v>662</v>
      </c>
      <c r="D1175" s="533"/>
      <c r="E1175" s="608">
        <v>-30</v>
      </c>
      <c r="F1175" s="608">
        <v>0</v>
      </c>
      <c r="G1175" s="608">
        <v>-113</v>
      </c>
      <c r="H1175" s="608">
        <v>-9</v>
      </c>
      <c r="I1175" s="608">
        <v>-2</v>
      </c>
      <c r="J1175" s="608">
        <v>-41</v>
      </c>
      <c r="K1175" s="608">
        <v>0</v>
      </c>
      <c r="L1175" s="608">
        <v>-116</v>
      </c>
      <c r="M1175" s="608">
        <v>-5</v>
      </c>
      <c r="N1175" s="608">
        <v>-315</v>
      </c>
      <c r="P1175" s="608">
        <v>-36</v>
      </c>
      <c r="Q1175" s="608">
        <v>-279</v>
      </c>
      <c r="R1175" s="605"/>
    </row>
    <row r="1176" spans="2:18" ht="13.45" customHeight="1">
      <c r="B1176" s="505"/>
      <c r="C1176" s="18" t="s">
        <v>663</v>
      </c>
      <c r="D1176" s="533"/>
      <c r="E1176" s="608">
        <v>-1</v>
      </c>
      <c r="F1176" s="608">
        <v>0</v>
      </c>
      <c r="G1176" s="608">
        <v>-5</v>
      </c>
      <c r="H1176" s="608">
        <v>0</v>
      </c>
      <c r="I1176" s="608">
        <v>0</v>
      </c>
      <c r="J1176" s="608"/>
      <c r="K1176" s="608">
        <v>0</v>
      </c>
      <c r="L1176" s="608">
        <v>-36</v>
      </c>
      <c r="M1176" s="608">
        <v>0</v>
      </c>
      <c r="N1176" s="608">
        <v>-41</v>
      </c>
      <c r="P1176" s="608">
        <v>-36</v>
      </c>
      <c r="Q1176" s="608">
        <v>-5</v>
      </c>
      <c r="R1176" s="605"/>
    </row>
    <row r="1177" spans="2:18" ht="22.5" customHeight="1">
      <c r="B1177" s="505"/>
      <c r="C1177" s="863"/>
      <c r="D1177" s="1157"/>
      <c r="E1177" s="787">
        <v>-30</v>
      </c>
      <c r="F1177" s="787" t="s">
        <v>742</v>
      </c>
      <c r="G1177" s="787">
        <v>-132</v>
      </c>
      <c r="H1177" s="787">
        <v>-41</v>
      </c>
      <c r="I1177" s="787">
        <v>-5</v>
      </c>
      <c r="J1177" s="787">
        <v>-7</v>
      </c>
      <c r="K1177" s="787" t="s">
        <v>742</v>
      </c>
      <c r="L1177" s="787">
        <v>-268</v>
      </c>
      <c r="M1177" s="787">
        <v>-6</v>
      </c>
      <c r="N1177" s="787">
        <v>-489</v>
      </c>
      <c r="P1177" s="787">
        <v>-64</v>
      </c>
      <c r="Q1177" s="787">
        <v>-425</v>
      </c>
      <c r="R1177" s="605"/>
    </row>
    <row r="1178" spans="2:18">
      <c r="B1178" s="505"/>
      <c r="C1178" s="594" t="s">
        <v>664</v>
      </c>
      <c r="D1178" s="144"/>
      <c r="E1178" s="529"/>
      <c r="F1178" s="529"/>
      <c r="G1178" s="529"/>
      <c r="H1178" s="529"/>
      <c r="I1178" s="529"/>
      <c r="J1178" s="529"/>
      <c r="K1178" s="529"/>
      <c r="L1178" s="529"/>
      <c r="M1178" s="529"/>
      <c r="N1178" s="529"/>
      <c r="P1178" s="529"/>
      <c r="Q1178" s="529"/>
      <c r="R1178" s="605"/>
    </row>
    <row r="1179" spans="2:18">
      <c r="B1179" s="505"/>
      <c r="C1179" s="610" t="s">
        <v>655</v>
      </c>
      <c r="D1179"/>
      <c r="E1179" s="608">
        <v>178</v>
      </c>
      <c r="F1179" s="608">
        <v>0</v>
      </c>
      <c r="G1179" s="608">
        <v>705</v>
      </c>
      <c r="H1179" s="608">
        <v>24</v>
      </c>
      <c r="I1179" s="608">
        <v>5</v>
      </c>
      <c r="J1179" s="608">
        <v>117</v>
      </c>
      <c r="K1179" s="608">
        <v>0</v>
      </c>
      <c r="L1179" s="608">
        <v>930</v>
      </c>
      <c r="M1179" s="608">
        <v>28</v>
      </c>
      <c r="N1179" s="608">
        <v>1987</v>
      </c>
      <c r="P1179" s="608">
        <v>141</v>
      </c>
      <c r="Q1179" s="608">
        <v>1847</v>
      </c>
      <c r="R1179" s="605"/>
    </row>
    <row r="1180" spans="2:18">
      <c r="B1180" s="505"/>
      <c r="C1180" s="861" t="s">
        <v>656</v>
      </c>
      <c r="D1180" s="533"/>
      <c r="E1180" s="862">
        <v>101</v>
      </c>
      <c r="F1180" s="862">
        <v>0</v>
      </c>
      <c r="G1180" s="862">
        <v>601</v>
      </c>
      <c r="H1180" s="862">
        <v>167</v>
      </c>
      <c r="I1180" s="862">
        <v>7</v>
      </c>
      <c r="J1180" s="862">
        <v>14</v>
      </c>
      <c r="K1180" s="862">
        <v>0</v>
      </c>
      <c r="L1180" s="862">
        <v>449</v>
      </c>
      <c r="M1180" s="862">
        <v>4</v>
      </c>
      <c r="N1180" s="862">
        <v>1343</v>
      </c>
      <c r="P1180" s="862">
        <v>87</v>
      </c>
      <c r="Q1180" s="862">
        <v>1256</v>
      </c>
      <c r="R1180" s="605"/>
    </row>
    <row r="1181" spans="2:18">
      <c r="B1181" s="505"/>
      <c r="C1181" s="863"/>
      <c r="D1181" s="1157"/>
      <c r="E1181" s="866">
        <v>279</v>
      </c>
      <c r="F1181" s="863">
        <v>0</v>
      </c>
      <c r="G1181" s="787">
        <v>1306</v>
      </c>
      <c r="H1181" s="787">
        <v>191</v>
      </c>
      <c r="I1181" s="787">
        <v>12</v>
      </c>
      <c r="J1181" s="787">
        <v>131</v>
      </c>
      <c r="K1181" s="863">
        <v>0</v>
      </c>
      <c r="L1181" s="787">
        <v>1379</v>
      </c>
      <c r="M1181" s="787">
        <v>33</v>
      </c>
      <c r="N1181" s="787">
        <v>3330</v>
      </c>
      <c r="P1181" s="787">
        <v>228</v>
      </c>
      <c r="Q1181" s="787">
        <v>3102</v>
      </c>
      <c r="R1181" s="605"/>
    </row>
    <row r="1182" spans="2:18">
      <c r="B1182" s="505"/>
      <c r="C1182" s="594" t="s">
        <v>703</v>
      </c>
      <c r="D1182" s="513"/>
      <c r="E1182" s="691"/>
      <c r="F1182" s="691"/>
      <c r="G1182" s="691"/>
      <c r="H1182" s="691"/>
      <c r="I1182" s="691"/>
      <c r="J1182" s="691"/>
      <c r="K1182" s="691"/>
      <c r="L1182" s="691"/>
      <c r="M1182" s="691"/>
      <c r="N1182" s="691"/>
      <c r="P1182" s="549"/>
      <c r="Q1182" s="549"/>
      <c r="R1182" s="605"/>
    </row>
    <row r="1183" spans="2:18">
      <c r="B1183" s="505"/>
      <c r="C1183" s="594" t="s">
        <v>654</v>
      </c>
      <c r="D1183" s="144"/>
      <c r="E1183" s="697"/>
      <c r="F1183" s="697"/>
      <c r="G1183" s="697"/>
      <c r="H1183" s="697"/>
      <c r="I1183" s="697"/>
      <c r="J1183" s="697"/>
      <c r="K1183" s="697"/>
      <c r="L1183" s="697"/>
      <c r="M1183" s="697"/>
      <c r="N1183" s="697"/>
      <c r="P1183" s="529"/>
      <c r="Q1183" s="529"/>
      <c r="R1183" s="605"/>
    </row>
    <row r="1184" spans="2:18">
      <c r="B1184" s="505"/>
      <c r="C1184" s="610" t="s">
        <v>655</v>
      </c>
      <c r="D1184"/>
      <c r="E1184" s="608">
        <v>0</v>
      </c>
      <c r="F1184" s="608">
        <v>112</v>
      </c>
      <c r="G1184" s="608">
        <v>0</v>
      </c>
      <c r="H1184" s="608">
        <v>5</v>
      </c>
      <c r="I1184" s="608">
        <v>275</v>
      </c>
      <c r="J1184" s="608">
        <v>2</v>
      </c>
      <c r="K1184" s="608">
        <v>3123</v>
      </c>
      <c r="L1184" s="608">
        <v>0</v>
      </c>
      <c r="M1184" s="608">
        <v>0</v>
      </c>
      <c r="N1184" s="608">
        <v>3517</v>
      </c>
      <c r="P1184" s="608">
        <v>0</v>
      </c>
      <c r="Q1184" s="608">
        <v>449</v>
      </c>
      <c r="R1184" s="605"/>
    </row>
    <row r="1185" spans="1:18">
      <c r="B1185" s="505"/>
      <c r="C1185" s="861" t="s">
        <v>656</v>
      </c>
      <c r="D1185" s="533"/>
      <c r="E1185" s="862">
        <v>0</v>
      </c>
      <c r="F1185" s="862">
        <v>24</v>
      </c>
      <c r="G1185" s="862">
        <v>0</v>
      </c>
      <c r="H1185" s="862">
        <v>21</v>
      </c>
      <c r="I1185" s="862">
        <v>237</v>
      </c>
      <c r="J1185" s="862">
        <v>0</v>
      </c>
      <c r="K1185" s="862">
        <v>2493</v>
      </c>
      <c r="L1185" s="862">
        <v>0</v>
      </c>
      <c r="M1185" s="862">
        <v>0</v>
      </c>
      <c r="N1185" s="862">
        <v>2776</v>
      </c>
      <c r="P1185" s="862">
        <v>0</v>
      </c>
      <c r="Q1185" s="862">
        <v>311</v>
      </c>
      <c r="R1185" s="605"/>
    </row>
    <row r="1186" spans="1:18">
      <c r="B1186" s="505"/>
      <c r="C1186" s="863"/>
      <c r="D1186" s="1157"/>
      <c r="E1186" s="863">
        <v>0</v>
      </c>
      <c r="F1186" s="866">
        <v>136</v>
      </c>
      <c r="G1186" s="863">
        <v>0</v>
      </c>
      <c r="H1186" s="787">
        <v>26</v>
      </c>
      <c r="I1186" s="787">
        <v>512</v>
      </c>
      <c r="J1186" s="787">
        <v>3</v>
      </c>
      <c r="K1186" s="787">
        <v>5615</v>
      </c>
      <c r="L1186" s="863">
        <v>1</v>
      </c>
      <c r="M1186" s="863">
        <v>0</v>
      </c>
      <c r="N1186" s="787">
        <v>6293</v>
      </c>
      <c r="P1186" s="787">
        <v>0</v>
      </c>
      <c r="Q1186" s="787">
        <v>760</v>
      </c>
      <c r="R1186" s="605"/>
    </row>
    <row r="1187" spans="1:18">
      <c r="B1187" s="505"/>
      <c r="C1187" s="72"/>
      <c r="D1187"/>
      <c r="E1187" s="601"/>
      <c r="F1187" s="602"/>
      <c r="G1187" s="601"/>
      <c r="H1187" s="602"/>
      <c r="I1187" s="602"/>
      <c r="J1187" s="602"/>
      <c r="K1187" s="602"/>
      <c r="L1187" s="601"/>
      <c r="M1187" s="601"/>
      <c r="N1187" s="602"/>
      <c r="R1187" s="605"/>
    </row>
    <row r="1188" spans="1:18" ht="13.5" customHeight="1">
      <c r="B1188" s="505"/>
      <c r="C1188" s="18" t="s">
        <v>657</v>
      </c>
      <c r="D1188"/>
      <c r="E1188" s="605"/>
      <c r="F1188" s="605"/>
      <c r="G1188" s="605"/>
      <c r="H1188" s="605"/>
      <c r="I1188" s="605"/>
      <c r="J1188" s="605"/>
      <c r="K1188" s="605"/>
      <c r="L1188" s="605"/>
      <c r="M1188" s="605"/>
      <c r="N1188" s="605"/>
      <c r="R1188" s="605"/>
    </row>
    <row r="1189" spans="1:18" ht="12.75" customHeight="1">
      <c r="B1189" s="505"/>
      <c r="C1189" s="18" t="s">
        <v>658</v>
      </c>
      <c r="D1189" s="533"/>
      <c r="E1189" s="608">
        <v>0</v>
      </c>
      <c r="F1189" s="608">
        <v>9</v>
      </c>
      <c r="G1189" s="608">
        <v>0</v>
      </c>
      <c r="H1189" s="608">
        <v>-5</v>
      </c>
      <c r="I1189" s="608">
        <v>-4</v>
      </c>
      <c r="J1189" s="608">
        <v>1</v>
      </c>
      <c r="K1189" s="608">
        <v>166</v>
      </c>
      <c r="L1189" s="608">
        <v>1</v>
      </c>
      <c r="M1189" s="608">
        <v>0</v>
      </c>
      <c r="N1189" s="608">
        <v>168</v>
      </c>
      <c r="P1189" s="608">
        <v>0</v>
      </c>
      <c r="Q1189" s="608">
        <v>26</v>
      </c>
      <c r="R1189" s="605"/>
    </row>
    <row r="1190" spans="1:18" ht="13.5" customHeight="1">
      <c r="B1190" s="505"/>
      <c r="C1190" s="18" t="s">
        <v>659</v>
      </c>
      <c r="D1190" s="533"/>
      <c r="E1190" s="608">
        <v>0</v>
      </c>
      <c r="F1190" s="608">
        <v>1</v>
      </c>
      <c r="G1190" s="608">
        <v>0</v>
      </c>
      <c r="H1190" s="608">
        <v>0</v>
      </c>
      <c r="I1190" s="608">
        <v>0</v>
      </c>
      <c r="J1190" s="608">
        <v>0</v>
      </c>
      <c r="K1190" s="608">
        <v>0</v>
      </c>
      <c r="L1190" s="608">
        <v>0</v>
      </c>
      <c r="M1190" s="608">
        <v>0</v>
      </c>
      <c r="N1190" s="608">
        <v>1</v>
      </c>
      <c r="P1190" s="608">
        <v>0</v>
      </c>
      <c r="Q1190" s="608">
        <v>1</v>
      </c>
      <c r="R1190" s="605"/>
    </row>
    <row r="1191" spans="1:18" ht="13.5" customHeight="1">
      <c r="B1191" s="505"/>
      <c r="C1191" s="18" t="s">
        <v>660</v>
      </c>
      <c r="D1191" s="533"/>
      <c r="E1191" s="608">
        <v>0</v>
      </c>
      <c r="F1191" s="608" t="s">
        <v>742</v>
      </c>
      <c r="G1191" s="608">
        <v>0</v>
      </c>
      <c r="H1191" s="608">
        <v>0</v>
      </c>
      <c r="I1191" s="608">
        <v>13</v>
      </c>
      <c r="J1191" s="608">
        <v>0</v>
      </c>
      <c r="K1191" s="608">
        <v>0</v>
      </c>
      <c r="L1191" s="608">
        <v>0</v>
      </c>
      <c r="M1191" s="608">
        <v>0</v>
      </c>
      <c r="N1191" s="608">
        <v>13</v>
      </c>
      <c r="P1191" s="608">
        <v>0</v>
      </c>
      <c r="Q1191" s="608">
        <v>13</v>
      </c>
      <c r="R1191" s="605"/>
    </row>
    <row r="1192" spans="1:18">
      <c r="A1192" s="399"/>
      <c r="B1192" s="505"/>
      <c r="C1192" s="18" t="s">
        <v>661</v>
      </c>
      <c r="D1192" s="533"/>
      <c r="E1192" s="608">
        <v>0</v>
      </c>
      <c r="F1192" s="608">
        <v>1</v>
      </c>
      <c r="G1192" s="608">
        <v>0</v>
      </c>
      <c r="H1192" s="608">
        <v>2</v>
      </c>
      <c r="I1192" s="608">
        <v>25</v>
      </c>
      <c r="J1192" s="608">
        <v>0</v>
      </c>
      <c r="K1192" s="608">
        <v>238</v>
      </c>
      <c r="L1192" s="608">
        <v>0</v>
      </c>
      <c r="M1192" s="608">
        <v>0</v>
      </c>
      <c r="N1192" s="608">
        <v>266</v>
      </c>
      <c r="P1192" s="608">
        <v>0</v>
      </c>
      <c r="Q1192" s="608">
        <v>28</v>
      </c>
      <c r="R1192" s="605"/>
    </row>
    <row r="1193" spans="1:18" ht="12.75" customHeight="1">
      <c r="B1193" s="505"/>
      <c r="C1193" s="18" t="s">
        <v>662</v>
      </c>
      <c r="D1193" s="533"/>
      <c r="E1193" s="608">
        <v>0</v>
      </c>
      <c r="F1193" s="608">
        <v>-18</v>
      </c>
      <c r="G1193" s="608">
        <v>0</v>
      </c>
      <c r="H1193" s="608">
        <v>-1</v>
      </c>
      <c r="I1193" s="608">
        <v>-19</v>
      </c>
      <c r="J1193" s="608">
        <v>0</v>
      </c>
      <c r="K1193" s="608">
        <v>-323</v>
      </c>
      <c r="L1193" s="608">
        <v>0</v>
      </c>
      <c r="M1193" s="608">
        <v>0</v>
      </c>
      <c r="N1193" s="608">
        <v>-361</v>
      </c>
      <c r="P1193" s="608">
        <v>0</v>
      </c>
      <c r="Q1193" s="608">
        <v>-49</v>
      </c>
      <c r="R1193" s="605"/>
    </row>
    <row r="1194" spans="1:18" ht="12.75" customHeight="1">
      <c r="B1194" s="505"/>
      <c r="C1194" s="18" t="s">
        <v>663</v>
      </c>
      <c r="D1194" s="533"/>
      <c r="E1194" s="608">
        <v>0</v>
      </c>
      <c r="F1194" s="608">
        <v>-9</v>
      </c>
      <c r="G1194" s="608">
        <v>0</v>
      </c>
      <c r="H1194" s="608">
        <v>0</v>
      </c>
      <c r="I1194" s="608">
        <v>0</v>
      </c>
      <c r="J1194" s="608">
        <v>0</v>
      </c>
      <c r="K1194" s="608">
        <v>-111</v>
      </c>
      <c r="L1194" s="608">
        <v>0</v>
      </c>
      <c r="M1194" s="608">
        <v>0</v>
      </c>
      <c r="N1194" s="608">
        <v>-119</v>
      </c>
      <c r="P1194" s="608">
        <v>0</v>
      </c>
      <c r="Q1194" s="608">
        <v>-9</v>
      </c>
      <c r="R1194" s="605"/>
    </row>
    <row r="1195" spans="1:18" ht="12.75" customHeight="1">
      <c r="B1195" s="505"/>
      <c r="C1195" s="863"/>
      <c r="D1195" s="1157"/>
      <c r="E1195" s="787" t="s">
        <v>742</v>
      </c>
      <c r="F1195" s="787">
        <v>-15</v>
      </c>
      <c r="G1195" s="787" t="s">
        <v>742</v>
      </c>
      <c r="H1195" s="787">
        <v>-4</v>
      </c>
      <c r="I1195" s="787">
        <v>15</v>
      </c>
      <c r="J1195" s="787">
        <v>0</v>
      </c>
      <c r="K1195" s="787">
        <v>-30</v>
      </c>
      <c r="L1195" s="787">
        <v>1</v>
      </c>
      <c r="M1195" s="787" t="s">
        <v>742</v>
      </c>
      <c r="N1195" s="787">
        <v>-33</v>
      </c>
      <c r="P1195" s="787" t="s">
        <v>742</v>
      </c>
      <c r="Q1195" s="787">
        <v>10</v>
      </c>
      <c r="R1195" s="605"/>
    </row>
    <row r="1196" spans="1:18" ht="21" customHeight="1">
      <c r="B1196" s="505"/>
      <c r="C1196" s="594" t="s">
        <v>743</v>
      </c>
      <c r="D1196" s="144"/>
      <c r="E1196" s="529"/>
      <c r="F1196" s="529"/>
      <c r="G1196" s="529"/>
      <c r="H1196" s="529"/>
      <c r="I1196" s="529"/>
      <c r="J1196" s="529"/>
      <c r="K1196" s="529"/>
      <c r="L1196" s="529"/>
      <c r="M1196" s="529"/>
      <c r="N1196" s="529"/>
      <c r="P1196" s="529"/>
      <c r="Q1196" s="529"/>
      <c r="R1196" s="605"/>
    </row>
    <row r="1197" spans="1:18">
      <c r="B1197" s="505"/>
      <c r="C1197" s="610" t="s">
        <v>655</v>
      </c>
      <c r="D1197"/>
      <c r="E1197" s="608">
        <v>0</v>
      </c>
      <c r="F1197" s="608">
        <v>100</v>
      </c>
      <c r="G1197" s="608">
        <v>0</v>
      </c>
      <c r="H1197" s="608">
        <v>10</v>
      </c>
      <c r="I1197" s="608">
        <v>275</v>
      </c>
      <c r="J1197" s="608">
        <v>3</v>
      </c>
      <c r="K1197" s="608">
        <v>3045</v>
      </c>
      <c r="L1197" s="608">
        <v>1</v>
      </c>
      <c r="M1197" s="608">
        <v>0</v>
      </c>
      <c r="N1197" s="608">
        <v>3434</v>
      </c>
      <c r="P1197" s="608">
        <v>0</v>
      </c>
      <c r="Q1197" s="608">
        <v>451</v>
      </c>
      <c r="R1197" s="605"/>
    </row>
    <row r="1198" spans="1:18">
      <c r="B1198" s="505"/>
      <c r="C1198" s="861" t="s">
        <v>656</v>
      </c>
      <c r="D1198" s="533"/>
      <c r="E1198" s="862">
        <v>0</v>
      </c>
      <c r="F1198" s="862">
        <v>21</v>
      </c>
      <c r="G1198" s="862">
        <v>0</v>
      </c>
      <c r="H1198" s="862">
        <v>12</v>
      </c>
      <c r="I1198" s="862">
        <v>253</v>
      </c>
      <c r="J1198" s="862">
        <v>0</v>
      </c>
      <c r="K1198" s="862">
        <v>2540</v>
      </c>
      <c r="L1198" s="862">
        <v>1</v>
      </c>
      <c r="M1198" s="862">
        <v>0</v>
      </c>
      <c r="N1198" s="862">
        <v>2826</v>
      </c>
      <c r="P1198" s="862">
        <v>0</v>
      </c>
      <c r="Q1198" s="862">
        <v>319</v>
      </c>
      <c r="R1198" s="605"/>
    </row>
    <row r="1199" spans="1:18">
      <c r="B1199" s="505"/>
      <c r="C1199" s="863"/>
      <c r="D1199" s="1157"/>
      <c r="E1199" s="863">
        <v>0</v>
      </c>
      <c r="F1199" s="866">
        <v>121</v>
      </c>
      <c r="G1199" s="863">
        <v>0</v>
      </c>
      <c r="H1199" s="787">
        <v>22</v>
      </c>
      <c r="I1199" s="787">
        <v>527</v>
      </c>
      <c r="J1199" s="787">
        <v>3</v>
      </c>
      <c r="K1199" s="787">
        <v>5585</v>
      </c>
      <c r="L1199" s="863">
        <v>1</v>
      </c>
      <c r="M1199" s="863">
        <v>0</v>
      </c>
      <c r="N1199" s="787">
        <v>6260</v>
      </c>
      <c r="P1199" s="863">
        <v>0</v>
      </c>
      <c r="Q1199" s="787">
        <v>770</v>
      </c>
      <c r="R1199" s="605"/>
    </row>
    <row r="1200" spans="1:18">
      <c r="B1200" s="505"/>
      <c r="C1200" s="594" t="s">
        <v>704</v>
      </c>
      <c r="D1200" s="513"/>
      <c r="E1200" s="513"/>
      <c r="F1200" s="513"/>
      <c r="G1200" s="513"/>
      <c r="H1200" s="513"/>
      <c r="I1200" s="513"/>
      <c r="J1200" s="513"/>
      <c r="K1200" s="513"/>
      <c r="L1200" s="513"/>
      <c r="M1200" s="513"/>
      <c r="N1200" s="513"/>
      <c r="P1200" s="549"/>
      <c r="Q1200" s="549"/>
      <c r="R1200" s="605"/>
    </row>
    <row r="1201" spans="2:18">
      <c r="B1201" s="505"/>
      <c r="C1201" s="594" t="s">
        <v>654</v>
      </c>
      <c r="D1201" s="144"/>
      <c r="E1201" s="529"/>
      <c r="F1201" s="529"/>
      <c r="G1201" s="529"/>
      <c r="H1201" s="529"/>
      <c r="I1201" s="529"/>
      <c r="J1201" s="529"/>
      <c r="K1201" s="529"/>
      <c r="L1201" s="529"/>
      <c r="M1201" s="529"/>
      <c r="N1201" s="529"/>
      <c r="P1201" s="529"/>
      <c r="Q1201" s="529"/>
      <c r="R1201" s="605"/>
    </row>
    <row r="1202" spans="2:18">
      <c r="B1202" s="505"/>
      <c r="C1202" s="610" t="s">
        <v>655</v>
      </c>
      <c r="D1202"/>
      <c r="E1202" s="608">
        <v>162</v>
      </c>
      <c r="F1202" s="608">
        <v>112</v>
      </c>
      <c r="G1202" s="608">
        <v>697</v>
      </c>
      <c r="H1202" s="608">
        <v>42</v>
      </c>
      <c r="I1202" s="608">
        <v>283</v>
      </c>
      <c r="J1202" s="608">
        <v>119</v>
      </c>
      <c r="K1202" s="608">
        <v>3123</v>
      </c>
      <c r="L1202" s="608">
        <v>1100</v>
      </c>
      <c r="M1202" s="608">
        <v>34</v>
      </c>
      <c r="N1202" s="608">
        <v>5671</v>
      </c>
      <c r="P1202" s="608">
        <v>176</v>
      </c>
      <c r="Q1202" s="608">
        <v>2426</v>
      </c>
      <c r="R1202" s="605"/>
    </row>
    <row r="1203" spans="2:18">
      <c r="B1203" s="505"/>
      <c r="C1203" s="861" t="s">
        <v>656</v>
      </c>
      <c r="D1203" s="533"/>
      <c r="E1203" s="862">
        <v>148</v>
      </c>
      <c r="F1203" s="862">
        <v>24</v>
      </c>
      <c r="G1203" s="862">
        <v>742</v>
      </c>
      <c r="H1203" s="862">
        <v>215</v>
      </c>
      <c r="I1203" s="862">
        <v>246</v>
      </c>
      <c r="J1203" s="862">
        <v>22</v>
      </c>
      <c r="K1203" s="862">
        <v>2493</v>
      </c>
      <c r="L1203" s="862">
        <v>548</v>
      </c>
      <c r="M1203" s="862">
        <v>5</v>
      </c>
      <c r="N1203" s="862">
        <v>4441</v>
      </c>
      <c r="P1203" s="862">
        <v>116</v>
      </c>
      <c r="Q1203" s="862">
        <v>1861</v>
      </c>
      <c r="R1203" s="605"/>
    </row>
    <row r="1204" spans="2:18">
      <c r="B1204" s="505"/>
      <c r="C1204" s="863"/>
      <c r="D1204" s="1157"/>
      <c r="E1204" s="866">
        <v>309</v>
      </c>
      <c r="F1204" s="866">
        <v>136</v>
      </c>
      <c r="G1204" s="787">
        <v>1438</v>
      </c>
      <c r="H1204" s="787">
        <v>258</v>
      </c>
      <c r="I1204" s="787">
        <v>529</v>
      </c>
      <c r="J1204" s="787">
        <v>140</v>
      </c>
      <c r="K1204" s="787">
        <v>5615</v>
      </c>
      <c r="L1204" s="787">
        <v>1648</v>
      </c>
      <c r="M1204" s="787">
        <v>38</v>
      </c>
      <c r="N1204" s="787">
        <v>10112</v>
      </c>
      <c r="P1204" s="787">
        <v>292</v>
      </c>
      <c r="Q1204" s="787">
        <v>4287</v>
      </c>
      <c r="R1204" s="605"/>
    </row>
    <row r="1205" spans="2:18">
      <c r="B1205" s="505"/>
      <c r="C1205" s="594" t="s">
        <v>668</v>
      </c>
      <c r="D1205" s="144"/>
      <c r="E1205" s="529"/>
      <c r="F1205" s="529"/>
      <c r="G1205" s="529"/>
      <c r="H1205" s="529"/>
      <c r="I1205" s="529"/>
      <c r="J1205" s="529"/>
      <c r="K1205" s="529"/>
      <c r="L1205" s="529"/>
      <c r="M1205" s="529"/>
      <c r="N1205" s="529"/>
      <c r="P1205" s="529"/>
      <c r="Q1205" s="529"/>
      <c r="R1205" s="605"/>
    </row>
    <row r="1206" spans="2:18">
      <c r="B1206" s="505"/>
      <c r="C1206" s="610" t="s">
        <v>655</v>
      </c>
      <c r="D1206"/>
      <c r="E1206" s="608">
        <v>178</v>
      </c>
      <c r="F1206" s="608">
        <v>100</v>
      </c>
      <c r="G1206" s="608">
        <v>705</v>
      </c>
      <c r="H1206" s="608">
        <v>34</v>
      </c>
      <c r="I1206" s="608">
        <v>280</v>
      </c>
      <c r="J1206" s="608">
        <v>119</v>
      </c>
      <c r="K1206" s="608">
        <v>3045</v>
      </c>
      <c r="L1206" s="608">
        <v>931</v>
      </c>
      <c r="M1206" s="608">
        <v>28</v>
      </c>
      <c r="N1206" s="608">
        <v>5421</v>
      </c>
      <c r="P1206" s="608">
        <v>141</v>
      </c>
      <c r="Q1206" s="608">
        <v>2297</v>
      </c>
      <c r="R1206" s="605"/>
    </row>
    <row r="1207" spans="2:18">
      <c r="B1207" s="505"/>
      <c r="C1207" s="861" t="s">
        <v>656</v>
      </c>
      <c r="D1207" s="533"/>
      <c r="E1207" s="862">
        <v>101</v>
      </c>
      <c r="F1207" s="862">
        <v>21</v>
      </c>
      <c r="G1207" s="862">
        <v>601</v>
      </c>
      <c r="H1207" s="862">
        <v>179</v>
      </c>
      <c r="I1207" s="862">
        <v>259</v>
      </c>
      <c r="J1207" s="862">
        <v>14</v>
      </c>
      <c r="K1207" s="862">
        <v>2540</v>
      </c>
      <c r="L1207" s="862">
        <v>450</v>
      </c>
      <c r="M1207" s="862">
        <v>4</v>
      </c>
      <c r="N1207" s="862">
        <v>4169</v>
      </c>
      <c r="P1207" s="608">
        <v>87</v>
      </c>
      <c r="Q1207" s="608">
        <v>1575</v>
      </c>
      <c r="R1207" s="605"/>
    </row>
    <row r="1208" spans="2:18">
      <c r="B1208" s="505"/>
      <c r="C1208" s="863"/>
      <c r="D1208" s="1157"/>
      <c r="E1208" s="863">
        <v>279</v>
      </c>
      <c r="F1208" s="863">
        <v>121</v>
      </c>
      <c r="G1208" s="787">
        <v>1306</v>
      </c>
      <c r="H1208" s="787">
        <v>213</v>
      </c>
      <c r="I1208" s="787">
        <v>539</v>
      </c>
      <c r="J1208" s="787">
        <v>134</v>
      </c>
      <c r="K1208" s="787">
        <v>5585</v>
      </c>
      <c r="L1208" s="787">
        <v>1381</v>
      </c>
      <c r="M1208" s="787">
        <v>33</v>
      </c>
      <c r="N1208" s="787">
        <v>9590</v>
      </c>
      <c r="P1208" s="787">
        <v>228</v>
      </c>
      <c r="Q1208" s="787">
        <v>3872</v>
      </c>
      <c r="R1208" s="605"/>
    </row>
    <row r="1209" spans="2:18" ht="23.2" customHeight="1">
      <c r="B1209" s="706" t="s">
        <v>308</v>
      </c>
      <c r="C1209" s="1272" t="s">
        <v>669</v>
      </c>
      <c r="D1209" s="1272"/>
      <c r="E1209" s="1272"/>
      <c r="F1209" s="1272"/>
      <c r="G1209" s="1272"/>
      <c r="H1209" s="1272"/>
      <c r="I1209" s="1272"/>
      <c r="J1209" s="1272"/>
      <c r="K1209" s="1272"/>
      <c r="L1209" s="1272"/>
      <c r="M1209" s="1272"/>
      <c r="N1209" s="1272"/>
      <c r="O1209" s="1272"/>
      <c r="P1209" s="1272"/>
      <c r="Q1209" s="1272"/>
      <c r="R1209" s="605"/>
    </row>
    <row r="1210" spans="2:18">
      <c r="B1210" s="399" t="s">
        <v>492</v>
      </c>
      <c r="C1210" s="1266" t="s">
        <v>532</v>
      </c>
      <c r="D1210" s="1266"/>
      <c r="E1210" s="1266"/>
      <c r="F1210" s="1266"/>
      <c r="G1210" s="1266"/>
      <c r="H1210" s="1266"/>
      <c r="I1210" s="1266"/>
      <c r="J1210" s="1266"/>
      <c r="K1210" s="1266"/>
      <c r="L1210" s="1266"/>
      <c r="M1210" s="1266"/>
      <c r="N1210" s="1266"/>
      <c r="O1210" s="1266"/>
      <c r="P1210" s="1266"/>
      <c r="Q1210" s="1266"/>
      <c r="R1210" s="605"/>
    </row>
    <row r="1211" spans="2:18">
      <c r="B1211" s="399" t="s">
        <v>302</v>
      </c>
      <c r="C1211" s="1266" t="s">
        <v>744</v>
      </c>
      <c r="D1211" s="1266"/>
      <c r="E1211" s="1266"/>
      <c r="F1211" s="1266"/>
      <c r="G1211" s="1266"/>
      <c r="H1211" s="1266"/>
      <c r="I1211" s="1266"/>
      <c r="J1211" s="1266"/>
      <c r="K1211" s="1266"/>
      <c r="L1211" s="1266"/>
      <c r="M1211" s="1266"/>
      <c r="N1211" s="1266"/>
      <c r="O1211" s="1266"/>
      <c r="P1211" s="1266"/>
      <c r="Q1211" s="1266"/>
      <c r="R1211" s="605"/>
    </row>
    <row r="1212" spans="2:18">
      <c r="B1212" s="399" t="s">
        <v>297</v>
      </c>
      <c r="C1212" s="1266" t="s">
        <v>678</v>
      </c>
      <c r="D1212" s="1266"/>
      <c r="E1212" s="1266"/>
      <c r="F1212" s="1266"/>
      <c r="G1212" s="1266"/>
      <c r="H1212" s="1266"/>
      <c r="I1212" s="1266"/>
      <c r="J1212" s="1266"/>
      <c r="K1212" s="1266"/>
      <c r="L1212" s="1266"/>
      <c r="M1212" s="1266"/>
      <c r="N1212" s="1266"/>
      <c r="O1212" s="1266"/>
      <c r="P1212" s="1266"/>
      <c r="Q1212" s="1266"/>
      <c r="R1212" s="605"/>
    </row>
    <row r="1213" spans="2:18">
      <c r="B1213" s="399" t="s">
        <v>498</v>
      </c>
      <c r="C1213" s="1266" t="s">
        <v>745</v>
      </c>
      <c r="D1213" s="1266"/>
      <c r="E1213" s="1266"/>
      <c r="F1213" s="1266"/>
      <c r="G1213" s="1266"/>
      <c r="H1213" s="1266"/>
      <c r="I1213" s="1266"/>
      <c r="J1213" s="1266"/>
      <c r="K1213" s="1266"/>
      <c r="L1213" s="1266"/>
      <c r="M1213" s="1266"/>
      <c r="N1213" s="1266"/>
      <c r="O1213" s="1266"/>
      <c r="P1213" s="1266"/>
      <c r="Q1213" s="1266"/>
      <c r="R1213" s="605"/>
    </row>
    <row r="1214" spans="2:18" ht="22.45" customHeight="1">
      <c r="B1214" s="399" t="s">
        <v>500</v>
      </c>
      <c r="C1214" s="1287" t="s">
        <v>746</v>
      </c>
      <c r="D1214" s="1287"/>
      <c r="E1214" s="1287"/>
      <c r="F1214" s="1287"/>
      <c r="G1214" s="1287"/>
      <c r="H1214" s="1287"/>
      <c r="I1214" s="1287"/>
      <c r="J1214" s="1287"/>
      <c r="K1214" s="1287"/>
      <c r="L1214" s="1287"/>
      <c r="M1214" s="1287"/>
      <c r="N1214" s="1287"/>
      <c r="O1214" s="1287"/>
      <c r="P1214" s="1287"/>
      <c r="Q1214" s="1287"/>
      <c r="R1214" s="605"/>
    </row>
    <row r="1215" spans="2:18">
      <c r="B1215" s="505"/>
      <c r="R1215" s="605"/>
    </row>
    <row r="1216" spans="2:18" ht="14.1">
      <c r="B1216" s="505"/>
      <c r="C1216" s="1195" t="s">
        <v>673</v>
      </c>
      <c r="D1216" s="511"/>
      <c r="E1216" s="1283" t="s">
        <v>352</v>
      </c>
      <c r="F1216" s="1284"/>
      <c r="G1216" s="1283" t="s">
        <v>566</v>
      </c>
      <c r="H1216" s="1283"/>
      <c r="I1216" s="1154" t="s">
        <v>567</v>
      </c>
      <c r="J1216" s="1154" t="s">
        <v>568</v>
      </c>
      <c r="K1216" s="1283" t="s">
        <v>569</v>
      </c>
      <c r="L1216" s="1285"/>
      <c r="M1216" s="1154" t="s">
        <v>570</v>
      </c>
      <c r="N1216" s="1155" t="s">
        <v>638</v>
      </c>
      <c r="P1216" s="7" t="s">
        <v>571</v>
      </c>
      <c r="Q1216" s="7" t="s">
        <v>572</v>
      </c>
      <c r="R1216" s="605"/>
    </row>
    <row r="1217" spans="2:18">
      <c r="B1217" s="505"/>
      <c r="C1217" s="1196" t="s">
        <v>653</v>
      </c>
      <c r="D1217" s="511"/>
      <c r="E1217" s="1279"/>
      <c r="F1217" s="1280"/>
      <c r="G1217" s="1279" t="s">
        <v>573</v>
      </c>
      <c r="H1217" s="1279"/>
      <c r="I1217" s="11" t="s">
        <v>573</v>
      </c>
      <c r="J1217" s="11"/>
      <c r="K1217" s="539"/>
      <c r="L1217" s="539"/>
      <c r="M1217" s="539"/>
      <c r="N1217" s="539"/>
      <c r="P1217" s="6" t="s">
        <v>574</v>
      </c>
      <c r="Q1217" s="6" t="s">
        <v>575</v>
      </c>
      <c r="R1217" s="605"/>
    </row>
    <row r="1218" spans="2:18">
      <c r="B1218" s="505"/>
      <c r="C1218" s="683"/>
      <c r="D1218" s="520"/>
      <c r="E1218" s="541"/>
      <c r="F1218" s="541"/>
      <c r="G1218" s="541"/>
      <c r="H1218" s="541" t="s">
        <v>576</v>
      </c>
      <c r="I1218" s="541"/>
      <c r="J1218" s="541"/>
      <c r="K1218" s="541"/>
      <c r="L1218" s="541"/>
      <c r="M1218" s="541"/>
      <c r="N1218" s="541"/>
      <c r="P1218" s="541"/>
      <c r="Q1218" s="541"/>
    </row>
    <row r="1219" spans="2:18">
      <c r="B1219" s="505"/>
      <c r="C1219" s="537"/>
      <c r="D1219" s="520"/>
      <c r="E1219" s="539"/>
      <c r="F1219" s="539" t="s">
        <v>576</v>
      </c>
      <c r="G1219" s="539"/>
      <c r="H1219" s="539" t="s">
        <v>566</v>
      </c>
      <c r="I1219" s="539"/>
      <c r="J1219" s="539"/>
      <c r="K1219" s="539"/>
      <c r="L1219" s="539" t="s">
        <v>576</v>
      </c>
      <c r="M1219" s="539"/>
      <c r="N1219" s="539"/>
      <c r="P1219" s="539"/>
      <c r="Q1219" s="539"/>
    </row>
    <row r="1220" spans="2:18">
      <c r="B1220" s="505"/>
      <c r="C1220" s="542"/>
      <c r="D1220" s="513"/>
      <c r="E1220" s="543" t="s">
        <v>577</v>
      </c>
      <c r="F1220" s="543" t="s">
        <v>352</v>
      </c>
      <c r="G1220" s="543" t="s">
        <v>680</v>
      </c>
      <c r="H1220" s="543" t="s">
        <v>573</v>
      </c>
      <c r="I1220" s="543"/>
      <c r="J1220" s="543"/>
      <c r="K1220" s="543" t="s">
        <v>741</v>
      </c>
      <c r="L1220" s="543" t="s">
        <v>747</v>
      </c>
      <c r="M1220" s="543"/>
      <c r="N1220" s="543"/>
      <c r="P1220" s="543"/>
      <c r="Q1220" s="543"/>
    </row>
    <row r="1221" spans="2:18">
      <c r="B1221" s="505"/>
      <c r="C1221" s="544">
        <v>2021</v>
      </c>
      <c r="D1221" s="529"/>
      <c r="E1221" s="529"/>
      <c r="F1221" s="529"/>
      <c r="G1221" s="529"/>
      <c r="H1221" s="529"/>
      <c r="I1221" s="529"/>
      <c r="J1221" s="529"/>
      <c r="K1221" s="529"/>
      <c r="L1221" s="529"/>
      <c r="M1221" s="529"/>
      <c r="N1221" s="529"/>
      <c r="P1221" s="529"/>
      <c r="Q1221" s="529"/>
    </row>
    <row r="1222" spans="2:18">
      <c r="B1222" s="505"/>
      <c r="C1222" s="594" t="s">
        <v>578</v>
      </c>
      <c r="D1222" s="595"/>
      <c r="E1222" s="513"/>
      <c r="F1222" s="513"/>
      <c r="G1222" s="513"/>
      <c r="H1222" s="513"/>
      <c r="I1222" s="513"/>
      <c r="J1222" s="513"/>
      <c r="K1222" s="513"/>
      <c r="L1222" s="513"/>
      <c r="M1222" s="513"/>
      <c r="N1222" s="513"/>
      <c r="P1222" s="549"/>
      <c r="Q1222" s="549"/>
    </row>
    <row r="1223" spans="2:18">
      <c r="B1223" s="505"/>
      <c r="C1223" s="594" t="s">
        <v>654</v>
      </c>
      <c r="D1223" s="596"/>
      <c r="E1223" s="529"/>
      <c r="F1223" s="529"/>
      <c r="G1223" s="529"/>
      <c r="H1223" s="529"/>
      <c r="I1223" s="529"/>
      <c r="J1223" s="529"/>
      <c r="K1223" s="529"/>
      <c r="L1223" s="529"/>
      <c r="M1223" s="529"/>
      <c r="N1223" s="529"/>
      <c r="P1223" s="529"/>
      <c r="Q1223" s="529"/>
    </row>
    <row r="1224" spans="2:18">
      <c r="B1224" s="505"/>
      <c r="C1224" s="610" t="s">
        <v>655</v>
      </c>
      <c r="D1224" s="599"/>
      <c r="E1224" s="608">
        <v>7</v>
      </c>
      <c r="F1224" s="608">
        <v>0</v>
      </c>
      <c r="G1224" s="608">
        <v>115</v>
      </c>
      <c r="H1224" s="608">
        <v>0</v>
      </c>
      <c r="I1224" s="608">
        <v>2</v>
      </c>
      <c r="J1224" s="608">
        <v>13</v>
      </c>
      <c r="K1224" s="608">
        <v>0</v>
      </c>
      <c r="L1224" s="608">
        <v>0</v>
      </c>
      <c r="M1224" s="608">
        <v>2</v>
      </c>
      <c r="N1224" s="608">
        <v>139</v>
      </c>
      <c r="P1224" s="608">
        <v>17</v>
      </c>
      <c r="Q1224" s="608">
        <v>122</v>
      </c>
    </row>
    <row r="1225" spans="2:18">
      <c r="B1225" s="505"/>
      <c r="C1225" s="861" t="s">
        <v>656</v>
      </c>
      <c r="D1225" s="533"/>
      <c r="E1225" s="862" t="s">
        <v>742</v>
      </c>
      <c r="F1225" s="862">
        <v>0</v>
      </c>
      <c r="G1225" s="862">
        <v>218</v>
      </c>
      <c r="H1225" s="862">
        <v>0</v>
      </c>
      <c r="I1225" s="862">
        <v>19</v>
      </c>
      <c r="J1225" s="862">
        <v>1</v>
      </c>
      <c r="K1225" s="862">
        <v>0</v>
      </c>
      <c r="L1225" s="862">
        <v>0</v>
      </c>
      <c r="M1225" s="862">
        <v>0</v>
      </c>
      <c r="N1225" s="862">
        <v>237</v>
      </c>
      <c r="P1225" s="862">
        <v>20</v>
      </c>
      <c r="Q1225" s="862">
        <v>218</v>
      </c>
    </row>
    <row r="1226" spans="2:18">
      <c r="B1226" s="505"/>
      <c r="C1226" s="863"/>
      <c r="D1226" s="1157"/>
      <c r="E1226" s="863">
        <v>7</v>
      </c>
      <c r="F1226" s="863">
        <v>0</v>
      </c>
      <c r="G1226" s="787">
        <v>333</v>
      </c>
      <c r="H1226" s="863">
        <v>0</v>
      </c>
      <c r="I1226" s="787">
        <v>21</v>
      </c>
      <c r="J1226" s="787">
        <v>14</v>
      </c>
      <c r="K1226" s="863">
        <v>0</v>
      </c>
      <c r="L1226" s="863">
        <v>0</v>
      </c>
      <c r="M1226" s="787">
        <v>2</v>
      </c>
      <c r="N1226" s="787">
        <v>376</v>
      </c>
      <c r="P1226" s="787">
        <v>37</v>
      </c>
      <c r="Q1226" s="787">
        <v>340</v>
      </c>
    </row>
    <row r="1227" spans="2:18">
      <c r="B1227" s="505"/>
      <c r="C1227" s="72"/>
      <c r="D1227"/>
      <c r="E1227" s="601"/>
      <c r="F1227" s="601"/>
      <c r="G1227" s="602"/>
      <c r="H1227" s="601"/>
      <c r="I1227" s="602"/>
      <c r="J1227" s="602"/>
      <c r="K1227" s="601"/>
      <c r="L1227" s="601"/>
      <c r="M1227" s="602"/>
      <c r="N1227" s="602"/>
    </row>
    <row r="1228" spans="2:18">
      <c r="B1228" s="505"/>
      <c r="C1228" s="18" t="s">
        <v>657</v>
      </c>
      <c r="D1228"/>
      <c r="E1228" s="605"/>
      <c r="F1228" s="605"/>
      <c r="G1228" s="605"/>
      <c r="H1228" s="605"/>
      <c r="I1228" s="605"/>
      <c r="J1228" s="605"/>
      <c r="K1228" s="605"/>
      <c r="L1228" s="605"/>
      <c r="M1228" s="605"/>
      <c r="N1228" s="605"/>
    </row>
    <row r="1229" spans="2:18">
      <c r="B1229" s="505"/>
      <c r="C1229" s="18" t="s">
        <v>658</v>
      </c>
      <c r="D1229" s="533"/>
      <c r="E1229" s="608">
        <v>5</v>
      </c>
      <c r="F1229" s="608">
        <v>0</v>
      </c>
      <c r="G1229" s="608">
        <v>-1</v>
      </c>
      <c r="H1229" s="608">
        <v>0</v>
      </c>
      <c r="I1229" s="608">
        <v>1</v>
      </c>
      <c r="J1229" s="608">
        <v>-1</v>
      </c>
      <c r="K1229" s="608">
        <v>0</v>
      </c>
      <c r="L1229" s="608">
        <v>0</v>
      </c>
      <c r="M1229" s="608">
        <v>0</v>
      </c>
      <c r="N1229" s="608">
        <v>4</v>
      </c>
      <c r="P1229" s="608">
        <v>0</v>
      </c>
      <c r="Q1229" s="608">
        <v>4</v>
      </c>
    </row>
    <row r="1230" spans="2:18">
      <c r="B1230" s="505"/>
      <c r="C1230" s="18" t="s">
        <v>659</v>
      </c>
      <c r="D1230" s="533"/>
      <c r="E1230" s="608">
        <v>0</v>
      </c>
      <c r="F1230" s="608">
        <v>0</v>
      </c>
      <c r="G1230" s="608">
        <v>25</v>
      </c>
      <c r="H1230" s="608">
        <v>0</v>
      </c>
      <c r="I1230" s="608">
        <v>0</v>
      </c>
      <c r="J1230" s="608" t="s">
        <v>742</v>
      </c>
      <c r="K1230" s="608">
        <v>0</v>
      </c>
      <c r="L1230" s="608">
        <v>0</v>
      </c>
      <c r="M1230" s="608">
        <v>0</v>
      </c>
      <c r="N1230" s="608">
        <v>25</v>
      </c>
      <c r="P1230" s="608">
        <v>0</v>
      </c>
      <c r="Q1230" s="608">
        <v>25</v>
      </c>
    </row>
    <row r="1231" spans="2:18">
      <c r="B1231" s="505"/>
      <c r="C1231" s="18" t="s">
        <v>660</v>
      </c>
      <c r="D1231" s="533"/>
      <c r="E1231" s="608">
        <v>0</v>
      </c>
      <c r="F1231" s="608">
        <v>0</v>
      </c>
      <c r="G1231" s="608">
        <v>0</v>
      </c>
      <c r="H1231" s="608">
        <v>0</v>
      </c>
      <c r="I1231" s="608">
        <v>0</v>
      </c>
      <c r="J1231" s="608">
        <v>0</v>
      </c>
      <c r="K1231" s="608">
        <v>0</v>
      </c>
      <c r="L1231" s="608">
        <v>0</v>
      </c>
      <c r="M1231" s="608">
        <v>0</v>
      </c>
      <c r="N1231" s="608">
        <v>0</v>
      </c>
      <c r="P1231" s="608">
        <v>0</v>
      </c>
      <c r="Q1231" s="608">
        <v>0</v>
      </c>
    </row>
    <row r="1232" spans="2:18">
      <c r="B1232" s="505"/>
      <c r="C1232" s="18" t="s">
        <v>661</v>
      </c>
      <c r="D1232" s="533"/>
      <c r="E1232" s="608">
        <v>0</v>
      </c>
      <c r="F1232" s="608">
        <v>0</v>
      </c>
      <c r="G1232" s="608">
        <v>0</v>
      </c>
      <c r="H1232" s="608">
        <v>0</v>
      </c>
      <c r="I1232" s="608">
        <v>0</v>
      </c>
      <c r="J1232" s="608" t="s">
        <v>742</v>
      </c>
      <c r="K1232" s="608">
        <v>0</v>
      </c>
      <c r="L1232" s="608">
        <v>0</v>
      </c>
      <c r="M1232" s="608">
        <v>0</v>
      </c>
      <c r="N1232" s="608">
        <v>0</v>
      </c>
      <c r="P1232" s="608" t="s">
        <v>742</v>
      </c>
      <c r="Q1232" s="608">
        <v>0</v>
      </c>
    </row>
    <row r="1233" spans="2:18">
      <c r="B1233" s="505"/>
      <c r="C1233" s="18" t="s">
        <v>674</v>
      </c>
      <c r="D1233" s="533"/>
      <c r="E1233" s="608">
        <v>-2</v>
      </c>
      <c r="F1233" s="608">
        <v>0</v>
      </c>
      <c r="G1233" s="608">
        <v>-25</v>
      </c>
      <c r="H1233" s="608">
        <v>0</v>
      </c>
      <c r="I1233" s="608">
        <v>-1</v>
      </c>
      <c r="J1233" s="608">
        <v>-3</v>
      </c>
      <c r="K1233" s="608">
        <v>0</v>
      </c>
      <c r="L1233" s="608">
        <v>0</v>
      </c>
      <c r="M1233" s="608">
        <v>-1</v>
      </c>
      <c r="N1233" s="608">
        <v>-32</v>
      </c>
      <c r="P1233" s="608">
        <v>-5</v>
      </c>
      <c r="Q1233" s="608">
        <v>-27</v>
      </c>
    </row>
    <row r="1234" spans="2:18">
      <c r="B1234" s="505"/>
      <c r="C1234" s="18" t="s">
        <v>663</v>
      </c>
      <c r="D1234" s="533"/>
      <c r="E1234" s="608">
        <v>-1</v>
      </c>
      <c r="F1234" s="608">
        <v>0</v>
      </c>
      <c r="G1234" s="608">
        <v>-4</v>
      </c>
      <c r="H1234" s="608">
        <v>0</v>
      </c>
      <c r="I1234" s="608">
        <v>0</v>
      </c>
      <c r="J1234" s="608">
        <v>0</v>
      </c>
      <c r="K1234" s="608">
        <v>0</v>
      </c>
      <c r="L1234" s="608">
        <v>0</v>
      </c>
      <c r="M1234" s="608">
        <v>0</v>
      </c>
      <c r="N1234" s="608">
        <v>-5</v>
      </c>
      <c r="P1234" s="608" t="s">
        <v>742</v>
      </c>
      <c r="Q1234" s="608">
        <v>-5</v>
      </c>
      <c r="R1234" s="605"/>
    </row>
    <row r="1235" spans="2:18">
      <c r="B1235" s="505"/>
      <c r="C1235" s="863"/>
      <c r="D1235" s="1157"/>
      <c r="E1235" s="787">
        <v>2</v>
      </c>
      <c r="F1235" s="787" t="s">
        <v>742</v>
      </c>
      <c r="G1235" s="787">
        <v>-5</v>
      </c>
      <c r="H1235" s="787" t="s">
        <v>742</v>
      </c>
      <c r="I1235" s="787">
        <v>0</v>
      </c>
      <c r="J1235" s="787">
        <v>-4</v>
      </c>
      <c r="K1235" s="787" t="s">
        <v>742</v>
      </c>
      <c r="L1235" s="787" t="s">
        <v>742</v>
      </c>
      <c r="M1235" s="787">
        <v>0</v>
      </c>
      <c r="N1235" s="787">
        <v>-8</v>
      </c>
      <c r="P1235" s="787">
        <v>-5</v>
      </c>
      <c r="Q1235" s="787">
        <v>-3</v>
      </c>
      <c r="R1235" s="605"/>
    </row>
    <row r="1236" spans="2:18">
      <c r="B1236" s="505"/>
      <c r="C1236" s="594" t="s">
        <v>681</v>
      </c>
      <c r="D1236" s="144"/>
      <c r="E1236" s="529"/>
      <c r="F1236" s="529"/>
      <c r="G1236" s="529"/>
      <c r="H1236" s="529"/>
      <c r="I1236" s="529"/>
      <c r="J1236" s="529"/>
      <c r="K1236" s="529"/>
      <c r="L1236" s="529"/>
      <c r="M1236" s="529"/>
      <c r="N1236" s="529"/>
      <c r="P1236" s="529"/>
      <c r="Q1236" s="529"/>
      <c r="R1236" s="605"/>
    </row>
    <row r="1237" spans="2:18">
      <c r="B1237" s="505"/>
      <c r="C1237" s="610" t="s">
        <v>655</v>
      </c>
      <c r="D1237"/>
      <c r="E1237" s="608">
        <v>8</v>
      </c>
      <c r="F1237" s="608">
        <v>0</v>
      </c>
      <c r="G1237" s="608">
        <v>132</v>
      </c>
      <c r="H1237" s="608">
        <v>0</v>
      </c>
      <c r="I1237" s="608">
        <v>2</v>
      </c>
      <c r="J1237" s="608">
        <v>9</v>
      </c>
      <c r="K1237" s="608">
        <v>0</v>
      </c>
      <c r="L1237" s="608">
        <v>0</v>
      </c>
      <c r="M1237" s="608">
        <v>2</v>
      </c>
      <c r="N1237" s="608">
        <v>153</v>
      </c>
      <c r="P1237" s="608">
        <v>12</v>
      </c>
      <c r="Q1237" s="608">
        <v>141</v>
      </c>
      <c r="R1237" s="605"/>
    </row>
    <row r="1238" spans="2:18" ht="24" customHeight="1">
      <c r="B1238" s="505"/>
      <c r="C1238" s="861" t="s">
        <v>656</v>
      </c>
      <c r="D1238" s="533"/>
      <c r="E1238" s="862">
        <v>0</v>
      </c>
      <c r="F1238" s="862">
        <v>0</v>
      </c>
      <c r="G1238" s="862">
        <v>195</v>
      </c>
      <c r="H1238" s="862">
        <v>0</v>
      </c>
      <c r="I1238" s="862">
        <v>19</v>
      </c>
      <c r="J1238" s="862">
        <v>1</v>
      </c>
      <c r="K1238" s="862">
        <v>0</v>
      </c>
      <c r="L1238" s="862">
        <v>0</v>
      </c>
      <c r="M1238" s="862">
        <v>0</v>
      </c>
      <c r="N1238" s="862">
        <v>215</v>
      </c>
      <c r="P1238" s="862">
        <v>20</v>
      </c>
      <c r="Q1238" s="862">
        <v>195</v>
      </c>
      <c r="R1238" s="605"/>
    </row>
    <row r="1239" spans="2:18">
      <c r="B1239" s="505"/>
      <c r="C1239" s="863"/>
      <c r="D1239" s="1157"/>
      <c r="E1239" s="863">
        <v>9</v>
      </c>
      <c r="F1239" s="863">
        <v>0</v>
      </c>
      <c r="G1239" s="787">
        <v>328</v>
      </c>
      <c r="H1239" s="863">
        <v>0</v>
      </c>
      <c r="I1239" s="787">
        <v>21</v>
      </c>
      <c r="J1239" s="787">
        <v>10</v>
      </c>
      <c r="K1239" s="863">
        <v>0</v>
      </c>
      <c r="L1239" s="863">
        <v>0</v>
      </c>
      <c r="M1239" s="787">
        <v>2</v>
      </c>
      <c r="N1239" s="787">
        <v>368</v>
      </c>
      <c r="P1239" s="787">
        <v>32</v>
      </c>
      <c r="Q1239" s="787">
        <v>336</v>
      </c>
      <c r="R1239" s="605"/>
    </row>
    <row r="1240" spans="2:18">
      <c r="B1240" s="505"/>
      <c r="C1240" s="594" t="s">
        <v>706</v>
      </c>
      <c r="D1240" s="513"/>
      <c r="E1240" s="513"/>
      <c r="F1240" s="513"/>
      <c r="G1240" s="513"/>
      <c r="H1240" s="513"/>
      <c r="I1240" s="513"/>
      <c r="J1240" s="513"/>
      <c r="K1240" s="513"/>
      <c r="L1240" s="513"/>
      <c r="M1240" s="513"/>
      <c r="N1240" s="513"/>
      <c r="P1240" s="549"/>
      <c r="Q1240" s="549"/>
      <c r="R1240" s="605"/>
    </row>
    <row r="1241" spans="2:18">
      <c r="B1241" s="505"/>
      <c r="C1241" s="594" t="s">
        <v>654</v>
      </c>
      <c r="D1241" s="144"/>
      <c r="E1241" s="529"/>
      <c r="F1241" s="529"/>
      <c r="G1241" s="529"/>
      <c r="H1241" s="529"/>
      <c r="I1241" s="529"/>
      <c r="J1241" s="529"/>
      <c r="K1241" s="529"/>
      <c r="L1241" s="529"/>
      <c r="M1241" s="529"/>
      <c r="N1241" s="529"/>
      <c r="P1241" s="529"/>
      <c r="Q1241" s="529"/>
      <c r="R1241" s="605"/>
    </row>
    <row r="1242" spans="2:18">
      <c r="B1242" s="505"/>
      <c r="C1242" s="610" t="s">
        <v>655</v>
      </c>
      <c r="D1242"/>
      <c r="E1242" s="608">
        <v>0</v>
      </c>
      <c r="F1242" s="608">
        <v>6</v>
      </c>
      <c r="G1242" s="608">
        <v>0</v>
      </c>
      <c r="H1242" s="608">
        <v>0</v>
      </c>
      <c r="I1242" s="608">
        <v>2</v>
      </c>
      <c r="J1242" s="608">
        <v>12</v>
      </c>
      <c r="K1242" s="608">
        <v>108</v>
      </c>
      <c r="L1242" s="608">
        <v>0</v>
      </c>
      <c r="M1242" s="608">
        <v>0</v>
      </c>
      <c r="N1242" s="608">
        <v>129</v>
      </c>
      <c r="P1242" s="608">
        <v>0</v>
      </c>
      <c r="Q1242" s="608">
        <v>21</v>
      </c>
      <c r="R1242" s="605"/>
    </row>
    <row r="1243" spans="2:18">
      <c r="B1243" s="505"/>
      <c r="C1243" s="861" t="s">
        <v>656</v>
      </c>
      <c r="D1243" s="533"/>
      <c r="E1243" s="862">
        <v>0</v>
      </c>
      <c r="F1243" s="862">
        <v>1</v>
      </c>
      <c r="G1243" s="862">
        <v>0</v>
      </c>
      <c r="H1243" s="862">
        <v>0</v>
      </c>
      <c r="I1243" s="862" t="s">
        <v>742</v>
      </c>
      <c r="J1243" s="862" t="s">
        <v>742</v>
      </c>
      <c r="K1243" s="862">
        <v>43</v>
      </c>
      <c r="L1243" s="862">
        <v>0</v>
      </c>
      <c r="M1243" s="862">
        <v>0</v>
      </c>
      <c r="N1243" s="862">
        <v>44</v>
      </c>
      <c r="P1243" s="862">
        <v>0</v>
      </c>
      <c r="Q1243" s="862">
        <v>1</v>
      </c>
      <c r="R1243" s="605"/>
    </row>
    <row r="1244" spans="2:18" ht="21.75" customHeight="1">
      <c r="B1244" s="505"/>
      <c r="C1244" s="863"/>
      <c r="D1244" s="1157"/>
      <c r="E1244" s="863">
        <v>0</v>
      </c>
      <c r="F1244" s="863">
        <v>7</v>
      </c>
      <c r="G1244" s="863">
        <v>0</v>
      </c>
      <c r="H1244" s="863">
        <v>0</v>
      </c>
      <c r="I1244" s="863">
        <v>2</v>
      </c>
      <c r="J1244" s="863">
        <v>12</v>
      </c>
      <c r="K1244" s="787">
        <v>151</v>
      </c>
      <c r="L1244" s="863">
        <v>0</v>
      </c>
      <c r="M1244" s="863">
        <v>0</v>
      </c>
      <c r="N1244" s="787">
        <v>172</v>
      </c>
      <c r="P1244" s="863">
        <v>0</v>
      </c>
      <c r="Q1244" s="787">
        <v>22</v>
      </c>
      <c r="R1244" s="605"/>
    </row>
    <row r="1245" spans="2:18">
      <c r="B1245" s="505"/>
      <c r="C1245" s="72"/>
      <c r="D1245"/>
      <c r="E1245" s="601"/>
      <c r="F1245" s="602"/>
      <c r="G1245" s="601"/>
      <c r="H1245" s="601"/>
      <c r="I1245" s="601"/>
      <c r="J1245" s="601"/>
      <c r="K1245" s="602"/>
      <c r="L1245" s="601"/>
      <c r="M1245" s="601"/>
      <c r="N1245" s="602"/>
      <c r="R1245" s="605"/>
    </row>
    <row r="1246" spans="2:18">
      <c r="B1246" s="505"/>
      <c r="C1246" s="18" t="s">
        <v>657</v>
      </c>
      <c r="D1246"/>
      <c r="E1246" s="605"/>
      <c r="F1246" s="605"/>
      <c r="G1246" s="605"/>
      <c r="H1246" s="605"/>
      <c r="I1246" s="605"/>
      <c r="J1246" s="605"/>
      <c r="K1246" s="605"/>
      <c r="L1246" s="605"/>
      <c r="M1246" s="605"/>
      <c r="N1246" s="605"/>
      <c r="R1246" s="605"/>
    </row>
    <row r="1247" spans="2:18">
      <c r="B1247" s="505"/>
      <c r="C1247" s="18" t="s">
        <v>658</v>
      </c>
      <c r="D1247" s="533"/>
      <c r="E1247" s="608">
        <v>0</v>
      </c>
      <c r="F1247" s="608">
        <v>0</v>
      </c>
      <c r="G1247" s="608">
        <v>0</v>
      </c>
      <c r="H1247" s="608">
        <v>0</v>
      </c>
      <c r="I1247" s="608">
        <v>0</v>
      </c>
      <c r="J1247" s="608">
        <v>6</v>
      </c>
      <c r="K1247" s="608">
        <v>-9</v>
      </c>
      <c r="L1247" s="608">
        <v>0</v>
      </c>
      <c r="M1247" s="608">
        <v>0</v>
      </c>
      <c r="N1247" s="608">
        <v>-2</v>
      </c>
      <c r="P1247" s="608">
        <v>0</v>
      </c>
      <c r="Q1247" s="608">
        <v>6</v>
      </c>
      <c r="R1247" s="605"/>
    </row>
    <row r="1248" spans="2:18">
      <c r="B1248" s="505"/>
      <c r="C1248" s="18" t="s">
        <v>659</v>
      </c>
      <c r="D1248" s="533"/>
      <c r="E1248" s="608">
        <v>0</v>
      </c>
      <c r="F1248" s="608">
        <v>0</v>
      </c>
      <c r="G1248" s="608">
        <v>0</v>
      </c>
      <c r="H1248" s="608">
        <v>0</v>
      </c>
      <c r="I1248" s="608">
        <v>0</v>
      </c>
      <c r="J1248" s="608">
        <v>0</v>
      </c>
      <c r="K1248" s="608">
        <v>0</v>
      </c>
      <c r="L1248" s="608">
        <v>0</v>
      </c>
      <c r="M1248" s="608">
        <v>0</v>
      </c>
      <c r="N1248" s="608">
        <v>0</v>
      </c>
      <c r="P1248" s="608">
        <v>0</v>
      </c>
      <c r="Q1248" s="608">
        <v>0</v>
      </c>
      <c r="R1248" s="605"/>
    </row>
    <row r="1249" spans="2:18">
      <c r="B1249" s="505"/>
      <c r="C1249" s="18" t="s">
        <v>660</v>
      </c>
      <c r="D1249" s="533"/>
      <c r="E1249" s="608">
        <v>0</v>
      </c>
      <c r="F1249" s="608" t="s">
        <v>742</v>
      </c>
      <c r="G1249" s="608">
        <v>0</v>
      </c>
      <c r="H1249" s="608">
        <v>0</v>
      </c>
      <c r="I1249" s="608">
        <v>0</v>
      </c>
      <c r="J1249" s="608">
        <v>0</v>
      </c>
      <c r="K1249" s="608">
        <v>0</v>
      </c>
      <c r="L1249" s="608">
        <v>0</v>
      </c>
      <c r="M1249" s="608">
        <v>0</v>
      </c>
      <c r="N1249" s="608" t="s">
        <v>742</v>
      </c>
      <c r="P1249" s="608">
        <v>0</v>
      </c>
      <c r="Q1249" s="608" t="s">
        <v>742</v>
      </c>
      <c r="R1249" s="605"/>
    </row>
    <row r="1250" spans="2:18">
      <c r="B1250" s="505"/>
      <c r="C1250" s="18" t="s">
        <v>661</v>
      </c>
      <c r="D1250" s="533"/>
      <c r="E1250" s="608">
        <v>0</v>
      </c>
      <c r="F1250" s="608">
        <v>0</v>
      </c>
      <c r="G1250" s="608">
        <v>0</v>
      </c>
      <c r="H1250" s="608">
        <v>0</v>
      </c>
      <c r="I1250" s="608">
        <v>0</v>
      </c>
      <c r="J1250" s="608">
        <v>0</v>
      </c>
      <c r="K1250" s="608" t="s">
        <v>742</v>
      </c>
      <c r="L1250" s="608">
        <v>0</v>
      </c>
      <c r="M1250" s="608">
        <v>0</v>
      </c>
      <c r="N1250" s="608">
        <v>0</v>
      </c>
      <c r="P1250" s="608">
        <v>0</v>
      </c>
      <c r="Q1250" s="608">
        <v>0</v>
      </c>
      <c r="R1250" s="605"/>
    </row>
    <row r="1251" spans="2:18">
      <c r="B1251" s="505"/>
      <c r="C1251" s="18" t="s">
        <v>662</v>
      </c>
      <c r="D1251" s="533"/>
      <c r="E1251" s="608">
        <v>0</v>
      </c>
      <c r="F1251" s="608">
        <v>-1</v>
      </c>
      <c r="G1251" s="608">
        <v>0</v>
      </c>
      <c r="H1251" s="608">
        <v>0</v>
      </c>
      <c r="I1251" s="608">
        <v>0</v>
      </c>
      <c r="J1251" s="608">
        <v>-1</v>
      </c>
      <c r="K1251" s="608">
        <v>-1</v>
      </c>
      <c r="L1251" s="608">
        <v>0</v>
      </c>
      <c r="M1251" s="608">
        <v>0</v>
      </c>
      <c r="N1251" s="608">
        <v>-4</v>
      </c>
      <c r="P1251" s="608">
        <v>0</v>
      </c>
      <c r="Q1251" s="608">
        <v>-3</v>
      </c>
      <c r="R1251" s="605"/>
    </row>
    <row r="1252" spans="2:18">
      <c r="B1252" s="505"/>
      <c r="C1252" s="18" t="s">
        <v>663</v>
      </c>
      <c r="D1252" s="533"/>
      <c r="E1252" s="608">
        <v>0</v>
      </c>
      <c r="F1252" s="608">
        <v>0</v>
      </c>
      <c r="G1252" s="608">
        <v>0</v>
      </c>
      <c r="H1252" s="608">
        <v>0</v>
      </c>
      <c r="I1252" s="608">
        <v>0</v>
      </c>
      <c r="J1252" s="608">
        <v>0</v>
      </c>
      <c r="K1252" s="608" t="s">
        <v>742</v>
      </c>
      <c r="L1252" s="608">
        <v>0</v>
      </c>
      <c r="M1252" s="608">
        <v>0</v>
      </c>
      <c r="N1252" s="608">
        <v>0</v>
      </c>
      <c r="P1252" s="608">
        <v>0</v>
      </c>
      <c r="Q1252" s="608">
        <v>0</v>
      </c>
      <c r="R1252" s="605"/>
    </row>
    <row r="1253" spans="2:18">
      <c r="B1253" s="505"/>
      <c r="C1253" s="863"/>
      <c r="D1253" s="1157"/>
      <c r="E1253" s="787" t="s">
        <v>742</v>
      </c>
      <c r="F1253" s="787">
        <v>-1</v>
      </c>
      <c r="G1253" s="787" t="s">
        <v>742</v>
      </c>
      <c r="H1253" s="787" t="s">
        <v>742</v>
      </c>
      <c r="I1253" s="787" t="s">
        <v>742</v>
      </c>
      <c r="J1253" s="787">
        <v>5</v>
      </c>
      <c r="K1253" s="787">
        <v>-10</v>
      </c>
      <c r="L1253" s="787" t="s">
        <v>742</v>
      </c>
      <c r="M1253" s="787" t="s">
        <v>742</v>
      </c>
      <c r="N1253" s="787">
        <v>-7</v>
      </c>
      <c r="P1253" s="787" t="s">
        <v>742</v>
      </c>
      <c r="Q1253" s="787">
        <v>4</v>
      </c>
      <c r="R1253" s="605"/>
    </row>
    <row r="1254" spans="2:18">
      <c r="B1254" s="505"/>
      <c r="C1254" s="594" t="s">
        <v>748</v>
      </c>
      <c r="D1254" s="144"/>
      <c r="E1254" s="529"/>
      <c r="F1254" s="529"/>
      <c r="G1254" s="529"/>
      <c r="H1254" s="529"/>
      <c r="I1254" s="529"/>
      <c r="J1254" s="529"/>
      <c r="K1254" s="529"/>
      <c r="L1254" s="529"/>
      <c r="M1254" s="529"/>
      <c r="N1254" s="529"/>
      <c r="P1254" s="529"/>
      <c r="Q1254" s="529"/>
      <c r="R1254" s="605"/>
    </row>
    <row r="1255" spans="2:18">
      <c r="B1255" s="505"/>
      <c r="C1255" s="610" t="s">
        <v>655</v>
      </c>
      <c r="D1255"/>
      <c r="E1255" s="608">
        <v>0</v>
      </c>
      <c r="F1255" s="608">
        <v>6</v>
      </c>
      <c r="G1255" s="608">
        <v>0</v>
      </c>
      <c r="H1255" s="608">
        <v>0</v>
      </c>
      <c r="I1255" s="608">
        <v>2</v>
      </c>
      <c r="J1255" s="608">
        <v>17</v>
      </c>
      <c r="K1255" s="608">
        <v>100</v>
      </c>
      <c r="L1255" s="608">
        <v>0</v>
      </c>
      <c r="M1255" s="608">
        <v>0</v>
      </c>
      <c r="N1255" s="608">
        <v>125</v>
      </c>
      <c r="P1255" s="608">
        <v>0</v>
      </c>
      <c r="Q1255" s="608">
        <v>25</v>
      </c>
      <c r="R1255" s="605"/>
    </row>
    <row r="1256" spans="2:18">
      <c r="B1256" s="505"/>
      <c r="C1256" s="861" t="s">
        <v>656</v>
      </c>
      <c r="D1256" s="533"/>
      <c r="E1256" s="862">
        <v>0</v>
      </c>
      <c r="F1256" s="862">
        <v>0</v>
      </c>
      <c r="G1256" s="862">
        <v>0</v>
      </c>
      <c r="H1256" s="862">
        <v>0</v>
      </c>
      <c r="I1256" s="862" t="s">
        <v>742</v>
      </c>
      <c r="J1256" s="862" t="s">
        <v>742</v>
      </c>
      <c r="K1256" s="862">
        <v>41</v>
      </c>
      <c r="L1256" s="862">
        <v>0</v>
      </c>
      <c r="M1256" s="862">
        <v>0</v>
      </c>
      <c r="N1256" s="862">
        <v>41</v>
      </c>
      <c r="P1256" s="862">
        <v>0</v>
      </c>
      <c r="Q1256" s="862">
        <v>0</v>
      </c>
      <c r="R1256" s="605"/>
    </row>
    <row r="1257" spans="2:18">
      <c r="B1257" s="505"/>
      <c r="C1257" s="863"/>
      <c r="D1257" s="1157"/>
      <c r="E1257" s="863">
        <v>0</v>
      </c>
      <c r="F1257" s="863">
        <v>6</v>
      </c>
      <c r="G1257" s="863">
        <v>0</v>
      </c>
      <c r="H1257" s="863">
        <v>0</v>
      </c>
      <c r="I1257" s="863">
        <v>2</v>
      </c>
      <c r="J1257" s="863">
        <v>17</v>
      </c>
      <c r="K1257" s="787">
        <v>140</v>
      </c>
      <c r="L1257" s="863">
        <v>0</v>
      </c>
      <c r="M1257" s="863">
        <v>0</v>
      </c>
      <c r="N1257" s="787">
        <v>166</v>
      </c>
      <c r="P1257" s="863">
        <v>0</v>
      </c>
      <c r="Q1257" s="787">
        <v>25</v>
      </c>
      <c r="R1257" s="605"/>
    </row>
    <row r="1258" spans="2:18">
      <c r="B1258" s="505"/>
      <c r="C1258" s="594" t="s">
        <v>704</v>
      </c>
      <c r="D1258" s="513"/>
      <c r="E1258" s="513"/>
      <c r="F1258" s="513"/>
      <c r="G1258" s="513"/>
      <c r="H1258" s="513"/>
      <c r="I1258" s="513"/>
      <c r="J1258" s="513"/>
      <c r="K1258" s="513"/>
      <c r="L1258" s="513"/>
      <c r="M1258" s="513"/>
      <c r="N1258" s="513"/>
      <c r="P1258" s="549"/>
      <c r="Q1258" s="549"/>
      <c r="R1258" s="605"/>
    </row>
    <row r="1259" spans="2:18">
      <c r="B1259" s="505"/>
      <c r="C1259" s="594" t="s">
        <v>654</v>
      </c>
      <c r="D1259" s="144"/>
      <c r="E1259" s="529"/>
      <c r="F1259" s="529"/>
      <c r="G1259" s="529"/>
      <c r="H1259" s="529"/>
      <c r="I1259" s="529"/>
      <c r="J1259" s="529"/>
      <c r="K1259" s="529"/>
      <c r="L1259" s="529"/>
      <c r="M1259" s="529"/>
      <c r="N1259" s="529"/>
      <c r="P1259" s="529"/>
      <c r="Q1259" s="529"/>
      <c r="R1259" s="605"/>
    </row>
    <row r="1260" spans="2:18">
      <c r="B1260" s="505"/>
      <c r="C1260" s="610" t="s">
        <v>655</v>
      </c>
      <c r="D1260"/>
      <c r="E1260" s="608">
        <v>7</v>
      </c>
      <c r="F1260" s="608">
        <v>6</v>
      </c>
      <c r="G1260" s="608">
        <v>115</v>
      </c>
      <c r="H1260" s="608">
        <v>0</v>
      </c>
      <c r="I1260" s="608">
        <v>4</v>
      </c>
      <c r="J1260" s="608">
        <v>25</v>
      </c>
      <c r="K1260" s="608">
        <v>108</v>
      </c>
      <c r="L1260" s="608" t="s">
        <v>742</v>
      </c>
      <c r="M1260" s="608">
        <v>2</v>
      </c>
      <c r="N1260" s="608">
        <v>268</v>
      </c>
      <c r="P1260" s="608">
        <v>17</v>
      </c>
      <c r="Q1260" s="608">
        <v>142</v>
      </c>
      <c r="R1260" s="605"/>
    </row>
    <row r="1261" spans="2:18">
      <c r="B1261" s="505"/>
      <c r="C1261" s="861" t="s">
        <v>656</v>
      </c>
      <c r="D1261" s="533"/>
      <c r="E1261" s="862" t="s">
        <v>742</v>
      </c>
      <c r="F1261" s="862">
        <v>1</v>
      </c>
      <c r="G1261" s="862">
        <v>218</v>
      </c>
      <c r="H1261" s="862" t="s">
        <v>742</v>
      </c>
      <c r="I1261" s="862">
        <v>19</v>
      </c>
      <c r="J1261" s="862">
        <v>1</v>
      </c>
      <c r="K1261" s="862">
        <v>43</v>
      </c>
      <c r="L1261" s="862" t="s">
        <v>742</v>
      </c>
      <c r="M1261" s="862">
        <v>0</v>
      </c>
      <c r="N1261" s="862">
        <v>281</v>
      </c>
      <c r="P1261" s="862">
        <v>20</v>
      </c>
      <c r="Q1261" s="862">
        <v>219</v>
      </c>
      <c r="R1261" s="605"/>
    </row>
    <row r="1262" spans="2:18">
      <c r="B1262" s="505"/>
      <c r="C1262" s="863"/>
      <c r="D1262" s="1157"/>
      <c r="E1262" s="863">
        <v>7</v>
      </c>
      <c r="F1262" s="863">
        <v>7</v>
      </c>
      <c r="G1262" s="787">
        <v>333</v>
      </c>
      <c r="H1262" s="787">
        <v>0</v>
      </c>
      <c r="I1262" s="787">
        <v>23</v>
      </c>
      <c r="J1262" s="787">
        <v>26</v>
      </c>
      <c r="K1262" s="787">
        <v>151</v>
      </c>
      <c r="L1262" s="787" t="s">
        <v>742</v>
      </c>
      <c r="M1262" s="787">
        <v>2</v>
      </c>
      <c r="N1262" s="787">
        <v>549</v>
      </c>
      <c r="P1262" s="787">
        <v>37</v>
      </c>
      <c r="Q1262" s="787">
        <v>361</v>
      </c>
      <c r="R1262" s="605"/>
    </row>
    <row r="1263" spans="2:18">
      <c r="B1263" s="505"/>
      <c r="C1263" s="594" t="s">
        <v>668</v>
      </c>
      <c r="D1263" s="144"/>
      <c r="E1263" s="529"/>
      <c r="F1263" s="529"/>
      <c r="G1263" s="529"/>
      <c r="H1263" s="529"/>
      <c r="I1263" s="529"/>
      <c r="J1263" s="529"/>
      <c r="K1263" s="529"/>
      <c r="L1263" s="529"/>
      <c r="M1263" s="529"/>
      <c r="N1263" s="529"/>
      <c r="P1263" s="529"/>
      <c r="Q1263" s="529"/>
      <c r="R1263" s="605"/>
    </row>
    <row r="1264" spans="2:18">
      <c r="B1264" s="505"/>
      <c r="C1264" s="610" t="s">
        <v>655</v>
      </c>
      <c r="D1264"/>
      <c r="E1264" s="608">
        <v>8</v>
      </c>
      <c r="F1264" s="608">
        <v>6</v>
      </c>
      <c r="G1264" s="608">
        <v>132</v>
      </c>
      <c r="H1264" s="608">
        <v>0</v>
      </c>
      <c r="I1264" s="608">
        <v>4</v>
      </c>
      <c r="J1264" s="608">
        <v>26</v>
      </c>
      <c r="K1264" s="608">
        <v>100</v>
      </c>
      <c r="L1264" s="608" t="s">
        <v>742</v>
      </c>
      <c r="M1264" s="608">
        <v>2</v>
      </c>
      <c r="N1264" s="608">
        <v>278</v>
      </c>
      <c r="P1264" s="608">
        <v>12</v>
      </c>
      <c r="Q1264" s="608">
        <v>166</v>
      </c>
      <c r="R1264" s="605"/>
    </row>
    <row r="1265" spans="2:18">
      <c r="B1265" s="505"/>
      <c r="C1265" s="861" t="s">
        <v>656</v>
      </c>
      <c r="D1265" s="533"/>
      <c r="E1265" s="862">
        <v>0</v>
      </c>
      <c r="F1265" s="862">
        <v>0</v>
      </c>
      <c r="G1265" s="862">
        <v>195</v>
      </c>
      <c r="H1265" s="862" t="s">
        <v>742</v>
      </c>
      <c r="I1265" s="862">
        <v>19</v>
      </c>
      <c r="J1265" s="862">
        <v>1</v>
      </c>
      <c r="K1265" s="862">
        <v>41</v>
      </c>
      <c r="L1265" s="862" t="s">
        <v>742</v>
      </c>
      <c r="M1265" s="862">
        <v>0</v>
      </c>
      <c r="N1265" s="862">
        <v>256</v>
      </c>
      <c r="P1265" s="608">
        <v>20</v>
      </c>
      <c r="Q1265" s="608">
        <v>196</v>
      </c>
      <c r="R1265" s="605"/>
    </row>
    <row r="1266" spans="2:18">
      <c r="B1266" s="505"/>
      <c r="C1266" s="863"/>
      <c r="D1266" s="1157"/>
      <c r="E1266" s="863">
        <v>9</v>
      </c>
      <c r="F1266" s="863">
        <v>6</v>
      </c>
      <c r="G1266" s="787">
        <v>328</v>
      </c>
      <c r="H1266" s="787">
        <v>0</v>
      </c>
      <c r="I1266" s="787">
        <v>22</v>
      </c>
      <c r="J1266" s="787">
        <v>27</v>
      </c>
      <c r="K1266" s="787">
        <v>140</v>
      </c>
      <c r="L1266" s="787" t="s">
        <v>742</v>
      </c>
      <c r="M1266" s="787">
        <v>2</v>
      </c>
      <c r="N1266" s="787">
        <v>534</v>
      </c>
      <c r="P1266" s="787">
        <v>32</v>
      </c>
      <c r="Q1266" s="787">
        <v>361</v>
      </c>
      <c r="R1266" s="605"/>
    </row>
    <row r="1267" spans="2:18" ht="21.7" customHeight="1">
      <c r="B1267" s="706" t="s">
        <v>308</v>
      </c>
      <c r="C1267" s="1272" t="s">
        <v>676</v>
      </c>
      <c r="D1267" s="1272"/>
      <c r="E1267" s="1272"/>
      <c r="F1267" s="1272"/>
      <c r="G1267" s="1272"/>
      <c r="H1267" s="1272"/>
      <c r="I1267" s="1272"/>
      <c r="J1267" s="1272"/>
      <c r="K1267" s="1272"/>
      <c r="L1267" s="1272"/>
      <c r="M1267" s="1272"/>
      <c r="N1267" s="1272"/>
      <c r="O1267" s="1272"/>
      <c r="P1267" s="1272"/>
      <c r="Q1267" s="1272"/>
      <c r="R1267" s="605"/>
    </row>
    <row r="1268" spans="2:18">
      <c r="B1268" s="399" t="s">
        <v>492</v>
      </c>
      <c r="C1268" s="1266" t="s">
        <v>532</v>
      </c>
      <c r="D1268" s="1266"/>
      <c r="E1268" s="1266"/>
      <c r="F1268" s="1266"/>
      <c r="G1268" s="1266"/>
      <c r="H1268" s="1266"/>
      <c r="I1268" s="1266"/>
      <c r="J1268" s="1266"/>
      <c r="K1268" s="1266"/>
      <c r="L1268" s="1266"/>
      <c r="M1268" s="1266"/>
      <c r="N1268" s="1266"/>
      <c r="O1268" s="1266"/>
      <c r="P1268" s="1266"/>
      <c r="Q1268" s="1266"/>
      <c r="R1268" s="605"/>
    </row>
    <row r="1269" spans="2:18">
      <c r="B1269" s="399" t="s">
        <v>302</v>
      </c>
      <c r="C1269" s="1266" t="s">
        <v>749</v>
      </c>
      <c r="D1269" s="1266"/>
      <c r="E1269" s="1266"/>
      <c r="F1269" s="1266"/>
      <c r="G1269" s="1266"/>
      <c r="H1269" s="1266"/>
      <c r="I1269" s="1266"/>
      <c r="J1269" s="1266"/>
      <c r="K1269" s="1266"/>
      <c r="L1269" s="1266"/>
      <c r="M1269" s="1266"/>
      <c r="N1269" s="1266"/>
      <c r="O1269" s="1266"/>
      <c r="P1269" s="1266"/>
      <c r="Q1269" s="1266"/>
      <c r="R1269" s="605"/>
    </row>
    <row r="1270" spans="2:18">
      <c r="B1270" s="399" t="s">
        <v>297</v>
      </c>
      <c r="C1270" s="1266" t="s">
        <v>750</v>
      </c>
      <c r="D1270" s="1266"/>
      <c r="E1270" s="1266"/>
      <c r="F1270" s="1266"/>
      <c r="G1270" s="1266"/>
      <c r="H1270" s="1266"/>
      <c r="I1270" s="1266"/>
      <c r="J1270" s="1266"/>
      <c r="K1270" s="1266"/>
      <c r="L1270" s="1266"/>
      <c r="M1270" s="1266"/>
      <c r="N1270" s="1266"/>
      <c r="O1270" s="1266"/>
      <c r="P1270" s="1266"/>
      <c r="Q1270" s="1266"/>
      <c r="R1270" s="605"/>
    </row>
    <row r="1271" spans="2:18">
      <c r="B1271" s="399" t="s">
        <v>498</v>
      </c>
      <c r="C1271" s="1266" t="s">
        <v>678</v>
      </c>
      <c r="D1271" s="1266"/>
      <c r="E1271" s="1266"/>
      <c r="F1271" s="1266"/>
      <c r="G1271" s="1266"/>
      <c r="H1271" s="1266"/>
      <c r="I1271" s="1266"/>
      <c r="J1271" s="1266"/>
      <c r="K1271" s="1266"/>
      <c r="L1271" s="1266"/>
      <c r="M1271" s="1266"/>
      <c r="N1271" s="1266"/>
      <c r="O1271" s="1266"/>
      <c r="P1271" s="1266"/>
      <c r="Q1271" s="1266"/>
      <c r="R1271" s="605"/>
    </row>
    <row r="1272" spans="2:18">
      <c r="B1272" s="399" t="s">
        <v>500</v>
      </c>
      <c r="C1272" s="1266" t="s">
        <v>751</v>
      </c>
      <c r="D1272" s="1266"/>
      <c r="E1272" s="1266"/>
      <c r="F1272" s="1266"/>
      <c r="G1272" s="1266"/>
      <c r="H1272" s="1266"/>
      <c r="I1272" s="1266"/>
      <c r="J1272" s="1266"/>
      <c r="K1272" s="1266"/>
      <c r="L1272" s="1266"/>
      <c r="M1272" s="1266"/>
      <c r="N1272" s="1266"/>
      <c r="O1272" s="1266"/>
      <c r="P1272" s="1266"/>
      <c r="Q1272" s="1266"/>
      <c r="R1272" s="605"/>
    </row>
    <row r="1273" spans="2:18">
      <c r="B1273" s="399" t="s">
        <v>502</v>
      </c>
      <c r="C1273" s="1266" t="s">
        <v>752</v>
      </c>
      <c r="D1273" s="1266"/>
      <c r="E1273" s="1266"/>
      <c r="F1273" s="1266"/>
      <c r="G1273" s="1266"/>
      <c r="H1273" s="1266"/>
      <c r="I1273" s="1266"/>
      <c r="J1273" s="1266"/>
      <c r="K1273" s="1266"/>
      <c r="L1273" s="1266"/>
      <c r="M1273" s="1266"/>
      <c r="N1273" s="1266"/>
      <c r="O1273" s="1266"/>
      <c r="P1273" s="1266"/>
      <c r="Q1273" s="1266"/>
      <c r="R1273" s="605"/>
    </row>
    <row r="1274" spans="2:18">
      <c r="B1274" s="505"/>
      <c r="R1274" s="605"/>
    </row>
    <row r="1275" spans="2:18" ht="14.1">
      <c r="B1275" s="505"/>
      <c r="C1275" s="1195" t="s">
        <v>679</v>
      </c>
      <c r="D1275" s="511"/>
      <c r="E1275" s="1283" t="s">
        <v>352</v>
      </c>
      <c r="F1275" s="1284"/>
      <c r="G1275" s="1283" t="s">
        <v>566</v>
      </c>
      <c r="H1275" s="1283"/>
      <c r="I1275" s="1154" t="s">
        <v>567</v>
      </c>
      <c r="J1275" s="1154" t="s">
        <v>568</v>
      </c>
      <c r="K1275" s="1283" t="s">
        <v>569</v>
      </c>
      <c r="L1275" s="1285"/>
      <c r="M1275" s="1154" t="s">
        <v>570</v>
      </c>
      <c r="N1275" s="1155" t="s">
        <v>638</v>
      </c>
      <c r="P1275" s="7" t="s">
        <v>571</v>
      </c>
      <c r="Q1275" s="7" t="s">
        <v>572</v>
      </c>
      <c r="R1275" s="605"/>
    </row>
    <row r="1276" spans="2:18">
      <c r="B1276" s="505"/>
      <c r="C1276" s="1196" t="s">
        <v>653</v>
      </c>
      <c r="D1276" s="511"/>
      <c r="E1276" s="1279"/>
      <c r="F1276" s="1280"/>
      <c r="G1276" s="1279" t="s">
        <v>573</v>
      </c>
      <c r="H1276" s="1279"/>
      <c r="I1276" s="11" t="s">
        <v>573</v>
      </c>
      <c r="J1276" s="11"/>
      <c r="K1276" s="539"/>
      <c r="L1276" s="539"/>
      <c r="M1276" s="539"/>
      <c r="N1276" s="539"/>
      <c r="P1276" s="6" t="s">
        <v>574</v>
      </c>
      <c r="Q1276" s="6" t="s">
        <v>575</v>
      </c>
      <c r="R1276" s="605"/>
    </row>
    <row r="1277" spans="2:18">
      <c r="B1277" s="505"/>
      <c r="C1277" s="683"/>
      <c r="D1277" s="520"/>
      <c r="E1277" s="541"/>
      <c r="F1277" s="541"/>
      <c r="G1277" s="541"/>
      <c r="H1277" s="541" t="s">
        <v>576</v>
      </c>
      <c r="I1277" s="541"/>
      <c r="J1277" s="541"/>
      <c r="K1277" s="541"/>
      <c r="L1277" s="541"/>
      <c r="M1277" s="541"/>
      <c r="N1277" s="541"/>
      <c r="P1277" s="541"/>
      <c r="Q1277" s="541"/>
    </row>
    <row r="1278" spans="2:18">
      <c r="B1278" s="505"/>
      <c r="C1278" s="537"/>
      <c r="D1278" s="520"/>
      <c r="E1278" s="539"/>
      <c r="F1278" s="539" t="s">
        <v>576</v>
      </c>
      <c r="G1278" s="539"/>
      <c r="H1278" s="539" t="s">
        <v>566</v>
      </c>
      <c r="I1278" s="539"/>
      <c r="J1278" s="539"/>
      <c r="K1278" s="539"/>
      <c r="L1278" s="539" t="s">
        <v>576</v>
      </c>
      <c r="M1278" s="539"/>
      <c r="N1278" s="539"/>
      <c r="P1278" s="539"/>
      <c r="Q1278" s="539"/>
    </row>
    <row r="1279" spans="2:18">
      <c r="B1279" s="505"/>
      <c r="C1279" s="542"/>
      <c r="D1279" s="513"/>
      <c r="E1279" s="543" t="s">
        <v>577</v>
      </c>
      <c r="F1279" s="543" t="s">
        <v>352</v>
      </c>
      <c r="G1279" s="543" t="s">
        <v>680</v>
      </c>
      <c r="H1279" s="543" t="s">
        <v>573</v>
      </c>
      <c r="I1279" s="543"/>
      <c r="J1279" s="543"/>
      <c r="K1279" s="543" t="s">
        <v>741</v>
      </c>
      <c r="L1279" s="543" t="s">
        <v>747</v>
      </c>
      <c r="M1279" s="543"/>
      <c r="N1279" s="543"/>
      <c r="P1279" s="543"/>
      <c r="Q1279" s="543"/>
    </row>
    <row r="1280" spans="2:18">
      <c r="B1280" s="505"/>
      <c r="C1280" s="544">
        <v>2021</v>
      </c>
      <c r="D1280" s="529"/>
      <c r="E1280" s="529"/>
      <c r="F1280" s="529"/>
      <c r="G1280" s="529"/>
      <c r="H1280" s="529"/>
      <c r="I1280" s="529"/>
      <c r="J1280" s="529"/>
      <c r="K1280" s="529"/>
      <c r="L1280" s="529"/>
      <c r="M1280" s="529"/>
      <c r="N1280" s="529"/>
      <c r="P1280" s="529"/>
      <c r="Q1280" s="529"/>
    </row>
    <row r="1281" spans="2:17">
      <c r="B1281" s="505"/>
      <c r="C1281" s="594" t="s">
        <v>578</v>
      </c>
      <c r="D1281" s="595"/>
      <c r="E1281" s="513"/>
      <c r="F1281" s="513"/>
      <c r="G1281" s="513"/>
      <c r="H1281" s="513"/>
      <c r="I1281" s="513"/>
      <c r="J1281" s="513"/>
      <c r="K1281" s="513"/>
      <c r="L1281" s="513"/>
      <c r="M1281" s="513"/>
      <c r="N1281" s="513"/>
      <c r="P1281" s="549"/>
      <c r="Q1281" s="549"/>
    </row>
    <row r="1282" spans="2:17">
      <c r="B1282" s="505"/>
      <c r="C1282" s="594" t="s">
        <v>654</v>
      </c>
      <c r="D1282" s="596"/>
      <c r="E1282" s="529"/>
      <c r="F1282" s="529"/>
      <c r="G1282" s="529"/>
      <c r="H1282" s="529"/>
      <c r="I1282" s="529"/>
      <c r="J1282" s="529"/>
      <c r="K1282" s="529"/>
      <c r="L1282" s="529"/>
      <c r="M1282" s="529"/>
      <c r="N1282" s="529"/>
      <c r="P1282" s="529"/>
      <c r="Q1282" s="529"/>
    </row>
    <row r="1283" spans="2:17">
      <c r="B1283" s="505"/>
      <c r="C1283" s="610" t="s">
        <v>655</v>
      </c>
      <c r="D1283" s="599"/>
      <c r="E1283" s="608">
        <v>168.465</v>
      </c>
      <c r="F1283" s="608">
        <v>0</v>
      </c>
      <c r="G1283" s="608">
        <v>811.81700000000001</v>
      </c>
      <c r="H1283" s="608">
        <v>37.356000000000002</v>
      </c>
      <c r="I1283" s="608">
        <v>10.09</v>
      </c>
      <c r="J1283" s="608">
        <v>128.88399999999999</v>
      </c>
      <c r="K1283" s="608">
        <v>0</v>
      </c>
      <c r="L1283" s="608">
        <v>1100.2360000000001</v>
      </c>
      <c r="M1283" s="608">
        <v>35.854999999999997</v>
      </c>
      <c r="N1283" s="608">
        <v>2292.703</v>
      </c>
      <c r="P1283" s="608">
        <v>192.91300000000001</v>
      </c>
      <c r="Q1283" s="608">
        <v>2099.79</v>
      </c>
    </row>
    <row r="1284" spans="2:17">
      <c r="B1284" s="505"/>
      <c r="C1284" s="861" t="s">
        <v>656</v>
      </c>
      <c r="D1284" s="533"/>
      <c r="E1284" s="862">
        <v>147.773</v>
      </c>
      <c r="F1284" s="862">
        <v>0</v>
      </c>
      <c r="G1284" s="862">
        <v>959.27599999999995</v>
      </c>
      <c r="H1284" s="862">
        <v>194.501</v>
      </c>
      <c r="I1284" s="862">
        <v>27.271000000000001</v>
      </c>
      <c r="J1284" s="862">
        <v>22.361999999999998</v>
      </c>
      <c r="K1284" s="862">
        <v>0</v>
      </c>
      <c r="L1284" s="862">
        <v>547.20600000000002</v>
      </c>
      <c r="M1284" s="862">
        <v>4.665</v>
      </c>
      <c r="N1284" s="862">
        <v>1903.0540000000001</v>
      </c>
      <c r="P1284" s="862">
        <v>136.11600000000001</v>
      </c>
      <c r="Q1284" s="862">
        <v>1766.9380000000001</v>
      </c>
    </row>
    <row r="1285" spans="2:17">
      <c r="B1285" s="505"/>
      <c r="C1285" s="863"/>
      <c r="D1285" s="1157"/>
      <c r="E1285" s="863">
        <v>316.238</v>
      </c>
      <c r="F1285" s="863">
        <v>0</v>
      </c>
      <c r="G1285" s="787">
        <v>1771.0930000000001</v>
      </c>
      <c r="H1285" s="787">
        <v>231.857</v>
      </c>
      <c r="I1285" s="787">
        <v>37.360999999999997</v>
      </c>
      <c r="J1285" s="787">
        <v>151.24600000000001</v>
      </c>
      <c r="K1285" s="863">
        <v>0</v>
      </c>
      <c r="L1285" s="787">
        <v>1647.442</v>
      </c>
      <c r="M1285" s="787">
        <v>40.520000000000003</v>
      </c>
      <c r="N1285" s="787">
        <v>4195.7569999999996</v>
      </c>
      <c r="P1285" s="787">
        <v>329.029</v>
      </c>
      <c r="Q1285" s="787">
        <v>3866.7280000000001</v>
      </c>
    </row>
    <row r="1286" spans="2:17">
      <c r="B1286" s="505"/>
      <c r="C1286" s="72"/>
      <c r="D1286"/>
      <c r="E1286" s="601"/>
      <c r="F1286" s="601"/>
      <c r="G1286" s="602"/>
      <c r="H1286" s="602"/>
      <c r="I1286" s="602"/>
      <c r="J1286" s="602"/>
      <c r="K1286" s="601"/>
      <c r="L1286" s="602"/>
      <c r="M1286" s="602"/>
      <c r="N1286" s="602"/>
    </row>
    <row r="1287" spans="2:17">
      <c r="B1287" s="505"/>
      <c r="C1287" s="18" t="s">
        <v>657</v>
      </c>
      <c r="D1287"/>
      <c r="E1287" s="605"/>
      <c r="F1287" s="605"/>
      <c r="G1287" s="605"/>
      <c r="H1287" s="605"/>
      <c r="I1287" s="605"/>
      <c r="J1287" s="605"/>
      <c r="K1287" s="605"/>
      <c r="L1287" s="605"/>
      <c r="M1287" s="605"/>
      <c r="N1287" s="605"/>
    </row>
    <row r="1288" spans="2:17">
      <c r="B1288" s="505"/>
      <c r="C1288" s="18" t="s">
        <v>658</v>
      </c>
      <c r="D1288" s="533"/>
      <c r="E1288" s="608">
        <v>4.7380000000000004</v>
      </c>
      <c r="F1288" s="608">
        <v>0</v>
      </c>
      <c r="G1288" s="608">
        <v>-46.911999999999999</v>
      </c>
      <c r="H1288" s="608">
        <v>-32.340000000000003</v>
      </c>
      <c r="I1288" s="608">
        <v>-1.631</v>
      </c>
      <c r="J1288" s="608">
        <v>30.74</v>
      </c>
      <c r="K1288" s="608">
        <v>0</v>
      </c>
      <c r="L1288" s="608">
        <v>-120.739</v>
      </c>
      <c r="M1288" s="608">
        <v>-0.76900000000000002</v>
      </c>
      <c r="N1288" s="608">
        <v>-166.91300000000001</v>
      </c>
      <c r="P1288" s="608">
        <v>3.4420000000000002</v>
      </c>
      <c r="Q1288" s="608">
        <v>-170.35499999999999</v>
      </c>
    </row>
    <row r="1289" spans="2:17">
      <c r="B1289" s="505"/>
      <c r="C1289" s="18" t="s">
        <v>659</v>
      </c>
      <c r="D1289" s="533"/>
      <c r="E1289" s="608">
        <v>0</v>
      </c>
      <c r="F1289" s="608">
        <v>0</v>
      </c>
      <c r="G1289" s="608">
        <v>54.017000000000003</v>
      </c>
      <c r="H1289" s="608">
        <v>0</v>
      </c>
      <c r="I1289" s="608">
        <v>0</v>
      </c>
      <c r="J1289" s="608">
        <v>2.2000000000000002</v>
      </c>
      <c r="K1289" s="608">
        <v>0</v>
      </c>
      <c r="L1289" s="608">
        <v>0</v>
      </c>
      <c r="M1289" s="608">
        <v>0</v>
      </c>
      <c r="N1289" s="608">
        <v>56.692</v>
      </c>
      <c r="P1289" s="608">
        <v>0</v>
      </c>
      <c r="Q1289" s="608">
        <v>56.692</v>
      </c>
    </row>
    <row r="1290" spans="2:17">
      <c r="B1290" s="505"/>
      <c r="C1290" s="18" t="s">
        <v>660</v>
      </c>
      <c r="D1290" s="533"/>
      <c r="E1290" s="608">
        <v>0</v>
      </c>
      <c r="F1290" s="608">
        <v>0</v>
      </c>
      <c r="G1290" s="608">
        <v>0</v>
      </c>
      <c r="H1290" s="608">
        <v>0</v>
      </c>
      <c r="I1290" s="608">
        <v>0</v>
      </c>
      <c r="J1290" s="608">
        <v>0</v>
      </c>
      <c r="K1290" s="608">
        <v>0</v>
      </c>
      <c r="L1290" s="608">
        <v>0</v>
      </c>
      <c r="M1290" s="608">
        <v>0</v>
      </c>
      <c r="N1290" s="608">
        <v>0</v>
      </c>
      <c r="P1290" s="608">
        <v>0</v>
      </c>
      <c r="Q1290" s="608">
        <v>0</v>
      </c>
    </row>
    <row r="1291" spans="2:17">
      <c r="B1291" s="505"/>
      <c r="C1291" s="18" t="s">
        <v>661</v>
      </c>
      <c r="D1291" s="533"/>
      <c r="E1291" s="608">
        <v>0</v>
      </c>
      <c r="F1291" s="608">
        <v>0</v>
      </c>
      <c r="G1291" s="608">
        <v>2.04</v>
      </c>
      <c r="H1291" s="608">
        <v>0</v>
      </c>
      <c r="I1291" s="608">
        <v>0</v>
      </c>
      <c r="J1291" s="608">
        <v>0</v>
      </c>
      <c r="K1291" s="608">
        <v>0</v>
      </c>
      <c r="L1291" s="608">
        <v>4.819</v>
      </c>
      <c r="M1291" s="608"/>
      <c r="N1291" s="608">
        <v>6.859</v>
      </c>
      <c r="P1291" s="608">
        <v>4.819</v>
      </c>
      <c r="Q1291" s="608">
        <v>2.04</v>
      </c>
    </row>
    <row r="1292" spans="2:17">
      <c r="B1292" s="505"/>
      <c r="C1292" s="18" t="s">
        <v>674</v>
      </c>
      <c r="D1292" s="533"/>
      <c r="E1292" s="608">
        <v>-31.901</v>
      </c>
      <c r="F1292" s="608">
        <v>0</v>
      </c>
      <c r="G1292" s="608">
        <v>-137.745</v>
      </c>
      <c r="H1292" s="608">
        <v>-9.0549999999999997</v>
      </c>
      <c r="I1292" s="608">
        <v>-3.383</v>
      </c>
      <c r="J1292" s="608">
        <v>-43.960999999999999</v>
      </c>
      <c r="K1292" s="608">
        <v>0</v>
      </c>
      <c r="L1292" s="608">
        <v>-116.07899999999999</v>
      </c>
      <c r="M1292" s="608">
        <v>-5.431</v>
      </c>
      <c r="N1292" s="608">
        <v>-347.55500000000001</v>
      </c>
      <c r="P1292" s="608">
        <v>-41.186</v>
      </c>
      <c r="Q1292" s="608">
        <v>-306.36900000000003</v>
      </c>
    </row>
    <row r="1293" spans="2:17">
      <c r="B1293" s="505"/>
      <c r="C1293" s="18" t="s">
        <v>663</v>
      </c>
      <c r="D1293" s="533"/>
      <c r="E1293" s="608">
        <v>-1.343</v>
      </c>
      <c r="F1293" s="608">
        <v>0</v>
      </c>
      <c r="G1293" s="608">
        <v>-8.8559999999999999</v>
      </c>
      <c r="H1293" s="608">
        <v>0</v>
      </c>
      <c r="I1293" s="608">
        <v>0</v>
      </c>
      <c r="J1293" s="608">
        <v>0</v>
      </c>
      <c r="K1293" s="608">
        <v>0</v>
      </c>
      <c r="L1293" s="608">
        <v>-36.048999999999999</v>
      </c>
      <c r="M1293" s="608">
        <v>0</v>
      </c>
      <c r="N1293" s="608">
        <v>-46.247999999999998</v>
      </c>
      <c r="P1293" s="608">
        <v>-36.048999999999999</v>
      </c>
      <c r="Q1293" s="608">
        <v>-10.199</v>
      </c>
    </row>
    <row r="1294" spans="2:17">
      <c r="B1294" s="505"/>
      <c r="C1294" s="863"/>
      <c r="D1294" s="1157"/>
      <c r="E1294" s="787">
        <v>-28.506</v>
      </c>
      <c r="F1294" s="787">
        <v>0</v>
      </c>
      <c r="G1294" s="787">
        <v>-137.45599999999999</v>
      </c>
      <c r="H1294" s="787">
        <v>-40.92</v>
      </c>
      <c r="I1294" s="787">
        <v>-5.0140000000000002</v>
      </c>
      <c r="J1294" s="787">
        <v>-11.021000000000001</v>
      </c>
      <c r="K1294" s="787">
        <v>0</v>
      </c>
      <c r="L1294" s="787">
        <v>-268.048</v>
      </c>
      <c r="M1294" s="787">
        <v>-6.2</v>
      </c>
      <c r="N1294" s="787">
        <v>-497.16500000000002</v>
      </c>
      <c r="P1294" s="787">
        <v>-68.97399999999999</v>
      </c>
      <c r="Q1294" s="787">
        <v>-428.19100000000003</v>
      </c>
    </row>
    <row r="1295" spans="2:17">
      <c r="B1295" s="505"/>
      <c r="C1295" s="594" t="s">
        <v>681</v>
      </c>
      <c r="D1295" s="144"/>
      <c r="E1295" s="529"/>
      <c r="F1295" s="529"/>
      <c r="G1295" s="529"/>
      <c r="H1295" s="529"/>
      <c r="I1295" s="529"/>
      <c r="J1295" s="529"/>
      <c r="K1295" s="529"/>
      <c r="L1295" s="529"/>
      <c r="M1295" s="529"/>
      <c r="N1295" s="529"/>
      <c r="P1295" s="529"/>
      <c r="Q1295" s="529"/>
    </row>
    <row r="1296" spans="2:17">
      <c r="B1296" s="505"/>
      <c r="C1296" s="610" t="s">
        <v>655</v>
      </c>
      <c r="D1296"/>
      <c r="E1296" s="608">
        <v>186.75200000000001</v>
      </c>
      <c r="F1296" s="608">
        <v>0</v>
      </c>
      <c r="G1296" s="608">
        <v>837.14</v>
      </c>
      <c r="H1296" s="608">
        <v>23.850999999999999</v>
      </c>
      <c r="I1296" s="608">
        <v>7.1210000000000004</v>
      </c>
      <c r="J1296" s="608">
        <v>125.331</v>
      </c>
      <c r="K1296" s="608">
        <v>0</v>
      </c>
      <c r="L1296" s="608">
        <v>930.48800000000006</v>
      </c>
      <c r="M1296" s="608">
        <v>30.105</v>
      </c>
      <c r="N1296" s="608">
        <v>2140.788</v>
      </c>
      <c r="P1296" s="608">
        <v>153.42400000000001</v>
      </c>
      <c r="Q1296" s="608">
        <v>1987.364</v>
      </c>
    </row>
    <row r="1297" spans="2:17">
      <c r="B1297" s="505"/>
      <c r="C1297" s="861" t="s">
        <v>656</v>
      </c>
      <c r="D1297" s="533"/>
      <c r="E1297" s="862">
        <v>100.98</v>
      </c>
      <c r="F1297" s="862">
        <v>0</v>
      </c>
      <c r="G1297" s="862">
        <v>796.49699999999996</v>
      </c>
      <c r="H1297" s="862">
        <v>167.08600000000001</v>
      </c>
      <c r="I1297" s="862">
        <v>25.225999999999999</v>
      </c>
      <c r="J1297" s="862">
        <v>14.894</v>
      </c>
      <c r="K1297" s="862">
        <v>0</v>
      </c>
      <c r="L1297" s="862">
        <v>448.90600000000001</v>
      </c>
      <c r="M1297" s="862">
        <v>4.2149999999999999</v>
      </c>
      <c r="N1297" s="862">
        <v>1557.8040000000001</v>
      </c>
      <c r="P1297" s="862">
        <v>106.631</v>
      </c>
      <c r="Q1297" s="862">
        <v>1451.173</v>
      </c>
    </row>
    <row r="1298" spans="2:17" ht="13.45" customHeight="1">
      <c r="B1298" s="505"/>
      <c r="C1298" s="863"/>
      <c r="D1298" s="1157"/>
      <c r="E1298" s="863">
        <v>287.73200000000003</v>
      </c>
      <c r="F1298" s="863">
        <v>0</v>
      </c>
      <c r="G1298" s="787">
        <v>1633.6369999999999</v>
      </c>
      <c r="H1298" s="787">
        <v>190.93700000000001</v>
      </c>
      <c r="I1298" s="787">
        <v>32.347000000000001</v>
      </c>
      <c r="J1298" s="787">
        <v>140.22499999999999</v>
      </c>
      <c r="K1298" s="863">
        <v>0</v>
      </c>
      <c r="L1298" s="787">
        <v>1379.394</v>
      </c>
      <c r="M1298" s="787">
        <v>34.32</v>
      </c>
      <c r="N1298" s="787">
        <v>3698.5920000000001</v>
      </c>
      <c r="P1298" s="787">
        <v>260.05500000000001</v>
      </c>
      <c r="Q1298" s="787">
        <v>3438.5369999999998</v>
      </c>
    </row>
    <row r="1299" spans="2:17">
      <c r="B1299" s="505"/>
      <c r="C1299" s="594" t="s">
        <v>706</v>
      </c>
      <c r="D1299" s="513"/>
      <c r="E1299" s="513"/>
      <c r="F1299" s="513"/>
      <c r="G1299" s="513"/>
      <c r="H1299" s="513"/>
      <c r="I1299" s="513"/>
      <c r="J1299" s="513"/>
      <c r="K1299" s="513"/>
      <c r="L1299" s="513"/>
      <c r="M1299" s="513"/>
      <c r="N1299" s="513"/>
      <c r="P1299" s="549"/>
      <c r="Q1299" s="549"/>
    </row>
    <row r="1300" spans="2:17">
      <c r="B1300" s="505"/>
      <c r="C1300" s="594" t="s">
        <v>654</v>
      </c>
      <c r="D1300" s="144"/>
      <c r="E1300" s="529"/>
      <c r="F1300" s="529"/>
      <c r="G1300" s="529"/>
      <c r="H1300" s="529"/>
      <c r="I1300" s="529"/>
      <c r="J1300" s="529"/>
      <c r="K1300" s="529"/>
      <c r="L1300" s="529"/>
      <c r="M1300" s="529"/>
      <c r="N1300" s="529"/>
      <c r="P1300" s="529"/>
      <c r="Q1300" s="529"/>
    </row>
    <row r="1301" spans="2:17">
      <c r="B1301" s="505"/>
      <c r="C1301" s="610" t="s">
        <v>655</v>
      </c>
      <c r="D1301"/>
      <c r="E1301" s="608">
        <v>0</v>
      </c>
      <c r="F1301" s="608">
        <v>117.82599999999999</v>
      </c>
      <c r="G1301" s="608">
        <v>0</v>
      </c>
      <c r="H1301" s="608">
        <v>5.008</v>
      </c>
      <c r="I1301" s="608">
        <v>276.97899999999998</v>
      </c>
      <c r="J1301" s="608">
        <v>14.698</v>
      </c>
      <c r="K1301" s="608">
        <v>3230.6889999999999</v>
      </c>
      <c r="L1301" s="608">
        <v>0</v>
      </c>
      <c r="M1301" s="608">
        <v>0</v>
      </c>
      <c r="N1301" s="608">
        <v>3645.4259999999999</v>
      </c>
      <c r="P1301" s="608">
        <v>0</v>
      </c>
      <c r="Q1301" s="608">
        <v>469.06900000000002</v>
      </c>
    </row>
    <row r="1302" spans="2:17">
      <c r="B1302" s="505"/>
      <c r="C1302" s="861" t="s">
        <v>656</v>
      </c>
      <c r="D1302" s="533"/>
      <c r="E1302" s="862">
        <v>0</v>
      </c>
      <c r="F1302" s="862">
        <v>25.143000000000001</v>
      </c>
      <c r="G1302" s="862">
        <v>0</v>
      </c>
      <c r="H1302" s="862">
        <v>20.951000000000001</v>
      </c>
      <c r="I1302" s="862">
        <v>237.30799999999999</v>
      </c>
      <c r="J1302" s="862">
        <v>0</v>
      </c>
      <c r="K1302" s="862">
        <v>2535.268</v>
      </c>
      <c r="L1302" s="862">
        <v>0</v>
      </c>
      <c r="M1302" s="862">
        <v>0</v>
      </c>
      <c r="N1302" s="862">
        <v>2819.348</v>
      </c>
      <c r="P1302" s="862">
        <v>0</v>
      </c>
      <c r="Q1302" s="862">
        <v>312.43599999999998</v>
      </c>
    </row>
    <row r="1303" spans="2:17">
      <c r="B1303" s="505"/>
      <c r="C1303" s="863"/>
      <c r="D1303" s="1157"/>
      <c r="E1303" s="863">
        <v>0</v>
      </c>
      <c r="F1303" s="787">
        <v>142.96899999999999</v>
      </c>
      <c r="G1303" s="863">
        <v>0</v>
      </c>
      <c r="H1303" s="787">
        <v>25.959</v>
      </c>
      <c r="I1303" s="787">
        <v>514.28700000000003</v>
      </c>
      <c r="J1303" s="787">
        <v>14.964</v>
      </c>
      <c r="K1303" s="787">
        <v>5765.9570000000003</v>
      </c>
      <c r="L1303" s="863">
        <v>0.63800000000000001</v>
      </c>
      <c r="M1303" s="863">
        <v>0</v>
      </c>
      <c r="N1303" s="787">
        <v>6464.7740000000003</v>
      </c>
      <c r="P1303" s="863">
        <v>0</v>
      </c>
      <c r="Q1303" s="787">
        <v>781.505</v>
      </c>
    </row>
    <row r="1304" spans="2:17" ht="21.75" customHeight="1">
      <c r="B1304" s="505"/>
      <c r="C1304" s="72"/>
      <c r="D1304"/>
      <c r="E1304" s="601"/>
      <c r="F1304" s="602"/>
      <c r="G1304" s="601"/>
      <c r="H1304" s="602"/>
      <c r="I1304" s="602"/>
      <c r="J1304" s="602"/>
      <c r="K1304" s="602"/>
      <c r="L1304" s="601"/>
      <c r="M1304" s="601"/>
      <c r="N1304" s="602"/>
    </row>
    <row r="1305" spans="2:17">
      <c r="B1305" s="505"/>
      <c r="C1305" s="18" t="s">
        <v>657</v>
      </c>
      <c r="D1305"/>
      <c r="E1305" s="605"/>
      <c r="F1305" s="605"/>
      <c r="G1305" s="605"/>
      <c r="H1305" s="605"/>
      <c r="I1305" s="605"/>
      <c r="J1305" s="605"/>
      <c r="K1305" s="605"/>
      <c r="L1305" s="605"/>
      <c r="M1305" s="605"/>
      <c r="N1305" s="605"/>
    </row>
    <row r="1306" spans="2:17">
      <c r="B1306" s="505"/>
      <c r="C1306" s="18" t="s">
        <v>658</v>
      </c>
      <c r="D1306" s="533"/>
      <c r="E1306" s="608">
        <v>0</v>
      </c>
      <c r="F1306" s="608">
        <v>9.6530000000000005</v>
      </c>
      <c r="G1306" s="608">
        <v>0</v>
      </c>
      <c r="H1306" s="608">
        <v>-5.1029999999999998</v>
      </c>
      <c r="I1306" s="608">
        <v>-3.8410000000000002</v>
      </c>
      <c r="J1306" s="608">
        <v>6.8010000000000002</v>
      </c>
      <c r="K1306" s="608">
        <v>157.14099999999999</v>
      </c>
      <c r="L1306" s="608">
        <v>0.874</v>
      </c>
      <c r="M1306" s="608">
        <v>0</v>
      </c>
      <c r="N1306" s="608">
        <v>165.52500000000001</v>
      </c>
      <c r="P1306" s="608">
        <v>0</v>
      </c>
      <c r="Q1306" s="608">
        <v>32.177</v>
      </c>
    </row>
    <row r="1307" spans="2:17">
      <c r="B1307" s="505"/>
      <c r="C1307" s="18" t="s">
        <v>659</v>
      </c>
      <c r="D1307" s="533"/>
      <c r="E1307" s="608">
        <v>0</v>
      </c>
      <c r="F1307" s="608">
        <v>0.755</v>
      </c>
      <c r="G1307" s="608">
        <v>0</v>
      </c>
      <c r="H1307" s="608">
        <v>0</v>
      </c>
      <c r="I1307" s="608">
        <v>0</v>
      </c>
      <c r="J1307" s="608">
        <v>0</v>
      </c>
      <c r="K1307" s="608">
        <v>0</v>
      </c>
      <c r="L1307" s="608">
        <v>0</v>
      </c>
      <c r="M1307" s="608">
        <v>0</v>
      </c>
      <c r="N1307" s="608">
        <v>0.755</v>
      </c>
      <c r="P1307" s="608">
        <v>0</v>
      </c>
      <c r="Q1307" s="608">
        <v>0.755</v>
      </c>
    </row>
    <row r="1308" spans="2:17">
      <c r="B1308" s="505"/>
      <c r="C1308" s="18" t="s">
        <v>660</v>
      </c>
      <c r="D1308" s="533"/>
      <c r="E1308" s="608">
        <v>0</v>
      </c>
      <c r="F1308" s="608">
        <v>0</v>
      </c>
      <c r="G1308" s="608">
        <v>0</v>
      </c>
      <c r="H1308" s="608">
        <v>0</v>
      </c>
      <c r="I1308" s="608">
        <v>13.057</v>
      </c>
      <c r="J1308" s="608">
        <v>0</v>
      </c>
      <c r="K1308" s="608">
        <v>0</v>
      </c>
      <c r="L1308" s="608">
        <v>0</v>
      </c>
      <c r="M1308" s="608">
        <v>0</v>
      </c>
      <c r="N1308" s="608">
        <v>13.057</v>
      </c>
      <c r="P1308" s="608">
        <v>0</v>
      </c>
      <c r="Q1308" s="608">
        <v>13.057</v>
      </c>
    </row>
    <row r="1309" spans="2:17">
      <c r="B1309" s="505"/>
      <c r="C1309" s="18" t="s">
        <v>661</v>
      </c>
      <c r="D1309" s="533"/>
      <c r="E1309" s="608">
        <v>0</v>
      </c>
      <c r="F1309" s="608">
        <v>0.97599999999999998</v>
      </c>
      <c r="G1309" s="608">
        <v>0</v>
      </c>
      <c r="H1309" s="608">
        <v>1.81</v>
      </c>
      <c r="I1309" s="608">
        <v>24.984000000000002</v>
      </c>
      <c r="J1309" s="608">
        <v>0</v>
      </c>
      <c r="K1309" s="608">
        <v>237.97399999999999</v>
      </c>
      <c r="L1309" s="608">
        <v>0</v>
      </c>
      <c r="M1309" s="608">
        <v>0</v>
      </c>
      <c r="N1309" s="608">
        <v>265.74400000000003</v>
      </c>
      <c r="P1309" s="608">
        <v>0</v>
      </c>
      <c r="Q1309" s="608">
        <v>27.77</v>
      </c>
    </row>
    <row r="1310" spans="2:17">
      <c r="B1310" s="505"/>
      <c r="C1310" s="18" t="s">
        <v>662</v>
      </c>
      <c r="D1310" s="533"/>
      <c r="E1310" s="608">
        <v>0</v>
      </c>
      <c r="F1310" s="608">
        <v>-18.577000000000002</v>
      </c>
      <c r="G1310" s="608">
        <v>0</v>
      </c>
      <c r="H1310" s="608">
        <v>-0.65600000000000003</v>
      </c>
      <c r="I1310" s="608">
        <v>-19.477</v>
      </c>
      <c r="J1310" s="608">
        <v>-1.3340000000000001</v>
      </c>
      <c r="K1310" s="608">
        <v>-324.87299999999999</v>
      </c>
      <c r="L1310" s="608">
        <v>0</v>
      </c>
      <c r="M1310" s="608">
        <v>0</v>
      </c>
      <c r="N1310" s="608">
        <v>-364.94900000000001</v>
      </c>
      <c r="P1310" s="608">
        <v>0</v>
      </c>
      <c r="Q1310" s="608">
        <v>-51.055999999999997</v>
      </c>
    </row>
    <row r="1311" spans="2:17" ht="13.5" customHeight="1">
      <c r="B1311" s="505"/>
      <c r="C1311" s="18" t="s">
        <v>663</v>
      </c>
      <c r="D1311" s="533"/>
      <c r="E1311" s="608">
        <v>0</v>
      </c>
      <c r="F1311" s="608">
        <v>-8.9890000000000008</v>
      </c>
      <c r="G1311" s="608">
        <v>0</v>
      </c>
      <c r="H1311" s="608">
        <v>0</v>
      </c>
      <c r="I1311" s="608">
        <v>0</v>
      </c>
      <c r="J1311" s="608">
        <v>0</v>
      </c>
      <c r="K1311" s="608">
        <v>-110.575</v>
      </c>
      <c r="L1311" s="608">
        <v>0</v>
      </c>
      <c r="M1311" s="608">
        <v>0</v>
      </c>
      <c r="N1311" s="608">
        <v>-119.568</v>
      </c>
      <c r="P1311" s="608">
        <v>0</v>
      </c>
      <c r="Q1311" s="608">
        <v>-8.9890000000000008</v>
      </c>
    </row>
    <row r="1312" spans="2:17">
      <c r="B1312" s="505"/>
      <c r="C1312" s="863"/>
      <c r="D1312" s="1157"/>
      <c r="E1312" s="787">
        <v>0</v>
      </c>
      <c r="F1312" s="787">
        <v>-16.182000000000002</v>
      </c>
      <c r="G1312" s="787">
        <v>0</v>
      </c>
      <c r="H1312" s="787">
        <v>-3.9489999999999998</v>
      </c>
      <c r="I1312" s="787">
        <v>14.723000000000003</v>
      </c>
      <c r="J1312" s="787">
        <v>5.4670000000000005</v>
      </c>
      <c r="K1312" s="787">
        <v>-40.332999999999984</v>
      </c>
      <c r="L1312" s="787">
        <v>0.83799999999999997</v>
      </c>
      <c r="M1312" s="787">
        <v>0</v>
      </c>
      <c r="N1312" s="787">
        <v>-39.435999999999993</v>
      </c>
      <c r="P1312" s="787">
        <v>0</v>
      </c>
      <c r="Q1312" s="787">
        <v>13.714000000000002</v>
      </c>
    </row>
    <row r="1313" spans="2:17">
      <c r="B1313" s="505"/>
      <c r="C1313" s="594" t="s">
        <v>748</v>
      </c>
      <c r="D1313" s="144"/>
      <c r="E1313" s="529"/>
      <c r="F1313" s="529"/>
      <c r="G1313" s="529"/>
      <c r="H1313" s="529"/>
      <c r="I1313" s="529"/>
      <c r="J1313" s="529"/>
      <c r="K1313" s="529"/>
      <c r="L1313" s="529"/>
      <c r="M1313" s="529"/>
      <c r="N1313" s="529"/>
      <c r="P1313" s="529"/>
      <c r="Q1313" s="529"/>
    </row>
    <row r="1314" spans="2:17">
      <c r="B1314" s="505"/>
      <c r="C1314" s="610" t="s">
        <v>655</v>
      </c>
      <c r="D1314"/>
      <c r="E1314" s="608">
        <v>0</v>
      </c>
      <c r="F1314" s="608">
        <v>105.673</v>
      </c>
      <c r="G1314" s="608">
        <v>0</v>
      </c>
      <c r="H1314" s="608">
        <v>10.384</v>
      </c>
      <c r="I1314" s="608">
        <v>276.46499999999997</v>
      </c>
      <c r="J1314" s="608">
        <v>20.18</v>
      </c>
      <c r="K1314" s="608">
        <v>3144.596</v>
      </c>
      <c r="L1314" s="608">
        <v>0.81799999999999995</v>
      </c>
      <c r="M1314" s="608">
        <v>0</v>
      </c>
      <c r="N1314" s="608">
        <v>3558.116</v>
      </c>
      <c r="P1314" s="608">
        <v>0</v>
      </c>
      <c r="Q1314" s="608">
        <v>475.41800000000001</v>
      </c>
    </row>
    <row r="1315" spans="2:17">
      <c r="B1315" s="505"/>
      <c r="C1315" s="861" t="s">
        <v>656</v>
      </c>
      <c r="D1315" s="533"/>
      <c r="E1315" s="862">
        <v>0</v>
      </c>
      <c r="F1315" s="862">
        <v>21.114000000000001</v>
      </c>
      <c r="G1315" s="862">
        <v>0</v>
      </c>
      <c r="H1315" s="862">
        <v>11.625999999999999</v>
      </c>
      <c r="I1315" s="862">
        <v>252.54499999999999</v>
      </c>
      <c r="J1315" s="862">
        <v>0</v>
      </c>
      <c r="K1315" s="862">
        <v>2581.0279999999998</v>
      </c>
      <c r="L1315" s="862">
        <v>0.65800000000000003</v>
      </c>
      <c r="M1315" s="862">
        <v>0</v>
      </c>
      <c r="N1315" s="862">
        <v>2867.2220000000002</v>
      </c>
      <c r="P1315" s="862">
        <v>0</v>
      </c>
      <c r="Q1315" s="862">
        <v>319.80099999999999</v>
      </c>
    </row>
    <row r="1316" spans="2:17">
      <c r="B1316" s="505"/>
      <c r="C1316" s="863"/>
      <c r="D1316" s="1157"/>
      <c r="E1316" s="863">
        <v>0</v>
      </c>
      <c r="F1316" s="863">
        <v>126.78700000000001</v>
      </c>
      <c r="G1316" s="863">
        <v>0</v>
      </c>
      <c r="H1316" s="787">
        <v>22.01</v>
      </c>
      <c r="I1316" s="787">
        <v>529.01</v>
      </c>
      <c r="J1316" s="787">
        <v>20.431000000000001</v>
      </c>
      <c r="K1316" s="787">
        <v>5725.6239999999998</v>
      </c>
      <c r="L1316" s="863">
        <v>1.476</v>
      </c>
      <c r="M1316" s="863">
        <v>0</v>
      </c>
      <c r="N1316" s="787">
        <v>6425.3379999999997</v>
      </c>
      <c r="P1316" s="863">
        <v>0</v>
      </c>
      <c r="Q1316" s="787">
        <v>795.21900000000005</v>
      </c>
    </row>
    <row r="1317" spans="2:17">
      <c r="B1317" s="505"/>
      <c r="C1317" s="594" t="s">
        <v>704</v>
      </c>
      <c r="D1317" s="513"/>
      <c r="E1317" s="513"/>
      <c r="F1317" s="513"/>
      <c r="G1317" s="513"/>
      <c r="H1317" s="513"/>
      <c r="I1317" s="513"/>
      <c r="J1317" s="513"/>
      <c r="K1317" s="513"/>
      <c r="L1317" s="513"/>
      <c r="M1317" s="513"/>
      <c r="N1317" s="513"/>
      <c r="P1317" s="549"/>
      <c r="Q1317" s="549"/>
    </row>
    <row r="1318" spans="2:17">
      <c r="B1318" s="505"/>
      <c r="C1318" s="594" t="s">
        <v>654</v>
      </c>
      <c r="D1318" s="144"/>
      <c r="E1318" s="529"/>
      <c r="F1318" s="529"/>
      <c r="G1318" s="529"/>
      <c r="H1318" s="529"/>
      <c r="I1318" s="529"/>
      <c r="J1318" s="529"/>
      <c r="K1318" s="529"/>
      <c r="L1318" s="529"/>
      <c r="M1318" s="529"/>
      <c r="N1318" s="529"/>
      <c r="P1318" s="529"/>
      <c r="Q1318" s="529"/>
    </row>
    <row r="1319" spans="2:17">
      <c r="B1319" s="505"/>
      <c r="C1319" s="610" t="s">
        <v>655</v>
      </c>
      <c r="D1319"/>
      <c r="E1319" s="608">
        <v>168.465</v>
      </c>
      <c r="F1319" s="608">
        <v>117.82599999999999</v>
      </c>
      <c r="G1319" s="608">
        <v>811.81700000000001</v>
      </c>
      <c r="H1319" s="608">
        <v>42.364000000000004</v>
      </c>
      <c r="I1319" s="608">
        <v>287.06899999999996</v>
      </c>
      <c r="J1319" s="608">
        <v>143.58199999999999</v>
      </c>
      <c r="K1319" s="608">
        <v>3230.6889999999999</v>
      </c>
      <c r="L1319" s="608">
        <v>1100.4620000000002</v>
      </c>
      <c r="M1319" s="608">
        <v>35.854999999999997</v>
      </c>
      <c r="N1319" s="608">
        <v>5938.1289999999999</v>
      </c>
      <c r="P1319" s="608">
        <v>192.91300000000001</v>
      </c>
      <c r="Q1319" s="608">
        <v>2568.8589999999999</v>
      </c>
    </row>
    <row r="1320" spans="2:17">
      <c r="B1320" s="505"/>
      <c r="C1320" s="861" t="s">
        <v>656</v>
      </c>
      <c r="D1320" s="533"/>
      <c r="E1320" s="862">
        <v>147.773</v>
      </c>
      <c r="F1320" s="862">
        <v>25.143000000000001</v>
      </c>
      <c r="G1320" s="862">
        <v>959.27599999999995</v>
      </c>
      <c r="H1320" s="862">
        <v>215.452</v>
      </c>
      <c r="I1320" s="862">
        <v>264.57900000000001</v>
      </c>
      <c r="J1320" s="862">
        <v>22.628</v>
      </c>
      <c r="K1320" s="862">
        <v>2535.268</v>
      </c>
      <c r="L1320" s="862">
        <v>547.61800000000005</v>
      </c>
      <c r="M1320" s="862">
        <v>4.665</v>
      </c>
      <c r="N1320" s="862">
        <v>4722.402</v>
      </c>
      <c r="P1320" s="862">
        <v>136.11600000000001</v>
      </c>
      <c r="Q1320" s="862">
        <v>2079.3740000000003</v>
      </c>
    </row>
    <row r="1321" spans="2:17">
      <c r="B1321" s="505"/>
      <c r="C1321" s="863"/>
      <c r="D1321" s="1157"/>
      <c r="E1321" s="787">
        <v>316.238</v>
      </c>
      <c r="F1321" s="863">
        <v>142.96899999999999</v>
      </c>
      <c r="G1321" s="787">
        <v>1771.0930000000001</v>
      </c>
      <c r="H1321" s="787">
        <v>257.81599999999997</v>
      </c>
      <c r="I1321" s="787">
        <v>551.64800000000002</v>
      </c>
      <c r="J1321" s="787">
        <v>166.21</v>
      </c>
      <c r="K1321" s="787">
        <v>5765.9570000000003</v>
      </c>
      <c r="L1321" s="787">
        <v>1648.08</v>
      </c>
      <c r="M1321" s="787">
        <v>40.520000000000003</v>
      </c>
      <c r="N1321" s="787">
        <v>10660.530999999999</v>
      </c>
      <c r="P1321" s="787">
        <v>329.029</v>
      </c>
      <c r="Q1321" s="787">
        <v>4648.2330000000002</v>
      </c>
    </row>
    <row r="1322" spans="2:17">
      <c r="B1322" s="505"/>
      <c r="C1322" s="594" t="s">
        <v>668</v>
      </c>
      <c r="D1322" s="144"/>
      <c r="E1322" s="529"/>
      <c r="F1322" s="529"/>
      <c r="G1322" s="529"/>
      <c r="H1322" s="529"/>
      <c r="I1322" s="529"/>
      <c r="J1322" s="529"/>
      <c r="K1322" s="529"/>
      <c r="L1322" s="529"/>
      <c r="M1322" s="529"/>
      <c r="N1322" s="529"/>
      <c r="P1322" s="529"/>
      <c r="Q1322" s="529"/>
    </row>
    <row r="1323" spans="2:17">
      <c r="B1323" s="505"/>
      <c r="C1323" s="610" t="s">
        <v>655</v>
      </c>
      <c r="D1323"/>
      <c r="E1323" s="608">
        <v>186.75200000000001</v>
      </c>
      <c r="F1323" s="608">
        <v>105.673</v>
      </c>
      <c r="G1323" s="608">
        <v>837.14</v>
      </c>
      <c r="H1323" s="608">
        <v>34.234999999999999</v>
      </c>
      <c r="I1323" s="608">
        <v>283.58599999999996</v>
      </c>
      <c r="J1323" s="608">
        <v>145.511</v>
      </c>
      <c r="K1323" s="608">
        <v>3144.596</v>
      </c>
      <c r="L1323" s="608">
        <v>931.30600000000004</v>
      </c>
      <c r="M1323" s="608">
        <v>30.105</v>
      </c>
      <c r="N1323" s="608">
        <v>5698.9040000000005</v>
      </c>
      <c r="P1323" s="608">
        <v>153.42400000000001</v>
      </c>
      <c r="Q1323" s="608">
        <v>2462.7820000000002</v>
      </c>
    </row>
    <row r="1324" spans="2:17">
      <c r="B1324" s="505"/>
      <c r="C1324" s="861" t="s">
        <v>656</v>
      </c>
      <c r="D1324" s="533"/>
      <c r="E1324" s="862">
        <v>100.98</v>
      </c>
      <c r="F1324" s="862">
        <v>21.114000000000001</v>
      </c>
      <c r="G1324" s="862">
        <v>796.49699999999996</v>
      </c>
      <c r="H1324" s="862">
        <v>178.71200000000002</v>
      </c>
      <c r="I1324" s="862">
        <v>277.77099999999996</v>
      </c>
      <c r="J1324" s="862">
        <v>15.145</v>
      </c>
      <c r="K1324" s="862">
        <v>2581.0279999999998</v>
      </c>
      <c r="L1324" s="862">
        <v>449.56400000000002</v>
      </c>
      <c r="M1324" s="862">
        <v>4.2149999999999999</v>
      </c>
      <c r="N1324" s="862">
        <v>4425.0259999999998</v>
      </c>
      <c r="P1324" s="608">
        <v>106.631</v>
      </c>
      <c r="Q1324" s="608">
        <v>1770.9739999999999</v>
      </c>
    </row>
    <row r="1325" spans="2:17">
      <c r="B1325" s="505"/>
      <c r="C1325" s="863"/>
      <c r="D1325" s="1157"/>
      <c r="E1325" s="863">
        <v>287.73200000000003</v>
      </c>
      <c r="F1325" s="863">
        <v>126.78700000000001</v>
      </c>
      <c r="G1325" s="787">
        <v>1633.6369999999999</v>
      </c>
      <c r="H1325" s="787">
        <v>212.947</v>
      </c>
      <c r="I1325" s="787">
        <v>561.35699999999997</v>
      </c>
      <c r="J1325" s="787">
        <v>160.65600000000001</v>
      </c>
      <c r="K1325" s="787">
        <v>5725.6239999999998</v>
      </c>
      <c r="L1325" s="787">
        <v>1380.8700000000001</v>
      </c>
      <c r="M1325" s="787">
        <v>34.32</v>
      </c>
      <c r="N1325" s="787">
        <v>10123.93</v>
      </c>
      <c r="P1325" s="787">
        <v>260.05500000000001</v>
      </c>
      <c r="Q1325" s="787">
        <v>4233.7559999999994</v>
      </c>
    </row>
    <row r="1326" spans="2:17" ht="23.2" customHeight="1">
      <c r="B1326" s="706" t="s">
        <v>308</v>
      </c>
      <c r="C1326" s="1272" t="s">
        <v>676</v>
      </c>
      <c r="D1326" s="1272"/>
      <c r="E1326" s="1272"/>
      <c r="F1326" s="1272"/>
      <c r="G1326" s="1272"/>
      <c r="H1326" s="1272"/>
      <c r="I1326" s="1272"/>
      <c r="J1326" s="1272"/>
      <c r="K1326" s="1272"/>
      <c r="L1326" s="1272"/>
      <c r="M1326" s="1272"/>
      <c r="N1326" s="1272"/>
      <c r="O1326" s="1272"/>
      <c r="P1326" s="1272"/>
      <c r="Q1326" s="1272"/>
    </row>
    <row r="1327" spans="2:17">
      <c r="B1327" s="399" t="s">
        <v>492</v>
      </c>
      <c r="C1327" s="1266" t="s">
        <v>532</v>
      </c>
      <c r="D1327" s="1266"/>
      <c r="E1327" s="1266"/>
      <c r="F1327" s="1266"/>
      <c r="G1327" s="1266"/>
      <c r="H1327" s="1266"/>
      <c r="I1327" s="1266"/>
      <c r="J1327" s="1266"/>
      <c r="K1327" s="1266"/>
      <c r="L1327" s="1266"/>
      <c r="M1327" s="1266"/>
      <c r="N1327" s="1266"/>
      <c r="O1327" s="1266"/>
      <c r="P1327" s="1266"/>
      <c r="Q1327" s="1266"/>
    </row>
    <row r="1328" spans="2:17">
      <c r="B1328" s="399" t="s">
        <v>302</v>
      </c>
      <c r="C1328" s="1266" t="s">
        <v>749</v>
      </c>
      <c r="D1328" s="1266"/>
      <c r="E1328" s="1266"/>
      <c r="F1328" s="1266"/>
      <c r="G1328" s="1266"/>
      <c r="H1328" s="1266"/>
      <c r="I1328" s="1266"/>
      <c r="J1328" s="1266"/>
      <c r="K1328" s="1266"/>
      <c r="L1328" s="1266"/>
      <c r="M1328" s="1266"/>
      <c r="N1328" s="1266"/>
      <c r="O1328" s="1266"/>
      <c r="P1328" s="1266"/>
      <c r="Q1328" s="1266"/>
    </row>
    <row r="1329" spans="2:17">
      <c r="B1329" s="399" t="s">
        <v>297</v>
      </c>
      <c r="C1329" s="1266" t="s">
        <v>753</v>
      </c>
      <c r="D1329" s="1266"/>
      <c r="E1329" s="1266"/>
      <c r="F1329" s="1266"/>
      <c r="G1329" s="1266"/>
      <c r="H1329" s="1266"/>
      <c r="I1329" s="1266"/>
      <c r="J1329" s="1266"/>
      <c r="K1329" s="1266"/>
      <c r="L1329" s="1266"/>
      <c r="M1329" s="1266"/>
      <c r="N1329" s="1266"/>
      <c r="O1329" s="1266"/>
      <c r="P1329" s="1266"/>
      <c r="Q1329" s="1266"/>
    </row>
    <row r="1330" spans="2:17">
      <c r="B1330" s="399" t="s">
        <v>498</v>
      </c>
      <c r="C1330" s="1266" t="s">
        <v>678</v>
      </c>
      <c r="D1330" s="1266"/>
      <c r="E1330" s="1266"/>
      <c r="F1330" s="1266"/>
      <c r="G1330" s="1266"/>
      <c r="H1330" s="1266"/>
      <c r="I1330" s="1266"/>
      <c r="J1330" s="1266"/>
      <c r="K1330" s="1266"/>
      <c r="L1330" s="1266"/>
      <c r="M1330" s="1266"/>
      <c r="N1330" s="1266"/>
      <c r="O1330" s="1266"/>
      <c r="P1330" s="1266"/>
      <c r="Q1330" s="1266"/>
    </row>
    <row r="1331" spans="2:17">
      <c r="B1331" s="399" t="s">
        <v>500</v>
      </c>
      <c r="C1331" s="1266" t="s">
        <v>754</v>
      </c>
      <c r="D1331" s="1266"/>
      <c r="E1331" s="1266"/>
      <c r="F1331" s="1266"/>
      <c r="G1331" s="1266"/>
      <c r="H1331" s="1266"/>
      <c r="I1331" s="1266"/>
      <c r="J1331" s="1266"/>
      <c r="K1331" s="1266"/>
      <c r="L1331" s="1266"/>
      <c r="M1331" s="1266"/>
      <c r="N1331" s="1266"/>
      <c r="O1331" s="1266"/>
      <c r="P1331" s="1266"/>
      <c r="Q1331" s="1266"/>
    </row>
    <row r="1332" spans="2:17" ht="21.7" customHeight="1">
      <c r="B1332" s="399" t="s">
        <v>502</v>
      </c>
      <c r="C1332" s="1272" t="s">
        <v>755</v>
      </c>
      <c r="D1332" s="1272"/>
      <c r="E1332" s="1272"/>
      <c r="F1332" s="1272"/>
      <c r="G1332" s="1272"/>
      <c r="H1332" s="1272"/>
      <c r="I1332" s="1272"/>
      <c r="J1332" s="1272"/>
      <c r="K1332" s="1272"/>
      <c r="L1332" s="1272"/>
      <c r="M1332" s="1272"/>
      <c r="N1332" s="1272"/>
      <c r="O1332" s="1272"/>
      <c r="P1332" s="1272"/>
      <c r="Q1332" s="1272"/>
    </row>
    <row r="1333" spans="2:17">
      <c r="B1333" s="505"/>
      <c r="C1333" s="1291"/>
      <c r="D1333" s="1291"/>
      <c r="E1333" s="1291"/>
      <c r="F1333" s="1291"/>
      <c r="G1333" s="1291"/>
      <c r="H1333" s="1291"/>
      <c r="I1333" s="1291"/>
      <c r="J1333" s="1291"/>
      <c r="K1333" s="1291"/>
      <c r="L1333" s="1291"/>
      <c r="M1333" s="1291"/>
      <c r="N1333" s="1291"/>
      <c r="O1333" s="1291"/>
      <c r="P1333" s="1291"/>
      <c r="Q1333" s="1291"/>
    </row>
    <row r="1334" spans="2:17" ht="14.1">
      <c r="B1334" s="505"/>
      <c r="C1334" s="1195" t="s">
        <v>686</v>
      </c>
      <c r="D1334" s="511"/>
      <c r="E1334" s="1283" t="s">
        <v>352</v>
      </c>
      <c r="F1334" s="1284"/>
      <c r="G1334" s="1283" t="s">
        <v>566</v>
      </c>
      <c r="H1334" s="1283"/>
      <c r="I1334" s="1154" t="s">
        <v>567</v>
      </c>
      <c r="J1334" s="1154" t="s">
        <v>568</v>
      </c>
      <c r="K1334" s="1283" t="s">
        <v>569</v>
      </c>
      <c r="L1334" s="1285"/>
      <c r="M1334" s="1154" t="s">
        <v>570</v>
      </c>
      <c r="N1334" s="1155" t="s">
        <v>638</v>
      </c>
      <c r="P1334" s="7" t="s">
        <v>571</v>
      </c>
      <c r="Q1334" s="7" t="s">
        <v>572</v>
      </c>
    </row>
    <row r="1335" spans="2:17">
      <c r="B1335" s="505"/>
      <c r="C1335" s="1196" t="s">
        <v>687</v>
      </c>
      <c r="D1335" s="511"/>
      <c r="E1335" s="1279"/>
      <c r="F1335" s="1280"/>
      <c r="G1335" s="1279" t="s">
        <v>573</v>
      </c>
      <c r="H1335" s="1279"/>
      <c r="I1335" s="11" t="s">
        <v>573</v>
      </c>
      <c r="J1335" s="11"/>
      <c r="K1335" s="539"/>
      <c r="L1335" s="539"/>
      <c r="M1335" s="539"/>
      <c r="N1335" s="539"/>
      <c r="P1335" s="6" t="s">
        <v>574</v>
      </c>
      <c r="Q1335" s="6" t="s">
        <v>575</v>
      </c>
    </row>
    <row r="1336" spans="2:17">
      <c r="B1336" s="505"/>
      <c r="C1336" s="683"/>
      <c r="D1336" s="520"/>
      <c r="E1336" s="541"/>
      <c r="F1336" s="541"/>
      <c r="G1336" s="541"/>
      <c r="H1336" s="541" t="s">
        <v>576</v>
      </c>
      <c r="I1336" s="541"/>
      <c r="J1336" s="541"/>
      <c r="K1336" s="541"/>
      <c r="L1336" s="541"/>
      <c r="M1336" s="541"/>
      <c r="N1336" s="541"/>
      <c r="P1336" s="541"/>
      <c r="Q1336" s="541"/>
    </row>
    <row r="1337" spans="2:17">
      <c r="B1337" s="505"/>
      <c r="C1337" s="537"/>
      <c r="D1337" s="520"/>
      <c r="E1337" s="539"/>
      <c r="F1337" s="539" t="s">
        <v>576</v>
      </c>
      <c r="G1337" s="539"/>
      <c r="H1337" s="539" t="s">
        <v>566</v>
      </c>
      <c r="I1337" s="539"/>
      <c r="J1337" s="539"/>
      <c r="K1337" s="539"/>
      <c r="L1337" s="539" t="s">
        <v>576</v>
      </c>
      <c r="M1337" s="539"/>
      <c r="N1337" s="539"/>
      <c r="P1337" s="539"/>
      <c r="Q1337" s="539"/>
    </row>
    <row r="1338" spans="2:17">
      <c r="B1338" s="505"/>
      <c r="C1338" s="542"/>
      <c r="D1338" s="513"/>
      <c r="E1338" s="543" t="s">
        <v>577</v>
      </c>
      <c r="F1338" s="543" t="s">
        <v>352</v>
      </c>
      <c r="G1338" s="543" t="s">
        <v>149</v>
      </c>
      <c r="H1338" s="543" t="s">
        <v>573</v>
      </c>
      <c r="I1338" s="543"/>
      <c r="J1338" s="543"/>
      <c r="K1338" s="543" t="s">
        <v>615</v>
      </c>
      <c r="L1338" s="543" t="s">
        <v>747</v>
      </c>
      <c r="M1338" s="543"/>
      <c r="N1338" s="543"/>
      <c r="P1338" s="543"/>
      <c r="Q1338" s="543"/>
    </row>
    <row r="1339" spans="2:17">
      <c r="B1339" s="505"/>
      <c r="C1339" s="544">
        <v>2021</v>
      </c>
      <c r="D1339" s="529"/>
      <c r="E1339" s="529"/>
      <c r="F1339" s="529"/>
      <c r="G1339" s="529"/>
      <c r="H1339" s="529"/>
      <c r="I1339" s="529"/>
      <c r="J1339" s="529"/>
      <c r="K1339" s="529"/>
      <c r="L1339" s="529"/>
      <c r="M1339" s="529"/>
      <c r="N1339" s="529"/>
      <c r="P1339" s="529"/>
      <c r="Q1339" s="529"/>
    </row>
    <row r="1340" spans="2:17">
      <c r="B1340" s="505"/>
      <c r="C1340" s="594" t="s">
        <v>578</v>
      </c>
      <c r="D1340" s="595"/>
      <c r="E1340" s="513"/>
      <c r="F1340" s="513"/>
      <c r="G1340" s="513"/>
      <c r="H1340" s="513"/>
      <c r="I1340" s="513"/>
      <c r="J1340" s="513"/>
      <c r="K1340" s="513"/>
      <c r="L1340" s="513"/>
      <c r="M1340" s="513"/>
      <c r="N1340" s="513"/>
      <c r="P1340" s="549"/>
      <c r="Q1340" s="549"/>
    </row>
    <row r="1341" spans="2:17">
      <c r="B1341" s="505"/>
      <c r="C1341" s="594" t="s">
        <v>654</v>
      </c>
      <c r="D1341" s="596"/>
      <c r="E1341" s="529"/>
      <c r="F1341" s="529"/>
      <c r="G1341" s="529"/>
      <c r="H1341" s="529"/>
      <c r="I1341" s="529"/>
      <c r="J1341" s="529"/>
      <c r="K1341" s="529"/>
      <c r="L1341" s="529"/>
      <c r="M1341" s="529"/>
      <c r="N1341" s="529"/>
      <c r="P1341" s="529"/>
      <c r="Q1341" s="529"/>
    </row>
    <row r="1342" spans="2:17">
      <c r="B1342" s="505"/>
      <c r="C1342" s="610" t="s">
        <v>655</v>
      </c>
      <c r="D1342" s="599"/>
      <c r="E1342" s="608">
        <v>306.34199999999998</v>
      </c>
      <c r="F1342" s="608">
        <v>0</v>
      </c>
      <c r="G1342" s="608">
        <v>1921.029</v>
      </c>
      <c r="H1342" s="608">
        <v>0</v>
      </c>
      <c r="I1342" s="608">
        <v>1567.1010000000001</v>
      </c>
      <c r="J1342" s="608">
        <v>1382.4469999999999</v>
      </c>
      <c r="K1342" s="608">
        <v>0</v>
      </c>
      <c r="L1342" s="608">
        <v>3883.2910000000002</v>
      </c>
      <c r="M1342" s="608">
        <v>2058.14</v>
      </c>
      <c r="N1342" s="608">
        <v>11118.32</v>
      </c>
      <c r="P1342" s="608">
        <v>8614.8889999999992</v>
      </c>
      <c r="Q1342" s="608">
        <v>2503.431</v>
      </c>
    </row>
    <row r="1343" spans="2:17">
      <c r="B1343" s="505"/>
      <c r="C1343" s="861" t="s">
        <v>656</v>
      </c>
      <c r="D1343" s="600"/>
      <c r="E1343" s="862">
        <v>51.218000000000004</v>
      </c>
      <c r="F1343" s="862">
        <v>0</v>
      </c>
      <c r="G1343" s="862">
        <v>3423.0790000000002</v>
      </c>
      <c r="H1343" s="862">
        <v>0</v>
      </c>
      <c r="I1343" s="862">
        <v>1963.904</v>
      </c>
      <c r="J1343" s="862">
        <v>158.38499999999999</v>
      </c>
      <c r="K1343" s="862">
        <v>0</v>
      </c>
      <c r="L1343" s="862">
        <v>3640.99</v>
      </c>
      <c r="M1343" s="862">
        <v>1028.973</v>
      </c>
      <c r="N1343" s="862">
        <v>10266.549000000001</v>
      </c>
      <c r="P1343" s="862">
        <v>6752.4660000000003</v>
      </c>
      <c r="Q1343" s="862">
        <v>3514.0830000000001</v>
      </c>
    </row>
    <row r="1344" spans="2:17">
      <c r="B1344" s="505"/>
      <c r="C1344" s="863"/>
      <c r="D1344" s="1157"/>
      <c r="E1344" s="863">
        <v>357.56</v>
      </c>
      <c r="F1344" s="863">
        <v>0</v>
      </c>
      <c r="G1344" s="787">
        <v>5344.1080000000002</v>
      </c>
      <c r="H1344" s="863">
        <v>0</v>
      </c>
      <c r="I1344" s="787">
        <v>3531.0050000000001</v>
      </c>
      <c r="J1344" s="787">
        <v>1540.8320000000001</v>
      </c>
      <c r="K1344" s="863">
        <v>0</v>
      </c>
      <c r="L1344" s="787">
        <v>7524.2809999999999</v>
      </c>
      <c r="M1344" s="787">
        <v>3087.1129999999998</v>
      </c>
      <c r="N1344" s="787">
        <v>21384.868999999999</v>
      </c>
      <c r="P1344" s="787">
        <v>15367.355</v>
      </c>
      <c r="Q1344" s="787">
        <v>6017.5140000000001</v>
      </c>
    </row>
    <row r="1345" spans="2:17">
      <c r="B1345" s="505"/>
      <c r="C1345" s="72"/>
      <c r="D1345"/>
      <c r="E1345" s="601"/>
      <c r="F1345" s="601"/>
      <c r="G1345" s="602"/>
      <c r="H1345" s="601"/>
      <c r="I1345" s="602"/>
      <c r="J1345" s="602"/>
      <c r="K1345" s="601"/>
      <c r="L1345" s="602"/>
      <c r="M1345" s="602"/>
      <c r="N1345" s="602"/>
    </row>
    <row r="1346" spans="2:17">
      <c r="B1346" s="505"/>
      <c r="C1346" s="18" t="s">
        <v>657</v>
      </c>
      <c r="D1346"/>
      <c r="E1346" s="605"/>
      <c r="F1346" s="605"/>
      <c r="G1346" s="605"/>
      <c r="H1346" s="605"/>
      <c r="I1346" s="605"/>
      <c r="J1346" s="605"/>
      <c r="K1346" s="605"/>
      <c r="L1346" s="605"/>
      <c r="M1346" s="605"/>
      <c r="N1346" s="605"/>
    </row>
    <row r="1347" spans="2:17">
      <c r="B1347" s="505"/>
      <c r="C1347" s="18" t="s">
        <v>658</v>
      </c>
      <c r="D1347" s="533"/>
      <c r="E1347" s="608">
        <v>253.875</v>
      </c>
      <c r="F1347" s="608">
        <v>0</v>
      </c>
      <c r="G1347" s="608">
        <v>716.92600000000004</v>
      </c>
      <c r="H1347" s="608">
        <v>0.77300000000000002</v>
      </c>
      <c r="I1347" s="608">
        <v>-767.41</v>
      </c>
      <c r="J1347" s="608">
        <v>536.75400000000002</v>
      </c>
      <c r="K1347" s="608">
        <v>0</v>
      </c>
      <c r="L1347" s="608">
        <v>-65.635000000000005</v>
      </c>
      <c r="M1347" s="608">
        <v>-285.221</v>
      </c>
      <c r="N1347" s="608">
        <v>390.06200000000001</v>
      </c>
      <c r="P1347" s="608">
        <v>-612.89700000000005</v>
      </c>
      <c r="Q1347" s="608">
        <v>1002.9589999999999</v>
      </c>
    </row>
    <row r="1348" spans="2:17">
      <c r="B1348" s="505"/>
      <c r="C1348" s="18" t="s">
        <v>659</v>
      </c>
      <c r="D1348" s="533"/>
      <c r="E1348" s="608">
        <v>0</v>
      </c>
      <c r="F1348" s="608">
        <v>0</v>
      </c>
      <c r="G1348" s="608">
        <v>246.98599999999999</v>
      </c>
      <c r="H1348" s="608">
        <v>0</v>
      </c>
      <c r="I1348" s="608">
        <v>0</v>
      </c>
      <c r="J1348" s="608">
        <v>0</v>
      </c>
      <c r="K1348" s="608">
        <v>0</v>
      </c>
      <c r="L1348" s="608">
        <v>0</v>
      </c>
      <c r="M1348" s="608">
        <v>0</v>
      </c>
      <c r="N1348" s="608">
        <v>246.98599999999999</v>
      </c>
      <c r="P1348" s="608">
        <v>0</v>
      </c>
      <c r="Q1348" s="608">
        <v>246.98599999999999</v>
      </c>
    </row>
    <row r="1349" spans="2:17">
      <c r="B1349" s="505"/>
      <c r="C1349" s="18" t="s">
        <v>660</v>
      </c>
      <c r="D1349" s="533"/>
      <c r="E1349" s="608">
        <v>0</v>
      </c>
      <c r="F1349" s="608">
        <v>0</v>
      </c>
      <c r="G1349" s="608"/>
      <c r="H1349" s="608">
        <v>0</v>
      </c>
      <c r="I1349" s="608">
        <v>0</v>
      </c>
      <c r="J1349" s="608">
        <v>0</v>
      </c>
      <c r="K1349" s="608">
        <v>0</v>
      </c>
      <c r="L1349" s="608">
        <v>0</v>
      </c>
      <c r="M1349" s="608">
        <v>0</v>
      </c>
      <c r="N1349" s="608">
        <v>0</v>
      </c>
      <c r="P1349" s="608">
        <v>0</v>
      </c>
      <c r="Q1349" s="608">
        <v>0</v>
      </c>
    </row>
    <row r="1350" spans="2:17">
      <c r="B1350" s="505"/>
      <c r="C1350" s="18" t="s">
        <v>661</v>
      </c>
      <c r="D1350" s="533"/>
      <c r="E1350" s="608">
        <v>0</v>
      </c>
      <c r="F1350" s="608">
        <v>0</v>
      </c>
      <c r="G1350" s="608">
        <v>1.19</v>
      </c>
      <c r="H1350" s="608">
        <v>0</v>
      </c>
      <c r="I1350" s="608">
        <v>0</v>
      </c>
      <c r="J1350" s="608">
        <v>25.024999999999999</v>
      </c>
      <c r="K1350" s="608">
        <v>0</v>
      </c>
      <c r="L1350" s="608">
        <v>116.194</v>
      </c>
      <c r="M1350" s="608">
        <v>0</v>
      </c>
      <c r="N1350" s="608">
        <v>142.40899999999999</v>
      </c>
      <c r="P1350" s="608">
        <v>141.21899999999999</v>
      </c>
      <c r="Q1350" s="608">
        <v>1.19</v>
      </c>
    </row>
    <row r="1351" spans="2:17">
      <c r="B1351" s="505"/>
      <c r="C1351" s="18" t="s">
        <v>674</v>
      </c>
      <c r="D1351" s="533"/>
      <c r="E1351" s="608">
        <v>-103.30800000000001</v>
      </c>
      <c r="F1351" s="608">
        <v>0</v>
      </c>
      <c r="G1351" s="608">
        <v>-444.75099999999998</v>
      </c>
      <c r="H1351" s="608">
        <v>-0.73699999999999999</v>
      </c>
      <c r="I1351" s="608">
        <v>-464.61900000000003</v>
      </c>
      <c r="J1351" s="608">
        <v>-515.94000000000005</v>
      </c>
      <c r="K1351" s="608">
        <v>0</v>
      </c>
      <c r="L1351" s="608">
        <v>-488.70800000000003</v>
      </c>
      <c r="M1351" s="608">
        <v>-279.18299999999999</v>
      </c>
      <c r="N1351" s="608">
        <v>-2297.2460000000001</v>
      </c>
      <c r="P1351" s="608">
        <v>-1715.5650000000001</v>
      </c>
      <c r="Q1351" s="608">
        <v>-581.68100000000004</v>
      </c>
    </row>
    <row r="1352" spans="2:17">
      <c r="B1352" s="505"/>
      <c r="C1352" s="18" t="s">
        <v>663</v>
      </c>
      <c r="D1352" s="533"/>
      <c r="E1352" s="608">
        <v>-7.3970000000000002</v>
      </c>
      <c r="F1352" s="608">
        <v>0</v>
      </c>
      <c r="G1352" s="608">
        <v>-59.81</v>
      </c>
      <c r="H1352" s="608">
        <v>0</v>
      </c>
      <c r="I1352" s="608">
        <v>0</v>
      </c>
      <c r="J1352" s="608">
        <v>0</v>
      </c>
      <c r="K1352" s="608">
        <v>0</v>
      </c>
      <c r="L1352" s="608">
        <v>-1298.049</v>
      </c>
      <c r="M1352" s="608">
        <v>0</v>
      </c>
      <c r="N1352" s="608">
        <v>-1365.2560000000001</v>
      </c>
      <c r="P1352" s="608">
        <v>-1298.049</v>
      </c>
      <c r="Q1352" s="608">
        <v>-67.206999999999994</v>
      </c>
    </row>
    <row r="1353" spans="2:17">
      <c r="B1353" s="505"/>
      <c r="C1353" s="863"/>
      <c r="D1353" s="1157"/>
      <c r="E1353" s="787">
        <v>143.17000000000002</v>
      </c>
      <c r="F1353" s="787">
        <v>0</v>
      </c>
      <c r="G1353" s="787">
        <v>460.54100000000011</v>
      </c>
      <c r="H1353" s="787">
        <v>0</v>
      </c>
      <c r="I1353" s="787">
        <v>-1232.029</v>
      </c>
      <c r="J1353" s="787">
        <v>45.838999999999942</v>
      </c>
      <c r="K1353" s="787">
        <v>0</v>
      </c>
      <c r="L1353" s="787">
        <v>-1736.1979999999999</v>
      </c>
      <c r="M1353" s="787">
        <v>-564.404</v>
      </c>
      <c r="N1353" s="787">
        <v>-2883.0450000000001</v>
      </c>
      <c r="P1353" s="787">
        <v>-3485.2919999999999</v>
      </c>
      <c r="Q1353" s="787">
        <v>602.24699999999996</v>
      </c>
    </row>
    <row r="1354" spans="2:17">
      <c r="B1354" s="505"/>
      <c r="C1354" s="594" t="s">
        <v>681</v>
      </c>
      <c r="D1354" s="144"/>
      <c r="E1354" s="529"/>
      <c r="F1354" s="529"/>
      <c r="G1354" s="529"/>
      <c r="H1354" s="529"/>
      <c r="I1354" s="529"/>
      <c r="J1354" s="529"/>
      <c r="K1354" s="529"/>
      <c r="L1354" s="529"/>
      <c r="M1354" s="529"/>
      <c r="N1354" s="529"/>
      <c r="P1354" s="529"/>
      <c r="Q1354" s="529"/>
    </row>
    <row r="1355" spans="2:17">
      <c r="B1355" s="505"/>
      <c r="C1355" s="610" t="s">
        <v>655</v>
      </c>
      <c r="D1355"/>
      <c r="E1355" s="608">
        <v>455.28899999999999</v>
      </c>
      <c r="F1355" s="608">
        <v>0</v>
      </c>
      <c r="G1355" s="608">
        <v>2400.7179999999998</v>
      </c>
      <c r="H1355" s="608">
        <v>0</v>
      </c>
      <c r="I1355" s="608">
        <v>1152.422</v>
      </c>
      <c r="J1355" s="608">
        <v>1432.636</v>
      </c>
      <c r="K1355" s="608">
        <v>0</v>
      </c>
      <c r="L1355" s="608">
        <v>3266.0569999999998</v>
      </c>
      <c r="M1355" s="608">
        <v>1583.951</v>
      </c>
      <c r="N1355" s="608">
        <v>10291.079</v>
      </c>
      <c r="P1355" s="608">
        <v>7160.1130000000003</v>
      </c>
      <c r="Q1355" s="608">
        <v>3130.9659999999999</v>
      </c>
    </row>
    <row r="1356" spans="2:17">
      <c r="B1356" s="505"/>
      <c r="C1356" s="861" t="s">
        <v>656</v>
      </c>
      <c r="D1356" s="533"/>
      <c r="E1356" s="862">
        <v>45.441000000000003</v>
      </c>
      <c r="F1356" s="862">
        <v>0</v>
      </c>
      <c r="G1356" s="862">
        <v>3403.931</v>
      </c>
      <c r="H1356" s="862">
        <v>0</v>
      </c>
      <c r="I1356" s="862">
        <v>1146.5540000000001</v>
      </c>
      <c r="J1356" s="862">
        <v>154.035</v>
      </c>
      <c r="K1356" s="862">
        <v>0</v>
      </c>
      <c r="L1356" s="862">
        <v>2522.0259999999998</v>
      </c>
      <c r="M1356" s="862">
        <v>938.75800000000004</v>
      </c>
      <c r="N1356" s="862">
        <v>8210.7450000000008</v>
      </c>
      <c r="P1356" s="862">
        <v>4721.95</v>
      </c>
      <c r="Q1356" s="862">
        <v>3488.7950000000001</v>
      </c>
    </row>
    <row r="1357" spans="2:17" ht="13.45" customHeight="1">
      <c r="B1357" s="505"/>
      <c r="C1357" s="863"/>
      <c r="D1357" s="1157"/>
      <c r="E1357" s="863">
        <v>500.73</v>
      </c>
      <c r="F1357" s="863">
        <v>0</v>
      </c>
      <c r="G1357" s="787">
        <v>5804.6490000000003</v>
      </c>
      <c r="H1357" s="863">
        <v>0</v>
      </c>
      <c r="I1357" s="787">
        <v>2298.9760000000001</v>
      </c>
      <c r="J1357" s="787">
        <v>1586.671</v>
      </c>
      <c r="K1357" s="863">
        <v>0</v>
      </c>
      <c r="L1357" s="787">
        <v>5788.0829999999996</v>
      </c>
      <c r="M1357" s="787">
        <v>2522.7089999999998</v>
      </c>
      <c r="N1357" s="787">
        <v>18501.824000000001</v>
      </c>
      <c r="P1357" s="787">
        <v>11882.063</v>
      </c>
      <c r="Q1357" s="787">
        <v>6619.7610000000004</v>
      </c>
    </row>
    <row r="1358" spans="2:17" ht="20.5" customHeight="1">
      <c r="B1358" s="505"/>
      <c r="C1358" s="594" t="s">
        <v>706</v>
      </c>
      <c r="D1358" s="513"/>
      <c r="E1358" s="513"/>
      <c r="F1358" s="513"/>
      <c r="G1358" s="513"/>
      <c r="H1358" s="513"/>
      <c r="I1358" s="513"/>
      <c r="J1358" s="513"/>
      <c r="K1358" s="513"/>
      <c r="L1358" s="513"/>
      <c r="M1358" s="513"/>
      <c r="N1358" s="513"/>
      <c r="P1358" s="549"/>
      <c r="Q1358" s="549"/>
    </row>
    <row r="1359" spans="2:17">
      <c r="B1359" s="505"/>
      <c r="C1359" s="594" t="s">
        <v>654</v>
      </c>
      <c r="D1359" s="144"/>
      <c r="E1359" s="529"/>
      <c r="F1359" s="529"/>
      <c r="G1359" s="529"/>
      <c r="H1359" s="529"/>
      <c r="I1359" s="529"/>
      <c r="J1359" s="529"/>
      <c r="K1359" s="529"/>
      <c r="L1359" s="529"/>
      <c r="M1359" s="529"/>
      <c r="N1359" s="529"/>
      <c r="P1359" s="529"/>
      <c r="Q1359" s="529"/>
    </row>
    <row r="1360" spans="2:17">
      <c r="B1360" s="505"/>
      <c r="C1360" s="610" t="s">
        <v>655</v>
      </c>
      <c r="D1360"/>
      <c r="E1360" s="608">
        <v>0</v>
      </c>
      <c r="F1360" s="608">
        <v>141.37799999999999</v>
      </c>
      <c r="G1360" s="608">
        <v>0</v>
      </c>
      <c r="H1360" s="608">
        <v>2.1030000000000002</v>
      </c>
      <c r="I1360" s="608">
        <v>965.15899999999999</v>
      </c>
      <c r="J1360" s="608">
        <v>599.76800000000003</v>
      </c>
      <c r="K1360" s="608">
        <v>11373.203</v>
      </c>
      <c r="L1360" s="608">
        <v>6.5380000000000003</v>
      </c>
      <c r="M1360" s="608">
        <v>0</v>
      </c>
      <c r="N1360" s="608">
        <v>13088.148999999999</v>
      </c>
      <c r="P1360" s="608">
        <v>0</v>
      </c>
      <c r="Q1360" s="608">
        <v>4207.4269999999997</v>
      </c>
    </row>
    <row r="1361" spans="2:17">
      <c r="B1361" s="505"/>
      <c r="C1361" s="861" t="s">
        <v>656</v>
      </c>
      <c r="D1361" s="533"/>
      <c r="E1361" s="862">
        <v>0</v>
      </c>
      <c r="F1361" s="862">
        <v>20.648</v>
      </c>
      <c r="G1361" s="862">
        <v>0</v>
      </c>
      <c r="H1361" s="862">
        <v>6.1760000000000002</v>
      </c>
      <c r="I1361" s="862">
        <v>513.28300000000002</v>
      </c>
      <c r="J1361" s="862">
        <v>141.50299999999999</v>
      </c>
      <c r="K1361" s="862">
        <v>7312.0309999999999</v>
      </c>
      <c r="L1361" s="862">
        <v>0</v>
      </c>
      <c r="M1361" s="862">
        <v>0</v>
      </c>
      <c r="N1361" s="862">
        <v>7993.6409999999996</v>
      </c>
      <c r="P1361" s="862">
        <v>0</v>
      </c>
      <c r="Q1361" s="862">
        <v>550.78800000000001</v>
      </c>
    </row>
    <row r="1362" spans="2:17">
      <c r="B1362" s="505"/>
      <c r="C1362" s="863"/>
      <c r="D1362" s="1157"/>
      <c r="E1362" s="863">
        <v>0</v>
      </c>
      <c r="F1362" s="863">
        <v>162.02600000000001</v>
      </c>
      <c r="G1362" s="863">
        <v>0</v>
      </c>
      <c r="H1362" s="787">
        <v>8.2789999999999999</v>
      </c>
      <c r="I1362" s="787">
        <v>1478.442</v>
      </c>
      <c r="J1362" s="787">
        <v>741.27099999999996</v>
      </c>
      <c r="K1362" s="787">
        <v>18685.234</v>
      </c>
      <c r="L1362" s="787">
        <v>6.5380000000000003</v>
      </c>
      <c r="M1362" s="863">
        <v>0</v>
      </c>
      <c r="N1362" s="787">
        <v>21081.79</v>
      </c>
      <c r="P1362" s="863">
        <v>0</v>
      </c>
      <c r="Q1362" s="787">
        <v>4758.2150000000001</v>
      </c>
    </row>
    <row r="1363" spans="2:17">
      <c r="B1363" s="505"/>
      <c r="C1363" s="72"/>
      <c r="D1363"/>
      <c r="E1363" s="601"/>
      <c r="F1363" s="602"/>
      <c r="G1363" s="601"/>
      <c r="H1363" s="602"/>
      <c r="I1363" s="602"/>
      <c r="J1363" s="602"/>
      <c r="K1363" s="602"/>
      <c r="L1363" s="602"/>
      <c r="M1363" s="601"/>
      <c r="N1363" s="602"/>
    </row>
    <row r="1364" spans="2:17">
      <c r="B1364" s="505"/>
      <c r="C1364" s="18" t="s">
        <v>657</v>
      </c>
      <c r="D1364"/>
      <c r="E1364" s="605"/>
      <c r="F1364" s="605"/>
      <c r="G1364" s="605"/>
      <c r="H1364" s="605"/>
      <c r="I1364" s="605"/>
      <c r="J1364" s="605"/>
      <c r="K1364" s="605"/>
      <c r="L1364" s="605"/>
      <c r="M1364" s="605"/>
      <c r="N1364" s="605"/>
    </row>
    <row r="1365" spans="2:17">
      <c r="B1365" s="505"/>
      <c r="C1365" s="18" t="s">
        <v>658</v>
      </c>
      <c r="D1365" s="533"/>
      <c r="E1365" s="608">
        <v>0</v>
      </c>
      <c r="F1365" s="608">
        <v>8.1159999999999997</v>
      </c>
      <c r="G1365" s="608">
        <v>0</v>
      </c>
      <c r="H1365" s="608">
        <v>-1.554</v>
      </c>
      <c r="I1365" s="608">
        <v>-114.521</v>
      </c>
      <c r="J1365" s="608">
        <v>152.40299999999999</v>
      </c>
      <c r="K1365" s="608">
        <v>422.18</v>
      </c>
      <c r="L1365" s="608">
        <v>0</v>
      </c>
      <c r="M1365" s="608">
        <v>0</v>
      </c>
      <c r="N1365" s="608">
        <v>466.78100000000001</v>
      </c>
      <c r="P1365" s="608">
        <v>0</v>
      </c>
      <c r="Q1365" s="608">
        <v>97.864999999999995</v>
      </c>
    </row>
    <row r="1366" spans="2:17" ht="13.5" customHeight="1">
      <c r="B1366" s="505"/>
      <c r="C1366" s="18" t="s">
        <v>659</v>
      </c>
      <c r="D1366" s="533"/>
      <c r="E1366" s="608">
        <v>0</v>
      </c>
      <c r="F1366" s="608">
        <v>3.8119999999999998</v>
      </c>
      <c r="G1366" s="608">
        <v>0</v>
      </c>
      <c r="H1366" s="608">
        <v>0</v>
      </c>
      <c r="I1366" s="608">
        <v>0</v>
      </c>
      <c r="J1366" s="608">
        <v>0</v>
      </c>
      <c r="K1366" s="608">
        <v>0</v>
      </c>
      <c r="L1366" s="608">
        <v>0</v>
      </c>
      <c r="M1366" s="608">
        <v>0</v>
      </c>
      <c r="N1366" s="608">
        <v>3.8119999999999998</v>
      </c>
      <c r="P1366" s="608">
        <v>0</v>
      </c>
      <c r="Q1366" s="608">
        <v>3.8119999999999998</v>
      </c>
    </row>
    <row r="1367" spans="2:17">
      <c r="B1367" s="505"/>
      <c r="C1367" s="18" t="s">
        <v>660</v>
      </c>
      <c r="D1367" s="533"/>
      <c r="E1367" s="608">
        <v>0</v>
      </c>
      <c r="F1367" s="608">
        <v>0</v>
      </c>
      <c r="G1367" s="608">
        <v>0</v>
      </c>
      <c r="H1367" s="608">
        <v>0</v>
      </c>
      <c r="I1367" s="608">
        <v>2.8929999999999998</v>
      </c>
      <c r="J1367" s="608">
        <v>0</v>
      </c>
      <c r="K1367" s="608">
        <v>0</v>
      </c>
      <c r="L1367" s="608">
        <v>0</v>
      </c>
      <c r="M1367" s="608">
        <v>0</v>
      </c>
      <c r="N1367" s="608">
        <v>2.8919999999999999</v>
      </c>
      <c r="P1367" s="608">
        <v>0</v>
      </c>
      <c r="Q1367" s="608">
        <v>2.8919999999999999</v>
      </c>
    </row>
    <row r="1368" spans="2:17">
      <c r="B1368" s="505"/>
      <c r="C1368" s="18" t="s">
        <v>661</v>
      </c>
      <c r="D1368" s="533"/>
      <c r="E1368" s="608">
        <v>0</v>
      </c>
      <c r="F1368" s="608">
        <v>1.0760000000000001</v>
      </c>
      <c r="G1368" s="608">
        <v>0</v>
      </c>
      <c r="H1368" s="608">
        <v>1.302</v>
      </c>
      <c r="I1368" s="608">
        <v>222.108</v>
      </c>
      <c r="J1368" s="608">
        <v>0</v>
      </c>
      <c r="K1368" s="608">
        <v>150.58600000000001</v>
      </c>
      <c r="L1368" s="608">
        <v>0</v>
      </c>
      <c r="M1368" s="608">
        <v>0</v>
      </c>
      <c r="N1368" s="608">
        <v>375.072</v>
      </c>
      <c r="P1368" s="608">
        <v>0</v>
      </c>
      <c r="Q1368" s="608">
        <v>224.48599999999999</v>
      </c>
    </row>
    <row r="1369" spans="2:17">
      <c r="B1369" s="505"/>
      <c r="C1369" s="18" t="s">
        <v>674</v>
      </c>
      <c r="D1369" s="533"/>
      <c r="E1369" s="608">
        <v>0</v>
      </c>
      <c r="F1369" s="608">
        <v>-25.495000000000001</v>
      </c>
      <c r="G1369" s="608">
        <v>0</v>
      </c>
      <c r="H1369" s="608">
        <v>0</v>
      </c>
      <c r="I1369" s="608">
        <v>-123.881</v>
      </c>
      <c r="J1369" s="608">
        <v>-71.933999999999997</v>
      </c>
      <c r="K1369" s="608">
        <v>-477.93799999999999</v>
      </c>
      <c r="L1369" s="608">
        <v>-2.6459999999999999</v>
      </c>
      <c r="M1369" s="608">
        <v>0</v>
      </c>
      <c r="N1369" s="608">
        <v>-702.18499999999995</v>
      </c>
      <c r="P1369" s="608">
        <v>0</v>
      </c>
      <c r="Q1369" s="608">
        <v>-198.518</v>
      </c>
    </row>
    <row r="1370" spans="2:17">
      <c r="B1370" s="505"/>
      <c r="C1370" s="18" t="s">
        <v>663</v>
      </c>
      <c r="D1370" s="533"/>
      <c r="E1370" s="608">
        <v>0</v>
      </c>
      <c r="F1370" s="608">
        <v>-9.0500000000000007</v>
      </c>
      <c r="G1370" s="608">
        <v>0</v>
      </c>
      <c r="H1370" s="608">
        <v>0</v>
      </c>
      <c r="I1370" s="608">
        <v>0</v>
      </c>
      <c r="J1370" s="608">
        <v>0</v>
      </c>
      <c r="K1370" s="608">
        <v>-102.261</v>
      </c>
      <c r="L1370" s="608">
        <v>-4.0179999999999998</v>
      </c>
      <c r="M1370" s="608">
        <v>0</v>
      </c>
      <c r="N1370" s="608">
        <v>-115.32899999999999</v>
      </c>
      <c r="P1370" s="608">
        <v>0</v>
      </c>
      <c r="Q1370" s="608">
        <v>-9.0500000000000007</v>
      </c>
    </row>
    <row r="1371" spans="2:17" ht="13.5" customHeight="1">
      <c r="B1371" s="505"/>
      <c r="C1371" s="863"/>
      <c r="D1371" s="1157"/>
      <c r="E1371" s="787">
        <v>0</v>
      </c>
      <c r="F1371" s="787">
        <v>-21.542000000000002</v>
      </c>
      <c r="G1371" s="787">
        <v>0</v>
      </c>
      <c r="H1371" s="787">
        <v>-0.54299999999999993</v>
      </c>
      <c r="I1371" s="787">
        <v>-13.400999999999996</v>
      </c>
      <c r="J1371" s="787">
        <v>80.468999999999994</v>
      </c>
      <c r="K1371" s="787">
        <v>-7.4329999999999075</v>
      </c>
      <c r="L1371" s="787">
        <v>-6.5069999999999997</v>
      </c>
      <c r="M1371" s="787">
        <v>0</v>
      </c>
      <c r="N1371" s="787">
        <v>31.043000000000077</v>
      </c>
      <c r="P1371" s="787">
        <v>0</v>
      </c>
      <c r="Q1371" s="787">
        <v>121.48699999999995</v>
      </c>
    </row>
    <row r="1372" spans="2:17" ht="21.75" customHeight="1">
      <c r="B1372" s="505"/>
      <c r="C1372" s="594" t="s">
        <v>748</v>
      </c>
      <c r="D1372" s="144"/>
      <c r="E1372" s="529"/>
      <c r="F1372" s="529"/>
      <c r="G1372" s="529"/>
      <c r="H1372" s="529"/>
      <c r="I1372" s="529"/>
      <c r="J1372" s="529"/>
      <c r="K1372" s="529"/>
      <c r="L1372" s="529"/>
      <c r="M1372" s="529"/>
      <c r="N1372" s="529"/>
      <c r="P1372" s="529"/>
      <c r="Q1372" s="529"/>
    </row>
    <row r="1373" spans="2:17">
      <c r="B1373" s="505"/>
      <c r="C1373" s="610" t="s">
        <v>655</v>
      </c>
      <c r="D1373"/>
      <c r="E1373" s="608">
        <v>0</v>
      </c>
      <c r="F1373" s="608">
        <v>129.62100000000001</v>
      </c>
      <c r="G1373" s="608">
        <v>0</v>
      </c>
      <c r="H1373" s="608">
        <v>3.8370000000000002</v>
      </c>
      <c r="I1373" s="608">
        <v>928.55600000000004</v>
      </c>
      <c r="J1373" s="608">
        <v>688.51700000000005</v>
      </c>
      <c r="K1373" s="608">
        <v>11398.619000000001</v>
      </c>
      <c r="L1373" s="608">
        <v>0</v>
      </c>
      <c r="M1373" s="608">
        <v>0</v>
      </c>
      <c r="N1373" s="608">
        <v>13149.181</v>
      </c>
      <c r="P1373" s="608">
        <v>0</v>
      </c>
      <c r="Q1373" s="608">
        <v>4288.5420000000004</v>
      </c>
    </row>
    <row r="1374" spans="2:17">
      <c r="B1374" s="505"/>
      <c r="C1374" s="861" t="s">
        <v>656</v>
      </c>
      <c r="D1374" s="533"/>
      <c r="E1374" s="862">
        <v>0</v>
      </c>
      <c r="F1374" s="862">
        <v>10.863</v>
      </c>
      <c r="G1374" s="862">
        <v>0</v>
      </c>
      <c r="H1374" s="862">
        <v>3.899</v>
      </c>
      <c r="I1374" s="862">
        <v>536.48500000000001</v>
      </c>
      <c r="J1374" s="862">
        <v>133.22300000000001</v>
      </c>
      <c r="K1374" s="862">
        <v>7279.1819999999998</v>
      </c>
      <c r="L1374" s="862">
        <v>0</v>
      </c>
      <c r="M1374" s="862">
        <v>0</v>
      </c>
      <c r="N1374" s="862">
        <v>7963.652</v>
      </c>
      <c r="P1374" s="862">
        <v>0</v>
      </c>
      <c r="Q1374" s="862">
        <v>591.16</v>
      </c>
    </row>
    <row r="1375" spans="2:17">
      <c r="B1375" s="505"/>
      <c r="C1375" s="863"/>
      <c r="D1375" s="1157"/>
      <c r="E1375" s="863">
        <v>0</v>
      </c>
      <c r="F1375" s="863">
        <v>140.48400000000001</v>
      </c>
      <c r="G1375" s="863">
        <v>0</v>
      </c>
      <c r="H1375" s="787">
        <v>7.7359999999999998</v>
      </c>
      <c r="I1375" s="787">
        <v>1465.0409999999999</v>
      </c>
      <c r="J1375" s="787">
        <v>821.74</v>
      </c>
      <c r="K1375" s="787">
        <v>18677.800999999999</v>
      </c>
      <c r="L1375" s="863">
        <v>0</v>
      </c>
      <c r="M1375" s="863">
        <v>0</v>
      </c>
      <c r="N1375" s="787">
        <v>21112.832999999999</v>
      </c>
      <c r="P1375" s="863">
        <v>0</v>
      </c>
      <c r="Q1375" s="787">
        <v>4879.7020000000002</v>
      </c>
    </row>
    <row r="1376" spans="2:17">
      <c r="B1376" s="505"/>
      <c r="C1376" s="594" t="s">
        <v>704</v>
      </c>
      <c r="D1376" s="513"/>
      <c r="E1376" s="513"/>
      <c r="F1376" s="513"/>
      <c r="G1376" s="513"/>
      <c r="H1376" s="513"/>
      <c r="I1376" s="513"/>
      <c r="J1376" s="513"/>
      <c r="K1376" s="513"/>
      <c r="L1376" s="513"/>
      <c r="M1376" s="513"/>
      <c r="N1376" s="513"/>
      <c r="P1376" s="549"/>
      <c r="Q1376" s="549"/>
    </row>
    <row r="1377" spans="2:17">
      <c r="B1377" s="505"/>
      <c r="C1377" s="594" t="s">
        <v>654</v>
      </c>
      <c r="D1377" s="144"/>
      <c r="E1377" s="529"/>
      <c r="F1377" s="529"/>
      <c r="G1377" s="529"/>
      <c r="H1377" s="529"/>
      <c r="I1377" s="529"/>
      <c r="J1377" s="529"/>
      <c r="K1377" s="529"/>
      <c r="L1377" s="529"/>
      <c r="M1377" s="529"/>
      <c r="N1377" s="529"/>
      <c r="P1377" s="529"/>
      <c r="Q1377" s="529"/>
    </row>
    <row r="1378" spans="2:17">
      <c r="B1378" s="505"/>
      <c r="C1378" s="610" t="s">
        <v>655</v>
      </c>
      <c r="D1378"/>
      <c r="E1378" s="608">
        <v>306.34199999999998</v>
      </c>
      <c r="F1378" s="608">
        <v>141.37799999999999</v>
      </c>
      <c r="G1378" s="608">
        <v>1921.029</v>
      </c>
      <c r="H1378" s="608">
        <v>2.0730000000000004</v>
      </c>
      <c r="I1378" s="608">
        <v>2532.2600000000002</v>
      </c>
      <c r="J1378" s="608">
        <v>1982.2149999999999</v>
      </c>
      <c r="K1378" s="608">
        <v>11373.203</v>
      </c>
      <c r="L1378" s="608">
        <v>3889.8290000000002</v>
      </c>
      <c r="M1378" s="608">
        <v>2058.14</v>
      </c>
      <c r="N1378" s="608">
        <v>24206.468999999997</v>
      </c>
      <c r="P1378" s="608">
        <v>8614.8889999999992</v>
      </c>
      <c r="Q1378" s="608">
        <v>6710.8580000000002</v>
      </c>
    </row>
    <row r="1379" spans="2:17">
      <c r="B1379" s="505"/>
      <c r="C1379" s="861" t="s">
        <v>656</v>
      </c>
      <c r="D1379" s="533"/>
      <c r="E1379" s="862">
        <v>51.218000000000004</v>
      </c>
      <c r="F1379" s="862">
        <v>20.648</v>
      </c>
      <c r="G1379" s="862">
        <v>3423.0790000000002</v>
      </c>
      <c r="H1379" s="862">
        <v>6.1760000000000002</v>
      </c>
      <c r="I1379" s="862">
        <v>2477.1869999999999</v>
      </c>
      <c r="J1379" s="862">
        <v>299.88799999999998</v>
      </c>
      <c r="K1379" s="862">
        <v>7312.0309999999999</v>
      </c>
      <c r="L1379" s="862">
        <v>3640.99</v>
      </c>
      <c r="M1379" s="862">
        <v>1028.973</v>
      </c>
      <c r="N1379" s="862">
        <v>18260.190000000002</v>
      </c>
      <c r="P1379" s="862">
        <v>6752.4660000000003</v>
      </c>
      <c r="Q1379" s="862">
        <v>4064.8710000000001</v>
      </c>
    </row>
    <row r="1380" spans="2:17">
      <c r="B1380" s="505"/>
      <c r="C1380" s="863"/>
      <c r="D1380" s="1157"/>
      <c r="E1380" s="863">
        <v>357.56</v>
      </c>
      <c r="F1380" s="863">
        <v>162.02600000000001</v>
      </c>
      <c r="G1380" s="787">
        <v>5344.1080000000002</v>
      </c>
      <c r="H1380" s="787">
        <v>8.2490000000000006</v>
      </c>
      <c r="I1380" s="787">
        <v>5009.4470000000001</v>
      </c>
      <c r="J1380" s="787">
        <v>2282.1030000000001</v>
      </c>
      <c r="K1380" s="787">
        <v>18685.234</v>
      </c>
      <c r="L1380" s="787">
        <v>7530.8189999999995</v>
      </c>
      <c r="M1380" s="787">
        <v>3087.1129999999998</v>
      </c>
      <c r="N1380" s="787">
        <v>42466.659</v>
      </c>
      <c r="P1380" s="787">
        <v>15367.355</v>
      </c>
      <c r="Q1380" s="787">
        <v>10775.728999999999</v>
      </c>
    </row>
    <row r="1381" spans="2:17">
      <c r="B1381" s="505"/>
      <c r="C1381" s="594" t="s">
        <v>668</v>
      </c>
      <c r="D1381" s="144"/>
      <c r="E1381" s="529"/>
      <c r="F1381" s="529"/>
      <c r="G1381" s="529"/>
      <c r="H1381" s="529"/>
      <c r="I1381" s="529"/>
      <c r="J1381" s="529"/>
      <c r="K1381" s="529"/>
      <c r="L1381" s="529"/>
      <c r="M1381" s="529"/>
      <c r="N1381" s="529"/>
      <c r="P1381" s="529"/>
      <c r="Q1381" s="529"/>
    </row>
    <row r="1382" spans="2:17">
      <c r="B1382" s="505"/>
      <c r="C1382" s="610" t="s">
        <v>655</v>
      </c>
      <c r="D1382"/>
      <c r="E1382" s="608">
        <v>455.28899999999999</v>
      </c>
      <c r="F1382" s="608">
        <v>129.62100000000001</v>
      </c>
      <c r="G1382" s="608">
        <v>2400.7179999999998</v>
      </c>
      <c r="H1382" s="608">
        <v>3.843</v>
      </c>
      <c r="I1382" s="608">
        <v>2080.9780000000001</v>
      </c>
      <c r="J1382" s="608">
        <v>2121.1530000000002</v>
      </c>
      <c r="K1382" s="608">
        <v>11398.619000000001</v>
      </c>
      <c r="L1382" s="608">
        <v>3266.0879999999997</v>
      </c>
      <c r="M1382" s="608">
        <v>1583.951</v>
      </c>
      <c r="N1382" s="608">
        <v>23440.260000000002</v>
      </c>
      <c r="P1382" s="608">
        <v>7160.1130000000003</v>
      </c>
      <c r="Q1382" s="608">
        <v>7419.5079999999998</v>
      </c>
    </row>
    <row r="1383" spans="2:17">
      <c r="B1383" s="505"/>
      <c r="C1383" s="861" t="s">
        <v>656</v>
      </c>
      <c r="D1383" s="533"/>
      <c r="E1383" s="862">
        <v>45.441000000000003</v>
      </c>
      <c r="F1383" s="862">
        <v>10.863</v>
      </c>
      <c r="G1383" s="862">
        <v>3403.931</v>
      </c>
      <c r="H1383" s="862">
        <v>3.899</v>
      </c>
      <c r="I1383" s="862">
        <v>1683.0390000000002</v>
      </c>
      <c r="J1383" s="862">
        <v>287.25800000000004</v>
      </c>
      <c r="K1383" s="862">
        <v>7279.1819999999998</v>
      </c>
      <c r="L1383" s="862">
        <v>2522.0259999999998</v>
      </c>
      <c r="M1383" s="862">
        <v>938.75800000000004</v>
      </c>
      <c r="N1383" s="862">
        <v>16174.397000000001</v>
      </c>
      <c r="P1383" s="608">
        <v>4721.95</v>
      </c>
      <c r="Q1383" s="608">
        <v>4079.9549999999999</v>
      </c>
    </row>
    <row r="1384" spans="2:17">
      <c r="B1384" s="505"/>
      <c r="C1384" s="863"/>
      <c r="D1384" s="1157"/>
      <c r="E1384" s="863">
        <v>500.73</v>
      </c>
      <c r="F1384" s="863">
        <v>140.48400000000001</v>
      </c>
      <c r="G1384" s="787">
        <v>5804.6490000000003</v>
      </c>
      <c r="H1384" s="787">
        <v>7.742</v>
      </c>
      <c r="I1384" s="787">
        <v>3764.0169999999998</v>
      </c>
      <c r="J1384" s="787">
        <v>2408.4110000000001</v>
      </c>
      <c r="K1384" s="787">
        <v>18677.800999999999</v>
      </c>
      <c r="L1384" s="787">
        <v>5788.1139999999996</v>
      </c>
      <c r="M1384" s="787">
        <v>2522.7089999999998</v>
      </c>
      <c r="N1384" s="787">
        <v>39614.656999999999</v>
      </c>
      <c r="P1384" s="787">
        <v>11882.063</v>
      </c>
      <c r="Q1384" s="787">
        <v>11499.463</v>
      </c>
    </row>
    <row r="1385" spans="2:17" ht="23.95" customHeight="1">
      <c r="B1385" s="706" t="s">
        <v>308</v>
      </c>
      <c r="C1385" s="1272" t="s">
        <v>676</v>
      </c>
      <c r="D1385" s="1272"/>
      <c r="E1385" s="1272"/>
      <c r="F1385" s="1272"/>
      <c r="G1385" s="1272"/>
      <c r="H1385" s="1272"/>
      <c r="I1385" s="1272"/>
      <c r="J1385" s="1272"/>
      <c r="K1385" s="1272"/>
      <c r="L1385" s="1272"/>
      <c r="M1385" s="1272"/>
      <c r="N1385" s="1272"/>
      <c r="O1385" s="1272"/>
      <c r="P1385" s="1272"/>
      <c r="Q1385" s="1272"/>
    </row>
    <row r="1386" spans="2:17">
      <c r="B1386" s="399" t="s">
        <v>492</v>
      </c>
      <c r="C1386" s="1266" t="s">
        <v>532</v>
      </c>
      <c r="D1386" s="1266"/>
      <c r="E1386" s="1266"/>
      <c r="F1386" s="1266"/>
      <c r="G1386" s="1266"/>
      <c r="H1386" s="1266"/>
      <c r="I1386" s="1266"/>
      <c r="J1386" s="1266"/>
      <c r="K1386" s="1266"/>
      <c r="L1386" s="1266"/>
      <c r="M1386" s="1266"/>
      <c r="N1386" s="1266"/>
      <c r="O1386" s="1266"/>
      <c r="P1386" s="1266"/>
      <c r="Q1386" s="1266"/>
    </row>
    <row r="1387" spans="2:17">
      <c r="B1387" s="399" t="s">
        <v>302</v>
      </c>
      <c r="C1387" s="1266" t="s">
        <v>756</v>
      </c>
      <c r="D1387" s="1266"/>
      <c r="E1387" s="1266"/>
      <c r="F1387" s="1266"/>
      <c r="G1387" s="1266"/>
      <c r="H1387" s="1266"/>
      <c r="I1387" s="1266"/>
      <c r="J1387" s="1266"/>
      <c r="K1387" s="1266"/>
      <c r="L1387" s="1266"/>
      <c r="M1387" s="1266"/>
      <c r="N1387" s="1266"/>
      <c r="O1387" s="1266"/>
      <c r="P1387" s="1266"/>
      <c r="Q1387" s="1266"/>
    </row>
    <row r="1388" spans="2:17">
      <c r="B1388" s="399" t="s">
        <v>297</v>
      </c>
      <c r="C1388" s="1266" t="s">
        <v>757</v>
      </c>
      <c r="D1388" s="1266"/>
      <c r="E1388" s="1266"/>
      <c r="F1388" s="1266"/>
      <c r="G1388" s="1266"/>
      <c r="H1388" s="1266"/>
      <c r="I1388" s="1266"/>
      <c r="J1388" s="1266"/>
      <c r="K1388" s="1266"/>
      <c r="L1388" s="1266"/>
      <c r="M1388" s="1266"/>
      <c r="N1388" s="1266"/>
      <c r="O1388" s="1266"/>
      <c r="P1388" s="1266"/>
      <c r="Q1388" s="1266"/>
    </row>
    <row r="1389" spans="2:17">
      <c r="B1389" s="399" t="s">
        <v>498</v>
      </c>
      <c r="C1389" s="1266" t="s">
        <v>678</v>
      </c>
      <c r="D1389" s="1266"/>
      <c r="E1389" s="1266"/>
      <c r="F1389" s="1266"/>
      <c r="G1389" s="1266"/>
      <c r="H1389" s="1266"/>
      <c r="I1389" s="1266"/>
      <c r="J1389" s="1266"/>
      <c r="K1389" s="1266"/>
      <c r="L1389" s="1266"/>
      <c r="M1389" s="1266"/>
      <c r="N1389" s="1266"/>
      <c r="O1389" s="1266"/>
      <c r="P1389" s="1266"/>
      <c r="Q1389" s="1266"/>
    </row>
    <row r="1390" spans="2:17">
      <c r="B1390" s="399" t="s">
        <v>500</v>
      </c>
      <c r="C1390" s="1266" t="s">
        <v>758</v>
      </c>
      <c r="D1390" s="1266"/>
      <c r="E1390" s="1266"/>
      <c r="F1390" s="1266"/>
      <c r="G1390" s="1266"/>
      <c r="H1390" s="1266"/>
      <c r="I1390" s="1266"/>
      <c r="J1390" s="1266"/>
      <c r="K1390" s="1266"/>
      <c r="L1390" s="1266"/>
      <c r="M1390" s="1266"/>
      <c r="N1390" s="1266"/>
      <c r="O1390" s="1266"/>
      <c r="P1390" s="1266"/>
      <c r="Q1390" s="1266"/>
    </row>
    <row r="1391" spans="2:17" ht="20.2" customHeight="1">
      <c r="B1391" s="706" t="s">
        <v>502</v>
      </c>
      <c r="C1391" s="1287" t="s">
        <v>759</v>
      </c>
      <c r="D1391" s="1287"/>
      <c r="E1391" s="1287"/>
      <c r="F1391" s="1287"/>
      <c r="G1391" s="1287"/>
      <c r="H1391" s="1287"/>
      <c r="I1391" s="1287"/>
      <c r="J1391" s="1287"/>
      <c r="K1391" s="1287"/>
      <c r="L1391" s="1287"/>
      <c r="M1391" s="1287"/>
      <c r="N1391" s="1287"/>
      <c r="O1391" s="1287"/>
      <c r="P1391" s="1287"/>
      <c r="Q1391" s="1287"/>
    </row>
    <row r="1392" spans="2:17">
      <c r="B1392" s="505"/>
    </row>
    <row r="1393" spans="2:17" ht="14.1">
      <c r="B1393" s="505"/>
      <c r="C1393" s="1195" t="s">
        <v>691</v>
      </c>
      <c r="D1393" s="511"/>
      <c r="E1393" s="1283" t="s">
        <v>352</v>
      </c>
      <c r="F1393" s="1284"/>
      <c r="G1393" s="1283" t="s">
        <v>566</v>
      </c>
      <c r="H1393" s="1283"/>
      <c r="I1393" s="1154" t="s">
        <v>567</v>
      </c>
      <c r="J1393" s="1154" t="s">
        <v>568</v>
      </c>
      <c r="K1393" s="1283" t="s">
        <v>569</v>
      </c>
      <c r="L1393" s="1285"/>
      <c r="M1393" s="1154" t="s">
        <v>570</v>
      </c>
      <c r="N1393" s="1155" t="s">
        <v>638</v>
      </c>
      <c r="P1393" s="7" t="s">
        <v>571</v>
      </c>
      <c r="Q1393" s="7" t="s">
        <v>572</v>
      </c>
    </row>
    <row r="1394" spans="2:17">
      <c r="B1394" s="505"/>
      <c r="C1394" s="1196" t="s">
        <v>692</v>
      </c>
      <c r="D1394" s="511"/>
      <c r="E1394" s="1279"/>
      <c r="F1394" s="1280"/>
      <c r="G1394" s="1279" t="s">
        <v>573</v>
      </c>
      <c r="H1394" s="1279"/>
      <c r="I1394" s="11" t="s">
        <v>573</v>
      </c>
      <c r="J1394" s="11"/>
      <c r="K1394" s="539"/>
      <c r="L1394" s="539"/>
      <c r="M1394" s="539"/>
      <c r="N1394" s="539"/>
      <c r="P1394" s="6" t="s">
        <v>574</v>
      </c>
      <c r="Q1394" s="6" t="s">
        <v>575</v>
      </c>
    </row>
    <row r="1395" spans="2:17">
      <c r="B1395" s="505"/>
      <c r="C1395" s="683"/>
      <c r="D1395" s="520"/>
      <c r="E1395" s="541"/>
      <c r="F1395" s="541"/>
      <c r="G1395" s="541"/>
      <c r="H1395" s="541" t="s">
        <v>576</v>
      </c>
      <c r="I1395" s="541"/>
      <c r="J1395" s="541"/>
      <c r="K1395" s="541"/>
      <c r="L1395" s="541"/>
      <c r="M1395" s="541"/>
      <c r="N1395" s="541"/>
      <c r="P1395" s="541"/>
      <c r="Q1395" s="541"/>
    </row>
    <row r="1396" spans="2:17">
      <c r="B1396" s="505"/>
      <c r="C1396" s="537"/>
      <c r="D1396" s="520"/>
      <c r="E1396" s="539"/>
      <c r="F1396" s="539" t="s">
        <v>576</v>
      </c>
      <c r="G1396" s="539"/>
      <c r="H1396" s="539" t="s">
        <v>566</v>
      </c>
      <c r="I1396" s="539"/>
      <c r="J1396" s="539"/>
      <c r="K1396" s="539"/>
      <c r="L1396" s="539" t="s">
        <v>576</v>
      </c>
      <c r="M1396" s="539"/>
      <c r="N1396" s="539"/>
      <c r="P1396" s="539"/>
      <c r="Q1396" s="539"/>
    </row>
    <row r="1397" spans="2:17">
      <c r="B1397" s="505"/>
      <c r="C1397" s="542"/>
      <c r="D1397" s="513"/>
      <c r="E1397" s="543" t="s">
        <v>577</v>
      </c>
      <c r="F1397" s="543" t="s">
        <v>352</v>
      </c>
      <c r="G1397" s="543" t="s">
        <v>710</v>
      </c>
      <c r="H1397" s="543" t="s">
        <v>573</v>
      </c>
      <c r="I1397" s="543"/>
      <c r="J1397" s="543"/>
      <c r="K1397" s="543" t="s">
        <v>615</v>
      </c>
      <c r="L1397" s="543" t="s">
        <v>760</v>
      </c>
      <c r="M1397" s="543"/>
      <c r="N1397" s="543"/>
      <c r="P1397" s="543"/>
      <c r="Q1397" s="543"/>
    </row>
    <row r="1398" spans="2:17">
      <c r="B1398" s="505"/>
      <c r="C1398" s="544">
        <v>2021</v>
      </c>
      <c r="D1398" s="529"/>
      <c r="E1398" s="529"/>
      <c r="F1398" s="529"/>
      <c r="G1398" s="529"/>
      <c r="H1398" s="529"/>
      <c r="I1398" s="529"/>
      <c r="J1398" s="529"/>
      <c r="K1398" s="529"/>
      <c r="L1398" s="529"/>
      <c r="M1398" s="529"/>
      <c r="N1398" s="529"/>
      <c r="P1398" s="529"/>
      <c r="Q1398" s="529"/>
    </row>
    <row r="1399" spans="2:17">
      <c r="B1399" s="505"/>
      <c r="C1399" s="594" t="s">
        <v>578</v>
      </c>
      <c r="D1399" s="595"/>
      <c r="E1399" s="513"/>
      <c r="F1399" s="513"/>
      <c r="G1399" s="513"/>
      <c r="H1399" s="513"/>
      <c r="I1399" s="513"/>
      <c r="J1399" s="513"/>
      <c r="K1399" s="513"/>
      <c r="L1399" s="513"/>
      <c r="M1399" s="513"/>
      <c r="N1399" s="513"/>
      <c r="P1399" s="549"/>
      <c r="Q1399" s="549"/>
    </row>
    <row r="1400" spans="2:17">
      <c r="B1400" s="505"/>
      <c r="C1400" s="594" t="s">
        <v>654</v>
      </c>
      <c r="D1400" s="596"/>
      <c r="E1400" s="529"/>
      <c r="F1400" s="529"/>
      <c r="G1400" s="529"/>
      <c r="H1400" s="529"/>
      <c r="I1400" s="529"/>
      <c r="J1400" s="529"/>
      <c r="K1400" s="529"/>
      <c r="L1400" s="529"/>
      <c r="M1400" s="529"/>
      <c r="N1400" s="529"/>
      <c r="P1400" s="529"/>
      <c r="Q1400" s="529"/>
    </row>
    <row r="1401" spans="2:17">
      <c r="B1401" s="505"/>
      <c r="C1401" s="610" t="s">
        <v>655</v>
      </c>
      <c r="D1401" s="599"/>
      <c r="E1401" s="608">
        <v>221.28299999999999</v>
      </c>
      <c r="F1401" s="608">
        <v>0</v>
      </c>
      <c r="G1401" s="608">
        <v>1143.029</v>
      </c>
      <c r="H1401" s="608">
        <v>37.350999999999999</v>
      </c>
      <c r="I1401" s="608">
        <v>280.27999999999997</v>
      </c>
      <c r="J1401" s="608">
        <v>367.23700000000002</v>
      </c>
      <c r="K1401" s="608">
        <v>0</v>
      </c>
      <c r="L1401" s="608">
        <v>1769.769</v>
      </c>
      <c r="M1401" s="608">
        <v>390.70699999999999</v>
      </c>
      <c r="N1401" s="608">
        <v>4209.6549999999997</v>
      </c>
      <c r="P1401" s="608">
        <v>1678.239</v>
      </c>
      <c r="Q1401" s="608">
        <v>2531.4160000000002</v>
      </c>
    </row>
    <row r="1402" spans="2:17">
      <c r="B1402" s="505"/>
      <c r="C1402" s="861" t="s">
        <v>656</v>
      </c>
      <c r="D1402" s="600"/>
      <c r="E1402" s="862">
        <v>156.60400000000001</v>
      </c>
      <c r="F1402" s="862">
        <v>0</v>
      </c>
      <c r="G1402" s="862">
        <v>1549.462</v>
      </c>
      <c r="H1402" s="862">
        <v>194.501</v>
      </c>
      <c r="I1402" s="862">
        <v>365.875</v>
      </c>
      <c r="J1402" s="862">
        <v>49.67</v>
      </c>
      <c r="K1402" s="862">
        <v>0</v>
      </c>
      <c r="L1402" s="862">
        <v>1174.963</v>
      </c>
      <c r="M1402" s="862">
        <v>182.07400000000001</v>
      </c>
      <c r="N1402" s="862">
        <v>3673.1489999999999</v>
      </c>
      <c r="P1402" s="862">
        <v>1300.3340000000001</v>
      </c>
      <c r="Q1402" s="862">
        <v>2372.8139999999999</v>
      </c>
    </row>
    <row r="1403" spans="2:17">
      <c r="B1403" s="505"/>
      <c r="C1403" s="863"/>
      <c r="D1403" s="1157"/>
      <c r="E1403" s="863">
        <v>377.88600000000002</v>
      </c>
      <c r="F1403" s="863">
        <v>0</v>
      </c>
      <c r="G1403" s="787">
        <v>2692.491</v>
      </c>
      <c r="H1403" s="787">
        <v>231.852</v>
      </c>
      <c r="I1403" s="787">
        <v>646.15499999999997</v>
      </c>
      <c r="J1403" s="787">
        <v>416.90699999999998</v>
      </c>
      <c r="K1403" s="863">
        <v>0</v>
      </c>
      <c r="L1403" s="787">
        <v>2944.732</v>
      </c>
      <c r="M1403" s="787">
        <v>572.78099999999995</v>
      </c>
      <c r="N1403" s="787">
        <v>7882.8029999999999</v>
      </c>
      <c r="P1403" s="787">
        <v>2978.5729999999999</v>
      </c>
      <c r="Q1403" s="787">
        <v>4904.2299999999996</v>
      </c>
    </row>
    <row r="1404" spans="2:17">
      <c r="B1404" s="505"/>
      <c r="C1404" s="72"/>
      <c r="D1404"/>
      <c r="E1404" s="601"/>
      <c r="F1404" s="601"/>
      <c r="G1404" s="602"/>
      <c r="H1404" s="602"/>
      <c r="I1404" s="602"/>
      <c r="J1404" s="602"/>
      <c r="K1404" s="601"/>
      <c r="L1404" s="602"/>
      <c r="M1404" s="602"/>
      <c r="N1404" s="602"/>
    </row>
    <row r="1405" spans="2:17">
      <c r="B1405" s="505"/>
      <c r="C1405" s="18" t="s">
        <v>657</v>
      </c>
      <c r="D1405"/>
      <c r="E1405" s="605"/>
      <c r="F1405" s="605"/>
      <c r="G1405" s="605"/>
      <c r="H1405" s="605"/>
      <c r="I1405" s="605"/>
      <c r="J1405" s="605"/>
      <c r="K1405" s="605"/>
      <c r="L1405" s="605"/>
      <c r="M1405" s="605"/>
      <c r="N1405" s="605"/>
    </row>
    <row r="1406" spans="2:17">
      <c r="B1406" s="505"/>
      <c r="C1406" s="18" t="s">
        <v>658</v>
      </c>
      <c r="D1406" s="533"/>
      <c r="E1406" s="608">
        <v>48.509551724137928</v>
      </c>
      <c r="F1406" s="608">
        <v>0</v>
      </c>
      <c r="G1406" s="608">
        <v>76.695931034482783</v>
      </c>
      <c r="H1406" s="608">
        <v>-32.20672413793104</v>
      </c>
      <c r="I1406" s="608">
        <v>-133.94306896551723</v>
      </c>
      <c r="J1406" s="608">
        <v>123.28379310344828</v>
      </c>
      <c r="K1406" s="608">
        <v>0</v>
      </c>
      <c r="L1406" s="608">
        <v>-132.05537931034485</v>
      </c>
      <c r="M1406" s="608">
        <v>-49.945034482758622</v>
      </c>
      <c r="N1406" s="608">
        <v>-99.660931034482772</v>
      </c>
      <c r="P1406" s="608">
        <v>-102.22989655172415</v>
      </c>
      <c r="Q1406" s="608">
        <v>2.568965517241395</v>
      </c>
    </row>
    <row r="1407" spans="2:17">
      <c r="B1407" s="505"/>
      <c r="C1407" s="18" t="s">
        <v>659</v>
      </c>
      <c r="D1407" s="533"/>
      <c r="E1407" s="608">
        <v>0</v>
      </c>
      <c r="F1407" s="608">
        <v>0</v>
      </c>
      <c r="G1407" s="608">
        <v>96.600793103448268</v>
      </c>
      <c r="H1407" s="608">
        <v>0</v>
      </c>
      <c r="I1407" s="608">
        <v>0</v>
      </c>
      <c r="J1407" s="608">
        <v>2.2000000000000002</v>
      </c>
      <c r="K1407" s="608">
        <v>0</v>
      </c>
      <c r="L1407" s="608">
        <v>0</v>
      </c>
      <c r="M1407" s="608">
        <v>0</v>
      </c>
      <c r="N1407" s="608">
        <v>99.275793103448279</v>
      </c>
      <c r="P1407" s="608">
        <v>0</v>
      </c>
      <c r="Q1407" s="608">
        <v>99.275793103448279</v>
      </c>
    </row>
    <row r="1408" spans="2:17">
      <c r="B1408" s="505"/>
      <c r="C1408" s="18" t="s">
        <v>660</v>
      </c>
      <c r="D1408" s="533"/>
      <c r="E1408" s="608">
        <v>0</v>
      </c>
      <c r="F1408" s="608">
        <v>0</v>
      </c>
      <c r="G1408" s="608">
        <v>0</v>
      </c>
      <c r="H1408" s="608">
        <v>0</v>
      </c>
      <c r="I1408" s="608">
        <v>0</v>
      </c>
      <c r="J1408" s="608">
        <v>0</v>
      </c>
      <c r="K1408" s="608">
        <v>0</v>
      </c>
      <c r="L1408" s="608">
        <v>0</v>
      </c>
      <c r="M1408" s="608">
        <v>0</v>
      </c>
      <c r="N1408" s="608">
        <v>0</v>
      </c>
      <c r="P1408" s="608">
        <v>0</v>
      </c>
      <c r="Q1408" s="608">
        <v>0</v>
      </c>
    </row>
    <row r="1409" spans="2:17">
      <c r="B1409" s="505"/>
      <c r="C1409" s="18" t="s">
        <v>661</v>
      </c>
      <c r="D1409" s="533"/>
      <c r="E1409" s="608">
        <v>0</v>
      </c>
      <c r="F1409" s="608">
        <v>0</v>
      </c>
      <c r="G1409" s="608">
        <v>2.2451724137931035</v>
      </c>
      <c r="H1409" s="608">
        <v>0</v>
      </c>
      <c r="I1409" s="608">
        <v>0</v>
      </c>
      <c r="J1409" s="608">
        <v>4.3146551724137927</v>
      </c>
      <c r="K1409" s="608">
        <v>0</v>
      </c>
      <c r="L1409" s="608">
        <v>24.85244827586207</v>
      </c>
      <c r="M1409" s="608">
        <v>0</v>
      </c>
      <c r="N1409" s="608">
        <v>31.412275862068967</v>
      </c>
      <c r="P1409" s="608">
        <v>29.16710344827586</v>
      </c>
      <c r="Q1409" s="608">
        <v>2.2451724137931035</v>
      </c>
    </row>
    <row r="1410" spans="2:17">
      <c r="B1410" s="505"/>
      <c r="C1410" s="18" t="s">
        <v>711</v>
      </c>
      <c r="D1410" s="533"/>
      <c r="E1410" s="608">
        <v>-49.712724137931033</v>
      </c>
      <c r="F1410" s="608">
        <v>0</v>
      </c>
      <c r="G1410" s="608">
        <v>-214.42620689655172</v>
      </c>
      <c r="H1410" s="608">
        <v>-9.1820689655172405</v>
      </c>
      <c r="I1410" s="608">
        <v>-83.489724137931034</v>
      </c>
      <c r="J1410" s="608">
        <v>-132.91617241379311</v>
      </c>
      <c r="K1410" s="608">
        <v>0</v>
      </c>
      <c r="L1410" s="608">
        <v>-200.339</v>
      </c>
      <c r="M1410" s="608">
        <v>-53.565999999999995</v>
      </c>
      <c r="N1410" s="608">
        <v>-743.63189655172414</v>
      </c>
      <c r="P1410" s="608">
        <v>-336.97306896551726</v>
      </c>
      <c r="Q1410" s="608">
        <v>-406.65882758620694</v>
      </c>
    </row>
    <row r="1411" spans="2:17">
      <c r="B1411" s="505"/>
      <c r="C1411" s="18" t="s">
        <v>663</v>
      </c>
      <c r="D1411" s="533"/>
      <c r="E1411" s="608">
        <v>-2.6183448275862071</v>
      </c>
      <c r="F1411" s="608">
        <v>0</v>
      </c>
      <c r="G1411" s="608">
        <v>-19.168068965517243</v>
      </c>
      <c r="H1411" s="608">
        <v>0</v>
      </c>
      <c r="I1411" s="608">
        <v>0</v>
      </c>
      <c r="J1411" s="608">
        <v>0</v>
      </c>
      <c r="K1411" s="608">
        <v>0</v>
      </c>
      <c r="L1411" s="608">
        <v>-259.85055172413792</v>
      </c>
      <c r="M1411" s="608">
        <v>0</v>
      </c>
      <c r="N1411" s="608">
        <v>-281.63696551724138</v>
      </c>
      <c r="P1411" s="608">
        <v>-259.85055172413792</v>
      </c>
      <c r="Q1411" s="608">
        <v>-21.786413793103449</v>
      </c>
    </row>
    <row r="1412" spans="2:17">
      <c r="B1412" s="505"/>
      <c r="C1412" s="863"/>
      <c r="D1412" s="1157"/>
      <c r="E1412" s="787">
        <v>-3.8215172413793121</v>
      </c>
      <c r="F1412" s="787">
        <v>0</v>
      </c>
      <c r="G1412" s="787">
        <v>-58.052379310344797</v>
      </c>
      <c r="H1412" s="787">
        <v>-40.913793103448278</v>
      </c>
      <c r="I1412" s="787">
        <v>-217.43279310344826</v>
      </c>
      <c r="J1412" s="787">
        <v>-3.1177241379310487</v>
      </c>
      <c r="K1412" s="787">
        <v>0</v>
      </c>
      <c r="L1412" s="787">
        <v>-567.39248275862064</v>
      </c>
      <c r="M1412" s="787">
        <v>-103.51103448275862</v>
      </c>
      <c r="N1412" s="787">
        <v>-994.24172413793099</v>
      </c>
      <c r="P1412" s="787">
        <v>-669.88641379310343</v>
      </c>
      <c r="Q1412" s="787">
        <v>-324.35531034482761</v>
      </c>
    </row>
    <row r="1413" spans="2:17">
      <c r="B1413" s="505"/>
      <c r="C1413" s="594" t="s">
        <v>694</v>
      </c>
      <c r="D1413" s="144"/>
      <c r="E1413" s="529"/>
      <c r="F1413" s="529"/>
      <c r="G1413" s="529"/>
      <c r="H1413" s="529"/>
      <c r="I1413" s="529"/>
      <c r="J1413" s="529"/>
      <c r="K1413" s="529"/>
      <c r="L1413" s="529"/>
      <c r="M1413" s="529"/>
      <c r="N1413" s="529"/>
      <c r="P1413" s="529"/>
      <c r="Q1413" s="529"/>
    </row>
    <row r="1414" spans="2:17">
      <c r="B1414" s="505"/>
      <c r="C1414" s="610" t="s">
        <v>655</v>
      </c>
      <c r="D1414"/>
      <c r="E1414" s="608">
        <v>265.25</v>
      </c>
      <c r="F1414" s="608">
        <v>0</v>
      </c>
      <c r="G1414" s="608">
        <v>1251.057</v>
      </c>
      <c r="H1414" s="608">
        <v>23.852</v>
      </c>
      <c r="I1414" s="608">
        <v>205.81399999999999</v>
      </c>
      <c r="J1414" s="608">
        <v>372.33699999999999</v>
      </c>
      <c r="K1414" s="608">
        <v>0</v>
      </c>
      <c r="L1414" s="608">
        <v>1493.6010000000001</v>
      </c>
      <c r="M1414" s="608">
        <v>303.2</v>
      </c>
      <c r="N1414" s="608">
        <v>3915.1120000000001</v>
      </c>
      <c r="P1414" s="608">
        <v>1387.9259999999999</v>
      </c>
      <c r="Q1414" s="608">
        <v>2527.1860000000001</v>
      </c>
    </row>
    <row r="1415" spans="2:17">
      <c r="B1415" s="505"/>
      <c r="C1415" s="861" t="s">
        <v>656</v>
      </c>
      <c r="D1415" s="533"/>
      <c r="E1415" s="862">
        <v>108.815</v>
      </c>
      <c r="F1415" s="862">
        <v>0</v>
      </c>
      <c r="G1415" s="862">
        <v>1383.3820000000001</v>
      </c>
      <c r="H1415" s="862">
        <v>167.08600000000001</v>
      </c>
      <c r="I1415" s="862">
        <v>222.90799999999999</v>
      </c>
      <c r="J1415" s="862">
        <v>41.451999999999998</v>
      </c>
      <c r="K1415" s="862">
        <v>0</v>
      </c>
      <c r="L1415" s="862">
        <v>883.73800000000006</v>
      </c>
      <c r="M1415" s="862">
        <v>166.07</v>
      </c>
      <c r="N1415" s="862">
        <v>2973.45</v>
      </c>
      <c r="P1415" s="862">
        <v>920.76</v>
      </c>
      <c r="Q1415" s="862">
        <v>2052.6889999999999</v>
      </c>
    </row>
    <row r="1416" spans="2:17">
      <c r="B1416" s="505"/>
      <c r="C1416" s="863"/>
      <c r="D1416" s="1157"/>
      <c r="E1416" s="863">
        <v>374.065</v>
      </c>
      <c r="F1416" s="863">
        <v>0</v>
      </c>
      <c r="G1416" s="787">
        <v>2634.4389999999999</v>
      </c>
      <c r="H1416" s="787">
        <v>190.93799999999999</v>
      </c>
      <c r="I1416" s="787">
        <v>428.72199999999998</v>
      </c>
      <c r="J1416" s="787">
        <v>413.78899999999999</v>
      </c>
      <c r="K1416" s="863">
        <v>0</v>
      </c>
      <c r="L1416" s="787">
        <v>2377.3389999999999</v>
      </c>
      <c r="M1416" s="787">
        <v>469.27</v>
      </c>
      <c r="N1416" s="787">
        <v>6888.5619999999999</v>
      </c>
      <c r="P1416" s="787">
        <v>2308.6869999999999</v>
      </c>
      <c r="Q1416" s="787">
        <v>4579.875</v>
      </c>
    </row>
    <row r="1417" spans="2:17">
      <c r="B1417" s="505"/>
      <c r="C1417" s="594" t="s">
        <v>712</v>
      </c>
      <c r="D1417" s="513"/>
      <c r="E1417" s="513"/>
      <c r="F1417" s="513"/>
      <c r="G1417" s="513"/>
      <c r="H1417" s="513"/>
      <c r="I1417" s="513"/>
      <c r="J1417" s="513"/>
      <c r="K1417" s="513"/>
      <c r="L1417" s="513"/>
      <c r="M1417" s="513"/>
      <c r="N1417" s="513"/>
      <c r="P1417" s="549"/>
      <c r="Q1417" s="549"/>
    </row>
    <row r="1418" spans="2:17">
      <c r="B1418" s="505"/>
      <c r="C1418" s="594" t="s">
        <v>654</v>
      </c>
      <c r="D1418" s="144"/>
      <c r="E1418" s="529"/>
      <c r="F1418" s="529"/>
      <c r="G1418" s="529"/>
      <c r="H1418" s="529"/>
      <c r="I1418" s="529"/>
      <c r="J1418" s="529"/>
      <c r="K1418" s="529"/>
      <c r="L1418" s="529"/>
      <c r="M1418" s="529"/>
      <c r="N1418" s="529"/>
      <c r="P1418" s="529"/>
      <c r="Q1418" s="529"/>
    </row>
    <row r="1419" spans="2:17">
      <c r="B1419" s="505"/>
      <c r="C1419" s="610" t="s">
        <v>655</v>
      </c>
      <c r="D1419"/>
      <c r="E1419" s="608">
        <v>0</v>
      </c>
      <c r="F1419" s="608">
        <v>142.202</v>
      </c>
      <c r="G1419" s="608">
        <v>0</v>
      </c>
      <c r="H1419" s="608">
        <v>5.3710000000000004</v>
      </c>
      <c r="I1419" s="608">
        <v>443.38600000000002</v>
      </c>
      <c r="J1419" s="608">
        <v>118.10599999999999</v>
      </c>
      <c r="K1419" s="608">
        <v>5191.5860000000002</v>
      </c>
      <c r="L1419" s="608">
        <v>1.353</v>
      </c>
      <c r="M1419" s="608">
        <v>0</v>
      </c>
      <c r="N1419" s="608">
        <v>5902.0029999999997</v>
      </c>
      <c r="P1419" s="608">
        <v>0</v>
      </c>
      <c r="Q1419" s="608">
        <v>1194.4870000000001</v>
      </c>
    </row>
    <row r="1420" spans="2:17">
      <c r="B1420" s="505"/>
      <c r="C1420" s="861" t="s">
        <v>656</v>
      </c>
      <c r="D1420" s="533"/>
      <c r="E1420" s="862">
        <v>0</v>
      </c>
      <c r="F1420" s="862">
        <v>28.702999999999999</v>
      </c>
      <c r="G1420" s="862">
        <v>0</v>
      </c>
      <c r="H1420" s="862">
        <v>22.015999999999998</v>
      </c>
      <c r="I1420" s="862">
        <v>325.80500000000001</v>
      </c>
      <c r="J1420" s="862">
        <v>24.663</v>
      </c>
      <c r="K1420" s="862">
        <v>3795.9630000000002</v>
      </c>
      <c r="L1420" s="862">
        <v>0</v>
      </c>
      <c r="M1420" s="862">
        <v>0</v>
      </c>
      <c r="N1420" s="862">
        <v>4197.5619999999999</v>
      </c>
      <c r="P1420" s="862">
        <v>0</v>
      </c>
      <c r="Q1420" s="862">
        <v>407.399</v>
      </c>
    </row>
    <row r="1421" spans="2:17">
      <c r="B1421" s="505"/>
      <c r="C1421" s="863"/>
      <c r="D1421" s="1157"/>
      <c r="E1421" s="863">
        <v>0</v>
      </c>
      <c r="F1421" s="863">
        <v>170.905</v>
      </c>
      <c r="G1421" s="863">
        <v>0</v>
      </c>
      <c r="H1421" s="863">
        <v>27.385999999999999</v>
      </c>
      <c r="I1421" s="787">
        <v>769.19100000000003</v>
      </c>
      <c r="J1421" s="787">
        <v>142.76900000000001</v>
      </c>
      <c r="K1421" s="787">
        <v>8987.5490000000009</v>
      </c>
      <c r="L1421" s="863">
        <v>1.7649999999999999</v>
      </c>
      <c r="M1421" s="863">
        <v>0</v>
      </c>
      <c r="N1421" s="787">
        <v>10099.565000000001</v>
      </c>
      <c r="P1421" s="863">
        <v>0</v>
      </c>
      <c r="Q1421" s="787">
        <v>1601.8869999999999</v>
      </c>
    </row>
    <row r="1422" spans="2:17">
      <c r="B1422" s="505"/>
      <c r="C1422" s="72"/>
      <c r="D1422"/>
      <c r="E1422" s="601"/>
      <c r="F1422" s="602"/>
      <c r="G1422" s="601"/>
      <c r="H1422" s="601"/>
      <c r="I1422" s="602"/>
      <c r="J1422" s="602"/>
      <c r="K1422" s="602"/>
      <c r="L1422" s="601"/>
      <c r="M1422" s="601"/>
      <c r="N1422" s="602"/>
    </row>
    <row r="1423" spans="2:17">
      <c r="B1423" s="505"/>
      <c r="C1423" s="18" t="s">
        <v>657</v>
      </c>
      <c r="D1423"/>
      <c r="E1423" s="605"/>
      <c r="F1423" s="605"/>
      <c r="G1423" s="605"/>
      <c r="H1423" s="605"/>
      <c r="I1423" s="605"/>
      <c r="J1423" s="605"/>
      <c r="K1423" s="605"/>
      <c r="L1423" s="605"/>
      <c r="M1423" s="605"/>
      <c r="N1423" s="605"/>
    </row>
    <row r="1424" spans="2:17">
      <c r="B1424" s="505"/>
      <c r="C1424" s="18" t="s">
        <v>658</v>
      </c>
      <c r="D1424" s="533"/>
      <c r="E1424" s="608">
        <v>0</v>
      </c>
      <c r="F1424" s="608">
        <v>11.052310344827587</v>
      </c>
      <c r="G1424" s="608">
        <v>0</v>
      </c>
      <c r="H1424" s="608">
        <v>-5.3709310344827585</v>
      </c>
      <c r="I1424" s="608">
        <v>-23.586000000000002</v>
      </c>
      <c r="J1424" s="608">
        <v>33.077379310344824</v>
      </c>
      <c r="K1424" s="608">
        <v>229.93065517241379</v>
      </c>
      <c r="L1424" s="608">
        <v>0.90106896551724136</v>
      </c>
      <c r="M1424" s="608">
        <v>0</v>
      </c>
      <c r="N1424" s="608">
        <v>246.0044827586207</v>
      </c>
      <c r="P1424" s="608">
        <v>0</v>
      </c>
      <c r="Q1424" s="608">
        <v>49.050275862068965</v>
      </c>
    </row>
    <row r="1425" spans="2:17">
      <c r="B1425" s="505"/>
      <c r="C1425" s="18" t="s">
        <v>659</v>
      </c>
      <c r="D1425" s="533"/>
      <c r="E1425" s="608">
        <v>0</v>
      </c>
      <c r="F1425" s="608">
        <v>1.4122413793103448</v>
      </c>
      <c r="G1425" s="608">
        <v>0</v>
      </c>
      <c r="H1425" s="608">
        <v>0</v>
      </c>
      <c r="I1425" s="608">
        <v>0</v>
      </c>
      <c r="J1425" s="608">
        <v>0</v>
      </c>
      <c r="K1425" s="608">
        <v>0</v>
      </c>
      <c r="L1425" s="608">
        <v>0</v>
      </c>
      <c r="M1425" s="608">
        <v>0</v>
      </c>
      <c r="N1425" s="608">
        <v>1.4122413793103448</v>
      </c>
      <c r="P1425" s="608">
        <v>0</v>
      </c>
      <c r="Q1425" s="608">
        <v>1.4122413793103448</v>
      </c>
    </row>
    <row r="1426" spans="2:17">
      <c r="B1426" s="505"/>
      <c r="C1426" s="18" t="s">
        <v>660</v>
      </c>
      <c r="D1426" s="533"/>
      <c r="E1426" s="608">
        <v>0</v>
      </c>
      <c r="F1426" s="608">
        <v>0</v>
      </c>
      <c r="G1426" s="608">
        <v>0</v>
      </c>
      <c r="H1426" s="608">
        <v>0</v>
      </c>
      <c r="I1426" s="608">
        <v>13.555793103448277</v>
      </c>
      <c r="J1426" s="608">
        <v>0</v>
      </c>
      <c r="K1426" s="608">
        <v>0</v>
      </c>
      <c r="L1426" s="608">
        <v>0</v>
      </c>
      <c r="M1426" s="608">
        <v>0</v>
      </c>
      <c r="N1426" s="608">
        <v>13.555620689655173</v>
      </c>
      <c r="P1426" s="608">
        <v>0</v>
      </c>
      <c r="Q1426" s="608">
        <v>13.555620689655173</v>
      </c>
    </row>
    <row r="1427" spans="2:17">
      <c r="B1427" s="505"/>
      <c r="C1427" s="18" t="s">
        <v>661</v>
      </c>
      <c r="D1427" s="533"/>
      <c r="E1427" s="608">
        <v>0</v>
      </c>
      <c r="F1427" s="608">
        <v>1.1615172413793102</v>
      </c>
      <c r="G1427" s="608">
        <v>0</v>
      </c>
      <c r="H1427" s="608">
        <v>2.0344827586206895</v>
      </c>
      <c r="I1427" s="608">
        <v>63.27848275862069</v>
      </c>
      <c r="J1427" s="608">
        <v>0</v>
      </c>
      <c r="K1427" s="608">
        <v>263.93710344827588</v>
      </c>
      <c r="L1427" s="608">
        <v>0</v>
      </c>
      <c r="M1427" s="608">
        <v>0</v>
      </c>
      <c r="N1427" s="608">
        <v>330.41158620689657</v>
      </c>
      <c r="P1427" s="608">
        <v>0</v>
      </c>
      <c r="Q1427" s="608">
        <v>66.474482758620695</v>
      </c>
    </row>
    <row r="1428" spans="2:17">
      <c r="B1428" s="505"/>
      <c r="C1428" s="18" t="s">
        <v>662</v>
      </c>
      <c r="D1428" s="533"/>
      <c r="E1428" s="608">
        <v>0</v>
      </c>
      <c r="F1428" s="608">
        <v>-22.972689655172417</v>
      </c>
      <c r="G1428" s="608">
        <v>0</v>
      </c>
      <c r="H1428" s="608">
        <v>-0.70617241379310347</v>
      </c>
      <c r="I1428" s="608">
        <v>-40.835793103448282</v>
      </c>
      <c r="J1428" s="608">
        <v>-13.736413793103448</v>
      </c>
      <c r="K1428" s="608">
        <v>-407.27610344827588</v>
      </c>
      <c r="L1428" s="608">
        <v>0</v>
      </c>
      <c r="M1428" s="608">
        <v>0</v>
      </c>
      <c r="N1428" s="608">
        <v>-486.01537931034483</v>
      </c>
      <c r="P1428" s="608">
        <v>0</v>
      </c>
      <c r="Q1428" s="608">
        <v>-85.28324137931034</v>
      </c>
    </row>
    <row r="1429" spans="2:17">
      <c r="B1429" s="505"/>
      <c r="C1429" s="18" t="s">
        <v>663</v>
      </c>
      <c r="D1429" s="533"/>
      <c r="E1429" s="608">
        <v>0</v>
      </c>
      <c r="F1429" s="608">
        <v>-10.549344827586207</v>
      </c>
      <c r="G1429" s="608">
        <v>0</v>
      </c>
      <c r="H1429" s="608">
        <v>0</v>
      </c>
      <c r="I1429" s="608">
        <v>0</v>
      </c>
      <c r="J1429" s="608">
        <v>0</v>
      </c>
      <c r="K1429" s="608">
        <v>-128.20620689655172</v>
      </c>
      <c r="L1429" s="608">
        <v>-0.69675862068965522</v>
      </c>
      <c r="M1429" s="608">
        <v>0</v>
      </c>
      <c r="N1429" s="608">
        <v>-139.45231034482759</v>
      </c>
      <c r="P1429" s="608">
        <v>0</v>
      </c>
      <c r="Q1429" s="608">
        <v>-10.549344827586207</v>
      </c>
    </row>
    <row r="1430" spans="2:17">
      <c r="B1430" s="505"/>
      <c r="C1430" s="863"/>
      <c r="D1430" s="1157"/>
      <c r="E1430" s="787">
        <v>0</v>
      </c>
      <c r="F1430" s="787">
        <v>-19.896137931034485</v>
      </c>
      <c r="G1430" s="787">
        <v>0</v>
      </c>
      <c r="H1430" s="787">
        <v>-4.0426206896551724</v>
      </c>
      <c r="I1430" s="787">
        <v>12.412482758620683</v>
      </c>
      <c r="J1430" s="787">
        <v>19.340965517241376</v>
      </c>
      <c r="K1430" s="787">
        <v>-41.614551724137954</v>
      </c>
      <c r="L1430" s="787">
        <v>0</v>
      </c>
      <c r="M1430" s="787">
        <v>0</v>
      </c>
      <c r="N1430" s="787">
        <v>-34.083758620689537</v>
      </c>
      <c r="P1430" s="787">
        <v>0</v>
      </c>
      <c r="Q1430" s="787">
        <v>34.660034482758633</v>
      </c>
    </row>
    <row r="1431" spans="2:17">
      <c r="B1431" s="505"/>
      <c r="C1431" s="594" t="s">
        <v>761</v>
      </c>
      <c r="D1431" s="144"/>
      <c r="E1431" s="529"/>
      <c r="F1431" s="529"/>
      <c r="G1431" s="529"/>
      <c r="H1431" s="529"/>
      <c r="I1431" s="529"/>
      <c r="J1431" s="529"/>
      <c r="K1431" s="529"/>
      <c r="L1431" s="529"/>
      <c r="M1431" s="529"/>
      <c r="N1431" s="529"/>
      <c r="P1431" s="529"/>
      <c r="Q1431" s="529"/>
    </row>
    <row r="1432" spans="2:17">
      <c r="B1432" s="505"/>
      <c r="C1432" s="610" t="s">
        <v>655</v>
      </c>
      <c r="D1432"/>
      <c r="E1432" s="608">
        <v>0</v>
      </c>
      <c r="F1432" s="608">
        <v>128.02099999999999</v>
      </c>
      <c r="G1432" s="608">
        <v>0</v>
      </c>
      <c r="H1432" s="608">
        <v>11.045999999999999</v>
      </c>
      <c r="I1432" s="608">
        <v>436.56099999999998</v>
      </c>
      <c r="J1432" s="608">
        <v>138.88999999999999</v>
      </c>
      <c r="K1432" s="608">
        <v>5109.875</v>
      </c>
      <c r="L1432" s="608">
        <v>0.82299999999999995</v>
      </c>
      <c r="M1432" s="608">
        <v>0</v>
      </c>
      <c r="N1432" s="608">
        <v>5825.2160000000003</v>
      </c>
      <c r="P1432" s="608">
        <v>0</v>
      </c>
      <c r="Q1432" s="608">
        <v>1214.8219999999999</v>
      </c>
    </row>
    <row r="1433" spans="2:17">
      <c r="B1433" s="505"/>
      <c r="C1433" s="861" t="s">
        <v>656</v>
      </c>
      <c r="D1433" s="533"/>
      <c r="E1433" s="862">
        <v>0</v>
      </c>
      <c r="F1433" s="862">
        <v>22.986999999999998</v>
      </c>
      <c r="G1433" s="862">
        <v>0</v>
      </c>
      <c r="H1433" s="862">
        <v>12.298</v>
      </c>
      <c r="I1433" s="862">
        <v>345.04199999999997</v>
      </c>
      <c r="J1433" s="862">
        <v>23.22</v>
      </c>
      <c r="K1433" s="862">
        <v>3836.0590000000002</v>
      </c>
      <c r="L1433" s="862">
        <v>0.65800000000000003</v>
      </c>
      <c r="M1433" s="862">
        <v>0</v>
      </c>
      <c r="N1433" s="862">
        <v>4240.2650000000003</v>
      </c>
      <c r="P1433" s="862">
        <v>0</v>
      </c>
      <c r="Q1433" s="862">
        <v>421.72500000000002</v>
      </c>
    </row>
    <row r="1434" spans="2:17">
      <c r="B1434" s="505"/>
      <c r="C1434" s="863"/>
      <c r="D1434" s="1157"/>
      <c r="E1434" s="863">
        <v>0</v>
      </c>
      <c r="F1434" s="863">
        <v>151.00800000000001</v>
      </c>
      <c r="G1434" s="863">
        <v>0</v>
      </c>
      <c r="H1434" s="863">
        <v>23.344000000000001</v>
      </c>
      <c r="I1434" s="787">
        <v>781.60299999999995</v>
      </c>
      <c r="J1434" s="787">
        <v>162.11000000000001</v>
      </c>
      <c r="K1434" s="787">
        <v>8945.9349999999995</v>
      </c>
      <c r="L1434" s="863">
        <v>1.4810000000000001</v>
      </c>
      <c r="M1434" s="863">
        <v>0</v>
      </c>
      <c r="N1434" s="787">
        <v>10065.482</v>
      </c>
      <c r="P1434" s="863">
        <v>0</v>
      </c>
      <c r="Q1434" s="787">
        <v>1636.547</v>
      </c>
    </row>
    <row r="1435" spans="2:17">
      <c r="B1435" s="505"/>
      <c r="C1435" s="594" t="s">
        <v>704</v>
      </c>
      <c r="D1435" s="513"/>
      <c r="E1435" s="513"/>
      <c r="F1435" s="513"/>
      <c r="G1435" s="513"/>
      <c r="H1435" s="513"/>
      <c r="I1435" s="513"/>
      <c r="J1435" s="513"/>
      <c r="K1435" s="513"/>
      <c r="L1435" s="513"/>
      <c r="M1435" s="513"/>
      <c r="N1435" s="513"/>
      <c r="P1435" s="549"/>
      <c r="Q1435" s="549"/>
    </row>
    <row r="1436" spans="2:17">
      <c r="B1436" s="505"/>
      <c r="C1436" s="594" t="s">
        <v>654</v>
      </c>
      <c r="D1436" s="144"/>
      <c r="E1436" s="529"/>
      <c r="F1436" s="529"/>
      <c r="G1436" s="529"/>
      <c r="H1436" s="529"/>
      <c r="I1436" s="529"/>
      <c r="J1436" s="529"/>
      <c r="K1436" s="529"/>
      <c r="L1436" s="529"/>
      <c r="M1436" s="529"/>
      <c r="N1436" s="529"/>
      <c r="P1436" s="529"/>
      <c r="Q1436" s="529"/>
    </row>
    <row r="1437" spans="2:17">
      <c r="B1437" s="505"/>
      <c r="C1437" s="610" t="s">
        <v>655</v>
      </c>
      <c r="D1437"/>
      <c r="E1437" s="608">
        <v>221.28299999999999</v>
      </c>
      <c r="F1437" s="608">
        <v>142.202</v>
      </c>
      <c r="G1437" s="608">
        <v>1143.029</v>
      </c>
      <c r="H1437" s="608">
        <v>42.722000000000001</v>
      </c>
      <c r="I1437" s="608">
        <v>723.66599999999994</v>
      </c>
      <c r="J1437" s="608">
        <v>485.34300000000002</v>
      </c>
      <c r="K1437" s="608">
        <v>5191.5860000000002</v>
      </c>
      <c r="L1437" s="608">
        <v>1771.1220000000001</v>
      </c>
      <c r="M1437" s="608">
        <v>390.70699999999999</v>
      </c>
      <c r="N1437" s="608">
        <v>10111.657999999999</v>
      </c>
      <c r="P1437" s="608">
        <v>1678.239</v>
      </c>
      <c r="Q1437" s="608">
        <v>3725.9030000000002</v>
      </c>
    </row>
    <row r="1438" spans="2:17">
      <c r="B1438" s="505"/>
      <c r="C1438" s="861" t="s">
        <v>656</v>
      </c>
      <c r="D1438" s="533"/>
      <c r="E1438" s="862">
        <v>156.60400000000001</v>
      </c>
      <c r="F1438" s="862">
        <v>28.702999999999999</v>
      </c>
      <c r="G1438" s="862">
        <v>1549.462</v>
      </c>
      <c r="H1438" s="862">
        <v>216.517</v>
      </c>
      <c r="I1438" s="862">
        <v>691.68000000000006</v>
      </c>
      <c r="J1438" s="862">
        <v>74.332999999999998</v>
      </c>
      <c r="K1438" s="862">
        <v>3795.9630000000002</v>
      </c>
      <c r="L1438" s="862">
        <v>1175.375</v>
      </c>
      <c r="M1438" s="862">
        <v>182.07400000000001</v>
      </c>
      <c r="N1438" s="862">
        <v>7870.7109999999993</v>
      </c>
      <c r="P1438" s="862">
        <v>1300.3340000000001</v>
      </c>
      <c r="Q1438" s="862">
        <v>2780.2129999999997</v>
      </c>
    </row>
    <row r="1439" spans="2:17">
      <c r="B1439" s="505"/>
      <c r="C1439" s="863"/>
      <c r="D1439" s="1157"/>
      <c r="E1439" s="863">
        <v>377.88600000000002</v>
      </c>
      <c r="F1439" s="863">
        <v>170.905</v>
      </c>
      <c r="G1439" s="787">
        <v>2692.491</v>
      </c>
      <c r="H1439" s="787">
        <v>259.238</v>
      </c>
      <c r="I1439" s="787">
        <v>1415.346</v>
      </c>
      <c r="J1439" s="787">
        <v>559.67599999999993</v>
      </c>
      <c r="K1439" s="787">
        <v>8987.5490000000009</v>
      </c>
      <c r="L1439" s="787">
        <v>2946.4969999999998</v>
      </c>
      <c r="M1439" s="787">
        <v>572.78099999999995</v>
      </c>
      <c r="N1439" s="787">
        <v>17982.368000000002</v>
      </c>
      <c r="P1439" s="787">
        <v>2978.5729999999999</v>
      </c>
      <c r="Q1439" s="787">
        <v>6506.1169999999993</v>
      </c>
    </row>
    <row r="1440" spans="2:17">
      <c r="B1440" s="505"/>
      <c r="C1440" s="594" t="s">
        <v>668</v>
      </c>
      <c r="D1440" s="144"/>
      <c r="E1440" s="529"/>
      <c r="F1440" s="529"/>
      <c r="G1440" s="529"/>
      <c r="H1440" s="529"/>
      <c r="I1440" s="529"/>
      <c r="J1440" s="529"/>
      <c r="K1440" s="529"/>
      <c r="L1440" s="529"/>
      <c r="M1440" s="529"/>
      <c r="N1440" s="529"/>
      <c r="P1440" s="529"/>
      <c r="Q1440" s="529"/>
    </row>
    <row r="1441" spans="2:17">
      <c r="B1441" s="505"/>
      <c r="C1441" s="610" t="s">
        <v>655</v>
      </c>
      <c r="D1441"/>
      <c r="E1441" s="608">
        <v>265.25</v>
      </c>
      <c r="F1441" s="608">
        <v>128.02099999999999</v>
      </c>
      <c r="G1441" s="608">
        <v>1251.057</v>
      </c>
      <c r="H1441" s="608">
        <v>34.897999999999996</v>
      </c>
      <c r="I1441" s="608">
        <v>642.375</v>
      </c>
      <c r="J1441" s="608">
        <v>511.22699999999998</v>
      </c>
      <c r="K1441" s="608">
        <v>5109.875</v>
      </c>
      <c r="L1441" s="608">
        <v>1494.4240000000002</v>
      </c>
      <c r="M1441" s="608">
        <v>303.2</v>
      </c>
      <c r="N1441" s="608">
        <v>9740.3280000000013</v>
      </c>
      <c r="P1441" s="608">
        <v>1387.9259999999999</v>
      </c>
      <c r="Q1441" s="608">
        <v>3742.0079999999998</v>
      </c>
    </row>
    <row r="1442" spans="2:17">
      <c r="B1442" s="505"/>
      <c r="C1442" s="861" t="s">
        <v>656</v>
      </c>
      <c r="D1442" s="533"/>
      <c r="E1442" s="862">
        <v>108.815</v>
      </c>
      <c r="F1442" s="862">
        <v>22.986999999999998</v>
      </c>
      <c r="G1442" s="862">
        <v>1383.3820000000001</v>
      </c>
      <c r="H1442" s="862">
        <v>179.38400000000001</v>
      </c>
      <c r="I1442" s="862">
        <v>567.94999999999993</v>
      </c>
      <c r="J1442" s="862">
        <v>64.671999999999997</v>
      </c>
      <c r="K1442" s="862">
        <v>3836.0590000000002</v>
      </c>
      <c r="L1442" s="862">
        <v>884.39600000000007</v>
      </c>
      <c r="M1442" s="862">
        <v>166.07</v>
      </c>
      <c r="N1442" s="862">
        <v>7213.7150000000001</v>
      </c>
      <c r="P1442" s="608">
        <v>920.76</v>
      </c>
      <c r="Q1442" s="608">
        <v>2474.4139999999998</v>
      </c>
    </row>
    <row r="1443" spans="2:17">
      <c r="B1443" s="505"/>
      <c r="C1443" s="863"/>
      <c r="D1443" s="1157"/>
      <c r="E1443" s="863">
        <v>374.065</v>
      </c>
      <c r="F1443" s="863">
        <v>151.00800000000001</v>
      </c>
      <c r="G1443" s="787">
        <v>2634.4389999999999</v>
      </c>
      <c r="H1443" s="787">
        <v>214.28199999999998</v>
      </c>
      <c r="I1443" s="787">
        <v>1210.3249999999998</v>
      </c>
      <c r="J1443" s="787">
        <v>575.899</v>
      </c>
      <c r="K1443" s="787">
        <v>8945.9349999999995</v>
      </c>
      <c r="L1443" s="787">
        <v>2378.8200000000002</v>
      </c>
      <c r="M1443" s="787">
        <v>469.27</v>
      </c>
      <c r="N1443" s="787">
        <v>16954.044000000002</v>
      </c>
      <c r="P1443" s="787">
        <v>2308.6869999999999</v>
      </c>
      <c r="Q1443" s="787">
        <v>6216.4220000000005</v>
      </c>
    </row>
    <row r="1444" spans="2:17" ht="23.2" customHeight="1">
      <c r="B1444" s="706" t="s">
        <v>308</v>
      </c>
      <c r="C1444" s="1272" t="s">
        <v>676</v>
      </c>
      <c r="D1444" s="1272"/>
      <c r="E1444" s="1272"/>
      <c r="F1444" s="1272"/>
      <c r="G1444" s="1272"/>
      <c r="H1444" s="1272"/>
      <c r="I1444" s="1272"/>
      <c r="J1444" s="1272"/>
      <c r="K1444" s="1272"/>
      <c r="L1444" s="1272"/>
      <c r="M1444" s="1272"/>
      <c r="N1444" s="1272"/>
      <c r="O1444" s="1272"/>
      <c r="P1444" s="1272"/>
      <c r="Q1444" s="1272"/>
    </row>
    <row r="1445" spans="2:17" ht="12.6">
      <c r="B1445" s="706" t="s">
        <v>492</v>
      </c>
      <c r="C1445" s="1272" t="s">
        <v>532</v>
      </c>
      <c r="D1445" s="1272"/>
      <c r="E1445" s="1272"/>
      <c r="F1445" s="1272"/>
      <c r="G1445" s="1272"/>
      <c r="H1445" s="1272"/>
      <c r="I1445" s="1272"/>
      <c r="J1445" s="1272"/>
      <c r="K1445" s="1272"/>
      <c r="L1445" s="1272"/>
      <c r="M1445" s="1272"/>
      <c r="N1445" s="1272"/>
      <c r="O1445" s="1272"/>
      <c r="P1445" s="1272"/>
      <c r="Q1445" s="1272"/>
    </row>
    <row r="1446" spans="2:17" ht="12.6">
      <c r="B1446" s="706" t="s">
        <v>302</v>
      </c>
      <c r="C1446" s="1272" t="s">
        <v>737</v>
      </c>
      <c r="D1446" s="1272"/>
      <c r="E1446" s="1272"/>
      <c r="F1446" s="1272"/>
      <c r="G1446" s="1272"/>
      <c r="H1446" s="1272"/>
      <c r="I1446" s="1272"/>
      <c r="J1446" s="1272"/>
      <c r="K1446" s="1272"/>
      <c r="L1446" s="1272"/>
      <c r="M1446" s="1272"/>
      <c r="N1446" s="1272"/>
      <c r="O1446" s="1272"/>
      <c r="P1446" s="1272"/>
      <c r="Q1446" s="1272"/>
    </row>
    <row r="1447" spans="2:17" ht="12.6">
      <c r="B1447" s="706" t="s">
        <v>297</v>
      </c>
      <c r="C1447" s="1272" t="s">
        <v>749</v>
      </c>
      <c r="D1447" s="1272"/>
      <c r="E1447" s="1272"/>
      <c r="F1447" s="1272"/>
      <c r="G1447" s="1272"/>
      <c r="H1447" s="1272"/>
      <c r="I1447" s="1272"/>
      <c r="J1447" s="1272"/>
      <c r="K1447" s="1272"/>
      <c r="L1447" s="1272"/>
      <c r="M1447" s="1272"/>
      <c r="N1447" s="1272"/>
      <c r="O1447" s="1272"/>
      <c r="P1447" s="1272"/>
      <c r="Q1447" s="1272"/>
    </row>
    <row r="1448" spans="2:17" ht="12.6">
      <c r="B1448" s="706" t="s">
        <v>498</v>
      </c>
      <c r="C1448" s="1272" t="s">
        <v>762</v>
      </c>
      <c r="D1448" s="1272"/>
      <c r="E1448" s="1272"/>
      <c r="F1448" s="1272"/>
      <c r="G1448" s="1272"/>
      <c r="H1448" s="1272"/>
      <c r="I1448" s="1272"/>
      <c r="J1448" s="1272"/>
      <c r="K1448" s="1272"/>
      <c r="L1448" s="1272"/>
      <c r="M1448" s="1272"/>
      <c r="N1448" s="1272"/>
      <c r="O1448" s="1272"/>
      <c r="P1448" s="1272"/>
      <c r="Q1448" s="1272"/>
    </row>
    <row r="1449" spans="2:17" ht="12.6">
      <c r="B1449" s="706" t="s">
        <v>500</v>
      </c>
      <c r="C1449" s="1272" t="s">
        <v>763</v>
      </c>
      <c r="D1449" s="1272"/>
      <c r="E1449" s="1272"/>
      <c r="F1449" s="1272"/>
      <c r="G1449" s="1272"/>
      <c r="H1449" s="1272"/>
      <c r="I1449" s="1272"/>
      <c r="J1449" s="1272"/>
      <c r="K1449" s="1272"/>
      <c r="L1449" s="1272"/>
      <c r="M1449" s="1272"/>
      <c r="N1449" s="1272"/>
      <c r="O1449" s="1272"/>
      <c r="P1449" s="1272"/>
      <c r="Q1449" s="1272"/>
    </row>
    <row r="1450" spans="2:17" ht="12.6">
      <c r="B1450" s="706" t="s">
        <v>502</v>
      </c>
      <c r="C1450" s="1272" t="s">
        <v>678</v>
      </c>
      <c r="D1450" s="1272"/>
      <c r="E1450" s="1272"/>
      <c r="F1450" s="1272"/>
      <c r="G1450" s="1272"/>
      <c r="H1450" s="1272"/>
      <c r="I1450" s="1272"/>
      <c r="J1450" s="1272"/>
      <c r="K1450" s="1272"/>
      <c r="L1450" s="1272"/>
      <c r="M1450" s="1272"/>
      <c r="N1450" s="1272"/>
      <c r="O1450" s="1272"/>
      <c r="P1450" s="1272"/>
      <c r="Q1450" s="1272"/>
    </row>
    <row r="1451" spans="2:17" ht="12.6">
      <c r="B1451" s="706" t="s">
        <v>504</v>
      </c>
      <c r="C1451" s="1272" t="s">
        <v>764</v>
      </c>
      <c r="D1451" s="1272"/>
      <c r="E1451" s="1272"/>
      <c r="F1451" s="1272"/>
      <c r="G1451" s="1272"/>
      <c r="H1451" s="1272"/>
      <c r="I1451" s="1272"/>
      <c r="J1451" s="1272"/>
      <c r="K1451" s="1272"/>
      <c r="L1451" s="1272"/>
      <c r="M1451" s="1272"/>
      <c r="N1451" s="1272"/>
      <c r="O1451" s="1272"/>
      <c r="P1451" s="1272"/>
      <c r="Q1451" s="1272"/>
    </row>
    <row r="1452" spans="2:17" ht="24.7" customHeight="1">
      <c r="B1452" s="706" t="s">
        <v>506</v>
      </c>
      <c r="C1452" s="1272" t="s">
        <v>765</v>
      </c>
      <c r="D1452" s="1272"/>
      <c r="E1452" s="1272"/>
      <c r="F1452" s="1272"/>
      <c r="G1452" s="1272"/>
      <c r="H1452" s="1272"/>
      <c r="I1452" s="1272"/>
      <c r="J1452" s="1272"/>
      <c r="K1452" s="1272"/>
      <c r="L1452" s="1272"/>
      <c r="M1452" s="1272"/>
      <c r="N1452" s="1272"/>
      <c r="O1452" s="1272"/>
      <c r="P1452" s="1272"/>
      <c r="Q1452" s="1272"/>
    </row>
  </sheetData>
  <mergeCells count="200">
    <mergeCell ref="E5:F5"/>
    <mergeCell ref="G5:H5"/>
    <mergeCell ref="E6:F6"/>
    <mergeCell ref="G6:H6"/>
    <mergeCell ref="C56:M56"/>
    <mergeCell ref="E61:F61"/>
    <mergeCell ref="G61:H61"/>
    <mergeCell ref="E62:F62"/>
    <mergeCell ref="G62:H62"/>
    <mergeCell ref="C225:M225"/>
    <mergeCell ref="E231:F231"/>
    <mergeCell ref="G231:H231"/>
    <mergeCell ref="E232:F232"/>
    <mergeCell ref="G232:H232"/>
    <mergeCell ref="C282:M282"/>
    <mergeCell ref="E290:F290"/>
    <mergeCell ref="G290:H290"/>
    <mergeCell ref="E291:F291"/>
    <mergeCell ref="G291:H291"/>
    <mergeCell ref="C341:Q341"/>
    <mergeCell ref="E346:F346"/>
    <mergeCell ref="G346:H346"/>
    <mergeCell ref="E347:F347"/>
    <mergeCell ref="G347:H347"/>
    <mergeCell ref="C397:Q397"/>
    <mergeCell ref="E403:F403"/>
    <mergeCell ref="G403:H403"/>
    <mergeCell ref="E404:F404"/>
    <mergeCell ref="G404:H404"/>
    <mergeCell ref="R576:AA577"/>
    <mergeCell ref="E577:F577"/>
    <mergeCell ref="G577:H577"/>
    <mergeCell ref="C454:Q454"/>
    <mergeCell ref="E460:F460"/>
    <mergeCell ref="G460:H460"/>
    <mergeCell ref="E461:F461"/>
    <mergeCell ref="G461:H461"/>
    <mergeCell ref="C511:Q511"/>
    <mergeCell ref="E517:F517"/>
    <mergeCell ref="G517:H517"/>
    <mergeCell ref="E518:F518"/>
    <mergeCell ref="G518:H518"/>
    <mergeCell ref="C1444:Q1444"/>
    <mergeCell ref="C1445:Q1445"/>
    <mergeCell ref="C1446:Q1446"/>
    <mergeCell ref="C1447:Q1447"/>
    <mergeCell ref="C1211:Q1211"/>
    <mergeCell ref="C1212:Q1212"/>
    <mergeCell ref="C1213:Q1213"/>
    <mergeCell ref="C1214:Q1214"/>
    <mergeCell ref="C568:Q568"/>
    <mergeCell ref="E576:F576"/>
    <mergeCell ref="G576:H576"/>
    <mergeCell ref="E1159:F1159"/>
    <mergeCell ref="G1159:H1159"/>
    <mergeCell ref="C1209:Q1209"/>
    <mergeCell ref="C1210:Q1210"/>
    <mergeCell ref="C915:Q915"/>
    <mergeCell ref="C916:Q916"/>
    <mergeCell ref="C917:Q917"/>
    <mergeCell ref="C918:Q918"/>
    <mergeCell ref="E920:F920"/>
    <mergeCell ref="G920:H920"/>
    <mergeCell ref="K920:L920"/>
    <mergeCell ref="E921:F921"/>
    <mergeCell ref="G921:H921"/>
    <mergeCell ref="C1149:Q1149"/>
    <mergeCell ref="C1150:Q1150"/>
    <mergeCell ref="C1151:Q1151"/>
    <mergeCell ref="C1152:Q1152"/>
    <mergeCell ref="C1153:Q1153"/>
    <mergeCell ref="C1154:Q1154"/>
    <mergeCell ref="C1155:Q1155"/>
    <mergeCell ref="C1156:Q1156"/>
    <mergeCell ref="E1158:F1158"/>
    <mergeCell ref="G1158:H1158"/>
    <mergeCell ref="K1158:L1158"/>
    <mergeCell ref="E1394:F1394"/>
    <mergeCell ref="G1394:H1394"/>
    <mergeCell ref="C1327:Q1327"/>
    <mergeCell ref="C1328:Q1328"/>
    <mergeCell ref="C1329:Q1329"/>
    <mergeCell ref="C1330:Q1330"/>
    <mergeCell ref="C1331:Q1331"/>
    <mergeCell ref="C1332:Q1332"/>
    <mergeCell ref="C1333:Q1333"/>
    <mergeCell ref="E1334:F1334"/>
    <mergeCell ref="G1334:H1334"/>
    <mergeCell ref="K1334:L1334"/>
    <mergeCell ref="E1335:F1335"/>
    <mergeCell ref="G1335:H1335"/>
    <mergeCell ref="C112:M112"/>
    <mergeCell ref="E117:F117"/>
    <mergeCell ref="G117:H117"/>
    <mergeCell ref="E118:F118"/>
    <mergeCell ref="G118:H118"/>
    <mergeCell ref="C168:M168"/>
    <mergeCell ref="E174:F174"/>
    <mergeCell ref="G174:H174"/>
    <mergeCell ref="E175:F175"/>
    <mergeCell ref="G175:H175"/>
    <mergeCell ref="C627:Q627"/>
    <mergeCell ref="E632:F632"/>
    <mergeCell ref="G632:H632"/>
    <mergeCell ref="E633:F633"/>
    <mergeCell ref="G633:H633"/>
    <mergeCell ref="C683:Q683"/>
    <mergeCell ref="E689:F689"/>
    <mergeCell ref="G689:H689"/>
    <mergeCell ref="E690:F690"/>
    <mergeCell ref="G690:H690"/>
    <mergeCell ref="C740:Q740"/>
    <mergeCell ref="E746:F746"/>
    <mergeCell ref="G746:H746"/>
    <mergeCell ref="E747:F747"/>
    <mergeCell ref="G747:H747"/>
    <mergeCell ref="C797:Q797"/>
    <mergeCell ref="E803:F803"/>
    <mergeCell ref="G803:H803"/>
    <mergeCell ref="E804:F804"/>
    <mergeCell ref="G804:H804"/>
    <mergeCell ref="C854:Q854"/>
    <mergeCell ref="E862:F862"/>
    <mergeCell ref="G862:H862"/>
    <mergeCell ref="K862:L862"/>
    <mergeCell ref="E863:F863"/>
    <mergeCell ref="G863:H863"/>
    <mergeCell ref="R869:AA870"/>
    <mergeCell ref="C913:Q913"/>
    <mergeCell ref="C914:Q914"/>
    <mergeCell ref="C971:Q971"/>
    <mergeCell ref="C972:Q972"/>
    <mergeCell ref="C973:Q973"/>
    <mergeCell ref="C974:Q974"/>
    <mergeCell ref="C975:Q975"/>
    <mergeCell ref="C976:Q976"/>
    <mergeCell ref="C977:Q977"/>
    <mergeCell ref="E979:F979"/>
    <mergeCell ref="G979:H979"/>
    <mergeCell ref="K979:L979"/>
    <mergeCell ref="E980:F980"/>
    <mergeCell ref="G980:H980"/>
    <mergeCell ref="C1030:Q1030"/>
    <mergeCell ref="C1031:Q1031"/>
    <mergeCell ref="C1032:Q1032"/>
    <mergeCell ref="C1033:Q1033"/>
    <mergeCell ref="C1034:Q1034"/>
    <mergeCell ref="C1035:Q1035"/>
    <mergeCell ref="C1036:Q1036"/>
    <mergeCell ref="E1038:F1038"/>
    <mergeCell ref="G1038:H1038"/>
    <mergeCell ref="K1038:L1038"/>
    <mergeCell ref="E1039:F1039"/>
    <mergeCell ref="G1039:H1039"/>
    <mergeCell ref="C1089:Q1089"/>
    <mergeCell ref="C1090:Q1090"/>
    <mergeCell ref="C1091:Q1091"/>
    <mergeCell ref="C1092:Q1092"/>
    <mergeCell ref="C1093:Q1093"/>
    <mergeCell ref="C1094:Q1094"/>
    <mergeCell ref="C1095:Q1095"/>
    <mergeCell ref="E1097:F1097"/>
    <mergeCell ref="G1097:H1097"/>
    <mergeCell ref="K1097:L1097"/>
    <mergeCell ref="E1098:F1098"/>
    <mergeCell ref="G1098:H1098"/>
    <mergeCell ref="C1148:Q1148"/>
    <mergeCell ref="E1216:F1216"/>
    <mergeCell ref="G1216:H1216"/>
    <mergeCell ref="K1216:L1216"/>
    <mergeCell ref="E1217:F1217"/>
    <mergeCell ref="G1217:H1217"/>
    <mergeCell ref="C1267:Q1267"/>
    <mergeCell ref="C1268:Q1268"/>
    <mergeCell ref="C1269:Q1269"/>
    <mergeCell ref="C1270:Q1270"/>
    <mergeCell ref="C1448:Q1448"/>
    <mergeCell ref="C1449:Q1449"/>
    <mergeCell ref="C1450:Q1450"/>
    <mergeCell ref="C1451:Q1451"/>
    <mergeCell ref="C1452:Q1452"/>
    <mergeCell ref="C1271:Q1271"/>
    <mergeCell ref="C1272:Q1272"/>
    <mergeCell ref="C1273:Q1273"/>
    <mergeCell ref="E1275:F1275"/>
    <mergeCell ref="G1275:H1275"/>
    <mergeCell ref="K1275:L1275"/>
    <mergeCell ref="E1276:F1276"/>
    <mergeCell ref="G1276:H1276"/>
    <mergeCell ref="C1326:Q1326"/>
    <mergeCell ref="C1385:Q1385"/>
    <mergeCell ref="C1386:Q1386"/>
    <mergeCell ref="C1387:Q1387"/>
    <mergeCell ref="C1388:Q1388"/>
    <mergeCell ref="C1389:Q1389"/>
    <mergeCell ref="C1390:Q1390"/>
    <mergeCell ref="C1391:Q1391"/>
    <mergeCell ref="E1393:F1393"/>
    <mergeCell ref="G1393:H1393"/>
    <mergeCell ref="K1393:L1393"/>
  </mergeCells>
  <hyperlinks>
    <hyperlink ref="P2" location="Contents!B20" display="Contents" xr:uid="{897B9129-30DE-450F-830C-5D9914386637}"/>
  </hyperlinks>
  <pageMargins left="0.25" right="0.25" top="0.75" bottom="0.75" header="0.3" footer="0.3"/>
  <pageSetup paperSize="8" fitToHeight="0" orientation="landscape" r:id="rId1"/>
  <rowBreaks count="19" manualBreakCount="19">
    <brk id="62" max="17" man="1"/>
    <brk id="119" max="17" man="1"/>
    <brk id="177" max="17" man="1"/>
    <brk id="234" max="17" man="1"/>
    <brk id="293" max="17" man="1"/>
    <brk id="353" max="17" man="1"/>
    <brk id="412" max="17" man="1"/>
    <brk id="471" max="17" man="1"/>
    <brk id="530" max="17" man="1"/>
    <brk id="591" max="17" man="1"/>
    <brk id="651" max="17" man="1"/>
    <brk id="710" max="17" man="1"/>
    <brk id="769" max="17" man="1"/>
    <brk id="828" max="17" man="1"/>
    <brk id="889" max="17" man="1"/>
    <brk id="950" max="17" man="1"/>
    <brk id="1070" max="17" man="1"/>
    <brk id="1130" max="17" man="1"/>
    <brk id="1190" max="17" man="1"/>
  </rowBreaks>
  <customProperties>
    <customPr name="_pios_id" r:id="rId2"/>
  </customProperties>
  <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2042F-785B-4B11-AE1C-1D99F2A55878}">
  <sheetPr>
    <tabColor rgb="FF008080"/>
    <pageSetUpPr fitToPage="1"/>
  </sheetPr>
  <dimension ref="A1:AF255"/>
  <sheetViews>
    <sheetView showGridLines="0" zoomScale="120" zoomScaleNormal="120" zoomScaleSheetLayoutView="90" workbookViewId="0">
      <selection activeCell="C1" sqref="C1"/>
    </sheetView>
  </sheetViews>
  <sheetFormatPr defaultColWidth="9.1171875" defaultRowHeight="12.3"/>
  <cols>
    <col min="1" max="2" width="1.41015625" style="506" customWidth="1"/>
    <col min="3" max="3" width="53.1171875" style="162" customWidth="1"/>
    <col min="4" max="4" width="3.29296875" style="162" customWidth="1"/>
    <col min="5" max="6" width="9.1171875" style="162"/>
    <col min="7" max="7" width="8.1171875" style="162" bestFit="1" customWidth="1"/>
    <col min="8" max="12" width="9.1171875" style="162"/>
    <col min="13" max="13" width="8.703125" style="162" bestFit="1" customWidth="1"/>
    <col min="14" max="14" width="9.1171875" style="162"/>
    <col min="15" max="15" width="2.703125" style="162" customWidth="1"/>
    <col min="16" max="17" width="10.703125" style="162" customWidth="1"/>
    <col min="18" max="18" width="9.1171875" style="162"/>
    <col min="19" max="19" width="3.87890625" style="162" customWidth="1"/>
    <col min="20" max="16384" width="9.1171875" style="162"/>
  </cols>
  <sheetData>
    <row r="1" spans="1:27" s="5" customFormat="1" ht="10.5" customHeight="1">
      <c r="A1" s="416"/>
      <c r="B1" s="416"/>
      <c r="C1" s="57" t="s">
        <v>556</v>
      </c>
      <c r="D1"/>
      <c r="E1"/>
      <c r="F1"/>
    </row>
    <row r="2" spans="1:27" s="5" customFormat="1" ht="10.5" customHeight="1">
      <c r="A2" s="416"/>
      <c r="B2" s="416"/>
      <c r="C2" s="369" t="s">
        <v>39</v>
      </c>
      <c r="D2"/>
      <c r="F2"/>
      <c r="P2" s="102" t="s">
        <v>6</v>
      </c>
    </row>
    <row r="3" spans="1:27" s="5" customFormat="1" ht="10.5" customHeight="1">
      <c r="A3" s="416"/>
      <c r="B3" s="416"/>
      <c r="C3" s="369"/>
      <c r="D3" s="633"/>
      <c r="E3" s="633"/>
      <c r="F3" s="1200"/>
      <c r="H3" s="1200"/>
      <c r="I3" s="1200"/>
      <c r="P3" s="102"/>
    </row>
    <row r="4" spans="1:27" ht="35.25" customHeight="1">
      <c r="A4" s="499"/>
      <c r="B4" s="499"/>
      <c r="C4" s="2" t="s">
        <v>766</v>
      </c>
      <c r="D4" s="500"/>
      <c r="E4" s="501"/>
      <c r="F4" s="501"/>
      <c r="G4" s="501"/>
      <c r="H4" s="502"/>
      <c r="I4" s="503"/>
      <c r="J4" s="504"/>
      <c r="K4" s="504"/>
      <c r="L4" s="504"/>
      <c r="M4" s="504"/>
    </row>
    <row r="5" spans="1:27" ht="10.5" customHeight="1" thickBot="1">
      <c r="A5" s="505"/>
      <c r="B5" s="505"/>
      <c r="C5" s="423"/>
      <c r="D5" s="77"/>
      <c r="E5" s="536"/>
      <c r="F5" s="536"/>
      <c r="G5" s="536"/>
      <c r="H5" s="536"/>
      <c r="I5" s="536"/>
      <c r="J5" s="536"/>
      <c r="K5" s="536"/>
      <c r="L5" s="536"/>
      <c r="M5" s="536"/>
      <c r="N5" s="77"/>
      <c r="O5" s="77"/>
      <c r="P5" s="536"/>
      <c r="Q5" s="536"/>
      <c r="R5" s="77"/>
    </row>
    <row r="6" spans="1:27" ht="10.5" customHeight="1">
      <c r="A6" s="505"/>
      <c r="B6" s="509"/>
      <c r="C6" s="537"/>
      <c r="D6" s="511"/>
      <c r="E6" s="1279" t="s">
        <v>352</v>
      </c>
      <c r="F6" s="1280"/>
      <c r="G6" s="1279" t="s">
        <v>566</v>
      </c>
      <c r="H6" s="1279"/>
      <c r="I6" s="11" t="s">
        <v>567</v>
      </c>
      <c r="J6" s="11" t="s">
        <v>568</v>
      </c>
      <c r="K6" s="11" t="s">
        <v>569</v>
      </c>
      <c r="L6" s="11" t="s">
        <v>570</v>
      </c>
      <c r="M6" s="539" t="s">
        <v>571</v>
      </c>
      <c r="P6" s="7" t="s">
        <v>571</v>
      </c>
      <c r="Q6" s="7" t="s">
        <v>572</v>
      </c>
      <c r="S6" s="1281" t="s">
        <v>614</v>
      </c>
      <c r="T6" s="1281"/>
      <c r="U6" s="1281"/>
      <c r="V6" s="1281"/>
      <c r="W6" s="1281"/>
      <c r="X6" s="1281"/>
      <c r="Y6" s="1281"/>
      <c r="Z6" s="1281"/>
      <c r="AA6" s="1281"/>
    </row>
    <row r="7" spans="1:27">
      <c r="A7" s="505"/>
      <c r="B7" s="509"/>
      <c r="C7" s="537"/>
      <c r="D7" s="511"/>
      <c r="E7" s="1279"/>
      <c r="F7" s="1280"/>
      <c r="G7" s="1279" t="s">
        <v>573</v>
      </c>
      <c r="H7" s="1279"/>
      <c r="I7" s="11" t="s">
        <v>573</v>
      </c>
      <c r="J7" s="11"/>
      <c r="K7" s="539"/>
      <c r="L7" s="539"/>
      <c r="M7" s="539"/>
      <c r="P7" s="784" t="s">
        <v>574</v>
      </c>
      <c r="Q7" s="784" t="s">
        <v>575</v>
      </c>
      <c r="S7" s="1281"/>
      <c r="T7" s="1281"/>
      <c r="U7" s="1281"/>
      <c r="V7" s="1281"/>
      <c r="W7" s="1281"/>
      <c r="X7" s="1281"/>
      <c r="Y7" s="1281"/>
      <c r="Z7" s="1281"/>
      <c r="AA7" s="1281"/>
    </row>
    <row r="8" spans="1:27" ht="10.5" customHeight="1">
      <c r="A8" s="505"/>
      <c r="B8" s="509"/>
      <c r="C8" s="540"/>
      <c r="D8" s="520"/>
      <c r="E8" s="541"/>
      <c r="F8" s="541"/>
      <c r="G8" s="541"/>
      <c r="H8" s="541" t="s">
        <v>576</v>
      </c>
      <c r="I8" s="541"/>
      <c r="J8" s="541"/>
      <c r="K8" s="541"/>
      <c r="L8" s="541"/>
      <c r="M8" s="541"/>
      <c r="P8" s="541"/>
      <c r="Q8" s="541"/>
    </row>
    <row r="9" spans="1:27" ht="10.5" customHeight="1">
      <c r="A9" s="505"/>
      <c r="B9" s="509"/>
      <c r="C9" s="537"/>
      <c r="D9" s="520"/>
      <c r="E9" s="539"/>
      <c r="F9" s="539" t="s">
        <v>576</v>
      </c>
      <c r="G9" s="539"/>
      <c r="H9" s="539" t="s">
        <v>566</v>
      </c>
      <c r="I9" s="539"/>
      <c r="J9" s="539"/>
      <c r="K9" s="539"/>
      <c r="L9" s="539"/>
      <c r="M9" s="539"/>
      <c r="P9" s="539"/>
      <c r="Q9" s="539"/>
    </row>
    <row r="10" spans="1:27" ht="10.5" customHeight="1">
      <c r="A10" s="505"/>
      <c r="B10" s="509"/>
      <c r="C10" s="542"/>
      <c r="D10" s="513"/>
      <c r="E10" s="543" t="s">
        <v>577</v>
      </c>
      <c r="F10" s="543" t="s">
        <v>352</v>
      </c>
      <c r="G10" s="543" t="s">
        <v>149</v>
      </c>
      <c r="H10" s="543" t="s">
        <v>573</v>
      </c>
      <c r="I10" s="543"/>
      <c r="J10" s="543"/>
      <c r="K10" s="543"/>
      <c r="L10" s="543"/>
      <c r="M10" s="543"/>
      <c r="P10" s="543"/>
      <c r="Q10" s="543"/>
    </row>
    <row r="11" spans="1:27" ht="10.5" customHeight="1">
      <c r="A11" s="505"/>
      <c r="B11" s="509"/>
      <c r="C11" s="544">
        <v>2025</v>
      </c>
      <c r="D11" s="513"/>
      <c r="E11" s="520"/>
      <c r="F11" s="520"/>
      <c r="G11" s="520"/>
      <c r="H11" s="520"/>
      <c r="I11" s="520"/>
      <c r="J11" s="520"/>
      <c r="K11" s="520"/>
      <c r="L11" s="520"/>
      <c r="M11" s="520"/>
      <c r="P11" s="520"/>
      <c r="Q11" s="520"/>
    </row>
    <row r="12" spans="1:27" ht="10.5" customHeight="1">
      <c r="A12" s="505"/>
      <c r="B12" s="509"/>
      <c r="C12" s="594" t="s">
        <v>578</v>
      </c>
      <c r="D12" s="595"/>
      <c r="E12" s="513"/>
      <c r="F12" s="513"/>
      <c r="G12" s="513"/>
      <c r="H12" s="513"/>
      <c r="I12" s="513"/>
      <c r="J12" s="513"/>
      <c r="K12" s="513"/>
      <c r="L12" s="513"/>
      <c r="M12" s="513"/>
      <c r="P12" s="520"/>
      <c r="Q12" s="520"/>
    </row>
    <row r="13" spans="1:27">
      <c r="A13" s="505"/>
      <c r="B13" s="509"/>
      <c r="C13" s="610" t="s">
        <v>767</v>
      </c>
      <c r="D13" s="599"/>
      <c r="E13" s="608">
        <v>7600</v>
      </c>
      <c r="F13" s="608">
        <v>0</v>
      </c>
      <c r="G13" s="608">
        <v>93300</v>
      </c>
      <c r="H13" s="608">
        <v>0</v>
      </c>
      <c r="I13" s="608">
        <v>5000</v>
      </c>
      <c r="J13" s="608">
        <v>600</v>
      </c>
      <c r="K13" s="608">
        <v>93300</v>
      </c>
      <c r="L13" s="608">
        <v>11500</v>
      </c>
      <c r="M13" s="608">
        <v>211300</v>
      </c>
      <c r="P13" s="608">
        <v>45600</v>
      </c>
      <c r="Q13" s="608">
        <v>165700</v>
      </c>
    </row>
    <row r="14" spans="1:27">
      <c r="A14" s="505"/>
      <c r="B14" s="509"/>
      <c r="C14" s="610" t="s">
        <v>768</v>
      </c>
      <c r="D14" s="599"/>
      <c r="E14" s="608">
        <v>8500</v>
      </c>
      <c r="F14" s="608">
        <v>0</v>
      </c>
      <c r="G14" s="608">
        <v>39300</v>
      </c>
      <c r="H14" s="608">
        <v>0</v>
      </c>
      <c r="I14" s="608">
        <v>3300</v>
      </c>
      <c r="J14" s="608">
        <v>200</v>
      </c>
      <c r="K14" s="608">
        <v>34500</v>
      </c>
      <c r="L14" s="608">
        <v>3600</v>
      </c>
      <c r="M14" s="608">
        <v>89400</v>
      </c>
      <c r="P14" s="608">
        <v>20300</v>
      </c>
      <c r="Q14" s="608">
        <v>69100</v>
      </c>
    </row>
    <row r="15" spans="1:27">
      <c r="A15" s="505"/>
      <c r="B15" s="509"/>
      <c r="C15" s="610" t="s">
        <v>769</v>
      </c>
      <c r="D15" s="599"/>
      <c r="E15" s="608">
        <v>800</v>
      </c>
      <c r="F15" s="608">
        <v>0</v>
      </c>
      <c r="G15" s="608">
        <v>15300</v>
      </c>
      <c r="H15" s="608">
        <v>0</v>
      </c>
      <c r="I15" s="608">
        <v>1200</v>
      </c>
      <c r="J15" s="608">
        <v>100</v>
      </c>
      <c r="K15" s="608">
        <v>13500</v>
      </c>
      <c r="L15" s="608">
        <v>1600</v>
      </c>
      <c r="M15" s="608">
        <v>32500</v>
      </c>
      <c r="P15" s="608">
        <v>6200</v>
      </c>
      <c r="Q15" s="608">
        <v>26300</v>
      </c>
    </row>
    <row r="16" spans="1:27">
      <c r="A16" s="505"/>
      <c r="B16" s="509"/>
      <c r="C16" s="861" t="s">
        <v>770</v>
      </c>
      <c r="D16" s="600"/>
      <c r="E16" s="862">
        <v>-100</v>
      </c>
      <c r="F16" s="862">
        <v>0</v>
      </c>
      <c r="G16" s="862">
        <v>6000</v>
      </c>
      <c r="H16" s="862">
        <v>0</v>
      </c>
      <c r="I16" s="862">
        <v>100</v>
      </c>
      <c r="J16" s="862">
        <v>0</v>
      </c>
      <c r="K16" s="862">
        <v>33100</v>
      </c>
      <c r="L16" s="862">
        <v>1600</v>
      </c>
      <c r="M16" s="862">
        <v>40700</v>
      </c>
      <c r="P16" s="862">
        <v>7900</v>
      </c>
      <c r="Q16" s="862">
        <v>32800</v>
      </c>
    </row>
    <row r="17" spans="1:17" ht="10.5" customHeight="1">
      <c r="A17" s="505"/>
      <c r="B17" s="509"/>
      <c r="C17" s="18" t="s">
        <v>771</v>
      </c>
      <c r="D17" s="600"/>
      <c r="E17" s="608">
        <v>-1600</v>
      </c>
      <c r="F17" s="608">
        <v>0</v>
      </c>
      <c r="G17" s="608">
        <v>32700</v>
      </c>
      <c r="H17" s="608">
        <v>0</v>
      </c>
      <c r="I17" s="608">
        <v>400</v>
      </c>
      <c r="J17" s="608">
        <v>300</v>
      </c>
      <c r="K17" s="608">
        <v>12200</v>
      </c>
      <c r="L17" s="608">
        <v>4700</v>
      </c>
      <c r="M17" s="608">
        <v>48700</v>
      </c>
      <c r="P17" s="608">
        <v>11200</v>
      </c>
      <c r="Q17" s="608">
        <v>37500</v>
      </c>
    </row>
    <row r="18" spans="1:17">
      <c r="A18" s="505"/>
      <c r="B18" s="509"/>
      <c r="C18" s="782" t="s">
        <v>772</v>
      </c>
      <c r="D18" s="533"/>
      <c r="E18" s="608">
        <v>-700</v>
      </c>
      <c r="F18" s="608">
        <v>0</v>
      </c>
      <c r="G18" s="608">
        <v>12900</v>
      </c>
      <c r="H18" s="608">
        <v>0</v>
      </c>
      <c r="I18" s="608">
        <v>-500</v>
      </c>
      <c r="J18" s="608">
        <v>0</v>
      </c>
      <c r="K18" s="608">
        <v>4300</v>
      </c>
      <c r="L18" s="608">
        <v>1600</v>
      </c>
      <c r="M18" s="608">
        <v>17600</v>
      </c>
      <c r="P18" s="608">
        <v>2600</v>
      </c>
      <c r="Q18" s="608">
        <v>15000</v>
      </c>
    </row>
    <row r="19" spans="1:17" ht="10.5" customHeight="1">
      <c r="A19" s="505"/>
      <c r="B19" s="509"/>
      <c r="C19" s="781" t="s">
        <v>773</v>
      </c>
      <c r="D19" s="1157"/>
      <c r="E19" s="787">
        <v>-900</v>
      </c>
      <c r="F19" s="863">
        <v>0</v>
      </c>
      <c r="G19" s="863">
        <v>19800</v>
      </c>
      <c r="H19" s="863">
        <v>0</v>
      </c>
      <c r="I19" s="863">
        <v>900</v>
      </c>
      <c r="J19" s="863">
        <v>300</v>
      </c>
      <c r="K19" s="863">
        <v>7900</v>
      </c>
      <c r="L19" s="863">
        <v>3100</v>
      </c>
      <c r="M19" s="863">
        <v>31100</v>
      </c>
      <c r="P19" s="787">
        <v>8600</v>
      </c>
      <c r="Q19" s="787">
        <v>22500</v>
      </c>
    </row>
    <row r="20" spans="1:17" ht="10.5" customHeight="1">
      <c r="A20" s="505"/>
      <c r="B20" s="509"/>
      <c r="C20" s="72"/>
      <c r="D20"/>
      <c r="E20" s="601"/>
      <c r="F20" s="601"/>
      <c r="G20" s="601"/>
      <c r="H20" s="601"/>
      <c r="I20" s="601"/>
      <c r="J20" s="601"/>
      <c r="K20" s="601"/>
      <c r="L20" s="601"/>
      <c r="M20" s="631"/>
      <c r="P20" s="601"/>
      <c r="Q20" s="601"/>
    </row>
    <row r="21" spans="1:17">
      <c r="A21" s="505"/>
      <c r="B21" s="509"/>
      <c r="C21" s="594" t="s">
        <v>774</v>
      </c>
      <c r="D21" s="513"/>
      <c r="E21" s="691"/>
      <c r="F21" s="691"/>
      <c r="G21" s="691"/>
      <c r="H21" s="691"/>
      <c r="I21" s="691"/>
      <c r="J21" s="691"/>
      <c r="K21" s="691"/>
      <c r="L21" s="691"/>
      <c r="M21" s="691"/>
      <c r="P21" s="549"/>
      <c r="Q21" s="549"/>
    </row>
    <row r="22" spans="1:17">
      <c r="A22" s="505"/>
      <c r="B22" s="509"/>
      <c r="C22" s="610" t="s">
        <v>767</v>
      </c>
      <c r="D22"/>
      <c r="E22" s="608">
        <v>0</v>
      </c>
      <c r="F22" s="608">
        <v>10100</v>
      </c>
      <c r="G22" s="608">
        <v>0</v>
      </c>
      <c r="H22" s="608">
        <v>0</v>
      </c>
      <c r="I22" s="608">
        <v>36800</v>
      </c>
      <c r="J22" s="608">
        <v>12300</v>
      </c>
      <c r="K22" s="608">
        <v>8100</v>
      </c>
      <c r="L22" s="608">
        <v>0</v>
      </c>
      <c r="M22" s="608">
        <v>67300</v>
      </c>
      <c r="P22" s="608">
        <v>1100</v>
      </c>
      <c r="Q22" s="608">
        <v>66200</v>
      </c>
    </row>
    <row r="23" spans="1:17">
      <c r="A23" s="505"/>
      <c r="B23" s="509"/>
      <c r="C23" s="610" t="s">
        <v>768</v>
      </c>
      <c r="D23"/>
      <c r="E23" s="608">
        <v>0</v>
      </c>
      <c r="F23" s="608">
        <v>4300</v>
      </c>
      <c r="G23" s="608">
        <v>0</v>
      </c>
      <c r="H23" s="608">
        <v>0</v>
      </c>
      <c r="I23" s="608">
        <v>18500</v>
      </c>
      <c r="J23" s="608">
        <v>4800</v>
      </c>
      <c r="K23" s="608">
        <v>4100</v>
      </c>
      <c r="L23" s="608">
        <v>0</v>
      </c>
      <c r="M23" s="608">
        <v>31700</v>
      </c>
      <c r="P23" s="608">
        <v>100</v>
      </c>
      <c r="Q23" s="608">
        <v>31600</v>
      </c>
    </row>
    <row r="24" spans="1:17">
      <c r="A24" s="505"/>
      <c r="B24" s="509"/>
      <c r="C24" s="610" t="s">
        <v>769</v>
      </c>
      <c r="D24"/>
      <c r="E24" s="608">
        <v>0</v>
      </c>
      <c r="F24" s="608">
        <v>1300</v>
      </c>
      <c r="G24" s="608">
        <v>0</v>
      </c>
      <c r="H24" s="608">
        <v>0</v>
      </c>
      <c r="I24" s="608">
        <v>3900</v>
      </c>
      <c r="J24" s="608">
        <v>1000</v>
      </c>
      <c r="K24" s="608">
        <v>2800</v>
      </c>
      <c r="L24" s="608">
        <v>0</v>
      </c>
      <c r="M24" s="608">
        <v>9000</v>
      </c>
      <c r="P24" s="608">
        <v>100</v>
      </c>
      <c r="Q24" s="608">
        <v>8900</v>
      </c>
    </row>
    <row r="25" spans="1:17">
      <c r="A25" s="505"/>
      <c r="B25" s="509"/>
      <c r="C25" s="861" t="s">
        <v>770</v>
      </c>
      <c r="D25" s="533"/>
      <c r="E25" s="862">
        <v>0</v>
      </c>
      <c r="F25" s="862">
        <v>3500</v>
      </c>
      <c r="G25" s="862">
        <v>0</v>
      </c>
      <c r="H25" s="862">
        <v>0</v>
      </c>
      <c r="I25" s="862">
        <v>3700</v>
      </c>
      <c r="J25" s="862">
        <v>1800</v>
      </c>
      <c r="K25" s="862">
        <v>400</v>
      </c>
      <c r="L25" s="862">
        <v>0</v>
      </c>
      <c r="M25" s="862">
        <v>9400</v>
      </c>
      <c r="P25" s="862">
        <v>300</v>
      </c>
      <c r="Q25" s="862">
        <v>9100</v>
      </c>
    </row>
    <row r="26" spans="1:17" ht="10.5" customHeight="1">
      <c r="A26" s="505"/>
      <c r="B26" s="509"/>
      <c r="C26" s="18" t="s">
        <v>771</v>
      </c>
      <c r="D26" s="533"/>
      <c r="E26" s="608">
        <v>0</v>
      </c>
      <c r="F26" s="608">
        <v>1000</v>
      </c>
      <c r="G26" s="608">
        <v>0</v>
      </c>
      <c r="H26" s="608">
        <v>0</v>
      </c>
      <c r="I26" s="608">
        <v>10700</v>
      </c>
      <c r="J26" s="608">
        <v>4700</v>
      </c>
      <c r="K26" s="608">
        <v>800</v>
      </c>
      <c r="L26" s="608">
        <v>0</v>
      </c>
      <c r="M26" s="608">
        <v>17200</v>
      </c>
      <c r="P26" s="608">
        <v>600</v>
      </c>
      <c r="Q26" s="608">
        <v>16600</v>
      </c>
    </row>
    <row r="27" spans="1:17">
      <c r="A27" s="505"/>
      <c r="B27" s="509"/>
      <c r="C27" s="782" t="s">
        <v>772</v>
      </c>
      <c r="D27" s="533"/>
      <c r="E27" s="608">
        <v>0</v>
      </c>
      <c r="F27" s="608">
        <v>100</v>
      </c>
      <c r="G27" s="608">
        <v>0</v>
      </c>
      <c r="H27" s="608">
        <v>0</v>
      </c>
      <c r="I27" s="608">
        <v>6300</v>
      </c>
      <c r="J27" s="608">
        <v>1100</v>
      </c>
      <c r="K27" s="608">
        <v>200</v>
      </c>
      <c r="L27" s="608">
        <v>0</v>
      </c>
      <c r="M27" s="608">
        <v>7700</v>
      </c>
      <c r="P27" s="608">
        <v>100</v>
      </c>
      <c r="Q27" s="608">
        <v>7600</v>
      </c>
    </row>
    <row r="28" spans="1:17" ht="10.5" customHeight="1">
      <c r="A28" s="505"/>
      <c r="B28" s="509"/>
      <c r="C28" s="864" t="s">
        <v>775</v>
      </c>
      <c r="D28" s="1157"/>
      <c r="E28" s="787">
        <v>0</v>
      </c>
      <c r="F28" s="863">
        <v>900</v>
      </c>
      <c r="G28" s="863">
        <v>0</v>
      </c>
      <c r="H28" s="863">
        <v>0</v>
      </c>
      <c r="I28" s="863">
        <v>4400</v>
      </c>
      <c r="J28" s="863">
        <v>3600</v>
      </c>
      <c r="K28" s="863">
        <v>600</v>
      </c>
      <c r="L28" s="863">
        <v>0</v>
      </c>
      <c r="M28" s="863">
        <v>9500</v>
      </c>
      <c r="P28" s="787">
        <v>500</v>
      </c>
      <c r="Q28" s="787">
        <v>9000</v>
      </c>
    </row>
    <row r="29" spans="1:17" ht="10.5" customHeight="1">
      <c r="A29" s="505"/>
      <c r="B29" s="509"/>
      <c r="C29" s="594"/>
      <c r="D29" s="513"/>
      <c r="E29" s="513"/>
      <c r="F29" s="513"/>
      <c r="G29" s="513"/>
      <c r="H29" s="513"/>
      <c r="I29" s="513"/>
      <c r="J29" s="513"/>
      <c r="K29" s="513"/>
      <c r="L29" s="513"/>
      <c r="M29" s="513"/>
    </row>
    <row r="30" spans="1:17" ht="10.5" customHeight="1">
      <c r="A30" s="505"/>
      <c r="B30" s="509"/>
      <c r="C30" s="780" t="s">
        <v>776</v>
      </c>
      <c r="D30"/>
      <c r="E30" s="608"/>
      <c r="F30" s="608"/>
      <c r="G30" s="608"/>
      <c r="H30" s="608"/>
      <c r="I30" s="608"/>
      <c r="J30" s="608"/>
      <c r="K30" s="608"/>
      <c r="L30" s="608"/>
      <c r="M30" s="608"/>
      <c r="P30" s="549"/>
      <c r="Q30" s="549"/>
    </row>
    <row r="31" spans="1:17" ht="10.5" customHeight="1">
      <c r="A31" s="505"/>
      <c r="B31" s="509"/>
      <c r="C31" s="781" t="s">
        <v>775</v>
      </c>
      <c r="D31" s="1157"/>
      <c r="E31" s="787">
        <v>-900</v>
      </c>
      <c r="F31" s="863">
        <v>900</v>
      </c>
      <c r="G31" s="863">
        <v>19800</v>
      </c>
      <c r="H31" s="863">
        <v>0</v>
      </c>
      <c r="I31" s="863">
        <v>5300</v>
      </c>
      <c r="J31" s="863">
        <v>3900</v>
      </c>
      <c r="K31" s="863">
        <v>8500</v>
      </c>
      <c r="L31" s="863">
        <v>3100</v>
      </c>
      <c r="M31" s="863">
        <v>40600</v>
      </c>
      <c r="P31" s="787">
        <v>9100</v>
      </c>
      <c r="Q31" s="787">
        <v>31500</v>
      </c>
    </row>
    <row r="32" spans="1:17" ht="10.5" customHeight="1">
      <c r="A32" s="505"/>
      <c r="B32" s="509"/>
      <c r="C32" s="610"/>
      <c r="D32" s="599"/>
      <c r="E32" s="608"/>
      <c r="F32" s="608"/>
      <c r="G32" s="608"/>
      <c r="H32" s="608"/>
      <c r="I32" s="608"/>
      <c r="J32" s="608"/>
      <c r="K32" s="608"/>
      <c r="L32" s="608"/>
      <c r="M32" s="608"/>
      <c r="Q32" s="608"/>
    </row>
    <row r="33" spans="1:18" ht="10.5" customHeight="1">
      <c r="A33" s="505"/>
      <c r="C33" s="540"/>
      <c r="D33" s="520"/>
      <c r="E33" s="541"/>
      <c r="F33" s="611" t="s">
        <v>292</v>
      </c>
      <c r="G33" s="541"/>
    </row>
    <row r="34" spans="1:18" ht="10.5" customHeight="1">
      <c r="A34" s="505"/>
      <c r="C34" s="537"/>
      <c r="D34" s="520"/>
      <c r="E34" s="539"/>
      <c r="F34" s="11" t="s">
        <v>777</v>
      </c>
      <c r="G34" s="11"/>
    </row>
    <row r="35" spans="1:18" ht="10.5" customHeight="1">
      <c r="A35" s="505"/>
      <c r="C35" s="542"/>
      <c r="D35" s="513"/>
      <c r="E35" s="543" t="s">
        <v>578</v>
      </c>
      <c r="F35" s="612" t="s">
        <v>778</v>
      </c>
      <c r="G35" s="612" t="s">
        <v>571</v>
      </c>
    </row>
    <row r="36" spans="1:18" ht="10.5" customHeight="1">
      <c r="A36" s="505"/>
      <c r="C36" s="613" t="s">
        <v>779</v>
      </c>
      <c r="E36" s="608">
        <v>-21400</v>
      </c>
      <c r="F36" s="608">
        <v>-5400</v>
      </c>
      <c r="G36" s="608">
        <v>-26800</v>
      </c>
      <c r="P36" s="608">
        <v>-7400</v>
      </c>
      <c r="Q36" s="608">
        <v>-19400</v>
      </c>
    </row>
    <row r="37" spans="1:18" ht="10.5" customHeight="1">
      <c r="A37" s="505"/>
      <c r="C37" s="614" t="s">
        <v>780</v>
      </c>
      <c r="E37" s="608">
        <v>6000</v>
      </c>
      <c r="F37" s="608">
        <v>3200</v>
      </c>
      <c r="G37" s="608">
        <v>9200</v>
      </c>
      <c r="P37" s="608">
        <v>1100</v>
      </c>
      <c r="Q37" s="608">
        <v>8100</v>
      </c>
    </row>
    <row r="38" spans="1:18" ht="10.5" customHeight="1">
      <c r="A38" s="505"/>
      <c r="C38" s="614" t="s">
        <v>781</v>
      </c>
      <c r="E38" s="608">
        <v>1000</v>
      </c>
      <c r="F38" s="608">
        <v>800</v>
      </c>
      <c r="G38" s="608">
        <v>1800</v>
      </c>
      <c r="P38" s="608">
        <v>700</v>
      </c>
      <c r="Q38" s="608">
        <v>1100</v>
      </c>
    </row>
    <row r="39" spans="1:18" ht="10.5" customHeight="1">
      <c r="A39" s="505"/>
      <c r="C39" s="614" t="s">
        <v>782</v>
      </c>
      <c r="E39" s="608">
        <v>-11100</v>
      </c>
      <c r="F39" s="608">
        <v>-3100</v>
      </c>
      <c r="G39" s="608">
        <v>-14200</v>
      </c>
      <c r="P39" s="608">
        <v>-1300</v>
      </c>
      <c r="Q39" s="608">
        <v>-12900</v>
      </c>
    </row>
    <row r="40" spans="1:18" ht="10.5" customHeight="1">
      <c r="A40" s="505"/>
      <c r="C40" s="614" t="s">
        <v>783</v>
      </c>
      <c r="E40" s="608">
        <v>4200</v>
      </c>
      <c r="F40" s="608">
        <v>600</v>
      </c>
      <c r="G40" s="608">
        <v>4800</v>
      </c>
      <c r="P40" s="608">
        <v>200</v>
      </c>
      <c r="Q40" s="608">
        <v>4600</v>
      </c>
    </row>
    <row r="41" spans="1:18" ht="10.5" customHeight="1">
      <c r="A41" s="505"/>
      <c r="C41" s="614" t="s">
        <v>784</v>
      </c>
      <c r="E41" s="608">
        <v>11300</v>
      </c>
      <c r="F41" s="608">
        <v>1700</v>
      </c>
      <c r="G41" s="608">
        <v>13000</v>
      </c>
      <c r="P41" s="608">
        <v>2300</v>
      </c>
      <c r="Q41" s="608">
        <v>10700</v>
      </c>
    </row>
    <row r="42" spans="1:18" ht="10.5" customHeight="1">
      <c r="A42" s="505"/>
      <c r="C42" s="614" t="s">
        <v>785</v>
      </c>
      <c r="E42" s="608">
        <v>-1100</v>
      </c>
      <c r="F42" s="608">
        <v>100</v>
      </c>
      <c r="G42" s="608">
        <v>-1000</v>
      </c>
      <c r="P42" s="608">
        <v>0</v>
      </c>
      <c r="Q42" s="608">
        <v>-1000</v>
      </c>
    </row>
    <row r="43" spans="1:18" ht="10.5" customHeight="1">
      <c r="A43" s="505"/>
      <c r="C43" s="614" t="s">
        <v>786</v>
      </c>
      <c r="E43" s="608">
        <v>0</v>
      </c>
      <c r="F43" s="608">
        <v>-100</v>
      </c>
      <c r="G43" s="608">
        <v>-100</v>
      </c>
      <c r="P43" s="608">
        <v>0</v>
      </c>
      <c r="Q43" s="608">
        <v>-100</v>
      </c>
    </row>
    <row r="44" spans="1:18" ht="10.5" customHeight="1">
      <c r="A44" s="505"/>
      <c r="C44" s="783" t="s">
        <v>787</v>
      </c>
      <c r="E44" s="608">
        <v>3800</v>
      </c>
      <c r="F44" s="608">
        <v>1100</v>
      </c>
      <c r="G44" s="608">
        <v>4900</v>
      </c>
      <c r="P44" s="608">
        <v>1200</v>
      </c>
      <c r="Q44" s="608">
        <v>3700</v>
      </c>
    </row>
    <row r="45" spans="1:18" ht="10.5" customHeight="1">
      <c r="A45" s="505"/>
      <c r="C45" s="883" t="s">
        <v>788</v>
      </c>
      <c r="D45" s="1157"/>
      <c r="E45" s="787">
        <v>-7300</v>
      </c>
      <c r="F45" s="787">
        <v>-1100</v>
      </c>
      <c r="G45" s="787">
        <v>-8400</v>
      </c>
      <c r="P45" s="787">
        <v>-3200</v>
      </c>
      <c r="Q45" s="787">
        <v>-5200</v>
      </c>
    </row>
    <row r="46" spans="1:18" ht="10.5" customHeight="1">
      <c r="A46" s="505"/>
      <c r="P46" s="280"/>
      <c r="Q46" s="280"/>
      <c r="R46" s="280"/>
    </row>
    <row r="47" spans="1:18" ht="10.5" customHeight="1">
      <c r="A47" s="505"/>
      <c r="B47" s="706" t="s">
        <v>308</v>
      </c>
      <c r="C47" s="1281" t="s">
        <v>789</v>
      </c>
      <c r="D47" s="1281"/>
      <c r="E47" s="1281"/>
      <c r="F47" s="1281"/>
      <c r="G47" s="1281"/>
      <c r="H47" s="1281"/>
      <c r="I47" s="1281"/>
      <c r="J47" s="1281"/>
      <c r="K47" s="1281"/>
      <c r="L47" s="1281"/>
      <c r="M47" s="1281"/>
      <c r="N47" s="1281"/>
      <c r="O47" s="1281"/>
      <c r="P47" s="1281"/>
      <c r="Q47" s="1281"/>
      <c r="R47" s="1293"/>
    </row>
    <row r="48" spans="1:18" ht="23.5" customHeight="1">
      <c r="A48" s="505"/>
      <c r="B48" s="706" t="s">
        <v>492</v>
      </c>
      <c r="C48" s="1281" t="s">
        <v>790</v>
      </c>
      <c r="D48" s="1281"/>
      <c r="E48" s="1281"/>
      <c r="F48" s="1281"/>
      <c r="G48" s="1281"/>
      <c r="H48" s="1281"/>
      <c r="I48" s="1281"/>
      <c r="J48" s="1281"/>
      <c r="K48" s="1281"/>
      <c r="L48" s="1281"/>
      <c r="M48" s="1281"/>
      <c r="N48" s="1281"/>
      <c r="O48" s="1281"/>
      <c r="P48" s="1281"/>
      <c r="Q48" s="1281"/>
      <c r="R48" s="865"/>
    </row>
    <row r="49" spans="1:18" ht="10.5" customHeight="1">
      <c r="A49" s="505"/>
      <c r="B49" s="706" t="s">
        <v>302</v>
      </c>
      <c r="C49" s="1282" t="s">
        <v>791</v>
      </c>
      <c r="D49" s="1282"/>
      <c r="E49" s="1282"/>
      <c r="F49" s="1282"/>
      <c r="G49" s="1282"/>
      <c r="H49" s="1282"/>
      <c r="I49" s="1282"/>
      <c r="J49" s="1282"/>
      <c r="K49" s="1282"/>
      <c r="L49" s="1282"/>
      <c r="M49" s="1282"/>
      <c r="N49" s="1282"/>
      <c r="O49" s="1282"/>
      <c r="P49" s="1282"/>
      <c r="Q49" s="1282"/>
      <c r="R49" s="865"/>
    </row>
    <row r="50" spans="1:18" ht="10.5" customHeight="1">
      <c r="A50" s="505"/>
      <c r="B50" s="706" t="s">
        <v>297</v>
      </c>
      <c r="C50" s="1281" t="s">
        <v>792</v>
      </c>
      <c r="D50" s="1281"/>
      <c r="E50" s="1281"/>
      <c r="F50" s="1281"/>
      <c r="G50" s="1281"/>
      <c r="H50" s="1281"/>
      <c r="I50" s="1281"/>
      <c r="J50" s="1281"/>
      <c r="K50" s="1281"/>
      <c r="L50" s="1281"/>
      <c r="M50" s="1281"/>
      <c r="N50" s="1281"/>
      <c r="O50" s="1281"/>
      <c r="P50" s="1281"/>
      <c r="Q50" s="1281"/>
      <c r="R50" s="1293"/>
    </row>
    <row r="51" spans="1:18" ht="10.5" customHeight="1">
      <c r="A51" s="505"/>
      <c r="B51" s="706" t="s">
        <v>498</v>
      </c>
      <c r="C51" s="1282" t="s">
        <v>793</v>
      </c>
      <c r="D51" s="1282"/>
      <c r="E51" s="1282"/>
      <c r="F51" s="1282"/>
      <c r="G51" s="1282"/>
      <c r="H51" s="1282"/>
      <c r="I51" s="1282"/>
      <c r="J51" s="1282"/>
      <c r="K51" s="1282"/>
      <c r="L51" s="1282"/>
      <c r="M51" s="1282"/>
      <c r="N51" s="1282"/>
      <c r="O51" s="1282"/>
      <c r="P51" s="1282"/>
      <c r="Q51" s="1282"/>
      <c r="R51" s="865"/>
    </row>
    <row r="52" spans="1:18" ht="10.5" customHeight="1">
      <c r="A52" s="505"/>
      <c r="B52" s="706" t="s">
        <v>500</v>
      </c>
      <c r="C52" s="1281" t="s">
        <v>794</v>
      </c>
      <c r="D52" s="1282"/>
      <c r="E52" s="1282"/>
      <c r="F52" s="1282"/>
      <c r="G52" s="1282"/>
      <c r="H52" s="1282"/>
      <c r="I52" s="1282"/>
      <c r="J52" s="1282"/>
      <c r="K52" s="1282"/>
      <c r="L52" s="1282"/>
      <c r="M52" s="1282"/>
      <c r="N52" s="1282"/>
      <c r="O52" s="1282"/>
      <c r="P52" s="1282"/>
      <c r="Q52" s="1282"/>
      <c r="R52" s="865"/>
    </row>
    <row r="53" spans="1:18" ht="10.5" customHeight="1">
      <c r="A53" s="505"/>
      <c r="B53" s="706" t="s">
        <v>502</v>
      </c>
      <c r="C53" s="1281" t="s">
        <v>795</v>
      </c>
      <c r="D53" s="1281"/>
      <c r="E53" s="1281"/>
      <c r="F53" s="1281"/>
      <c r="G53" s="1281"/>
      <c r="H53" s="1281"/>
      <c r="I53" s="1281"/>
      <c r="J53" s="1281"/>
      <c r="K53" s="1281"/>
      <c r="L53" s="1281"/>
      <c r="M53" s="1281"/>
      <c r="N53" s="1281"/>
      <c r="O53" s="1281"/>
      <c r="P53" s="1281"/>
      <c r="Q53" s="1281"/>
      <c r="R53" s="865"/>
    </row>
    <row r="54" spans="1:18" ht="10.5" customHeight="1">
      <c r="A54" s="505"/>
      <c r="B54" s="706"/>
      <c r="C54" s="1152"/>
      <c r="D54" s="1152"/>
      <c r="E54" s="1152"/>
      <c r="F54" s="1152"/>
      <c r="G54" s="1152"/>
      <c r="H54" s="1152"/>
      <c r="I54" s="1152"/>
      <c r="J54" s="1152"/>
      <c r="K54" s="1152"/>
      <c r="L54" s="1152"/>
      <c r="M54" s="1152"/>
      <c r="N54" s="1152"/>
      <c r="O54" s="1152"/>
      <c r="P54" s="1152"/>
      <c r="Q54" s="1152"/>
      <c r="R54" s="865"/>
    </row>
    <row r="55" spans="1:18" ht="10.5" customHeight="1">
      <c r="A55" s="505"/>
      <c r="B55" s="706"/>
      <c r="C55" s="1153"/>
      <c r="D55" s="511"/>
      <c r="E55" s="1283" t="s">
        <v>352</v>
      </c>
      <c r="F55" s="1284"/>
      <c r="G55" s="1283" t="s">
        <v>566</v>
      </c>
      <c r="H55" s="1283"/>
      <c r="I55" s="1154" t="s">
        <v>567</v>
      </c>
      <c r="J55" s="1154" t="s">
        <v>568</v>
      </c>
      <c r="K55" s="1154" t="s">
        <v>569</v>
      </c>
      <c r="L55" s="1154" t="s">
        <v>570</v>
      </c>
      <c r="M55" s="1155" t="s">
        <v>571</v>
      </c>
      <c r="N55" s="520"/>
      <c r="P55" s="7" t="s">
        <v>571</v>
      </c>
      <c r="Q55" s="7" t="s">
        <v>572</v>
      </c>
      <c r="R55" s="865"/>
    </row>
    <row r="56" spans="1:18" ht="10.5" customHeight="1">
      <c r="A56" s="505"/>
      <c r="B56" s="706"/>
      <c r="C56" s="537"/>
      <c r="D56" s="511"/>
      <c r="E56" s="1279"/>
      <c r="F56" s="1280"/>
      <c r="G56" s="1279" t="s">
        <v>573</v>
      </c>
      <c r="H56" s="1279"/>
      <c r="I56" s="11" t="s">
        <v>573</v>
      </c>
      <c r="J56" s="11"/>
      <c r="K56" s="539"/>
      <c r="L56" s="539"/>
      <c r="M56" s="539"/>
      <c r="N56" s="520"/>
      <c r="P56" s="6" t="s">
        <v>574</v>
      </c>
      <c r="Q56" s="6" t="s">
        <v>575</v>
      </c>
      <c r="R56" s="865"/>
    </row>
    <row r="57" spans="1:18" ht="10.5" customHeight="1">
      <c r="A57" s="505"/>
      <c r="B57" s="509"/>
      <c r="C57" s="540"/>
      <c r="D57" s="520"/>
      <c r="E57" s="541"/>
      <c r="F57" s="541"/>
      <c r="G57" s="541"/>
      <c r="H57" s="541" t="s">
        <v>576</v>
      </c>
      <c r="I57" s="541"/>
      <c r="J57" s="541"/>
      <c r="K57" s="541"/>
      <c r="L57" s="541"/>
      <c r="M57" s="541"/>
      <c r="N57" s="520"/>
      <c r="P57" s="541"/>
      <c r="Q57" s="541"/>
    </row>
    <row r="58" spans="1:18" ht="10.5" customHeight="1">
      <c r="A58" s="505"/>
      <c r="B58" s="509"/>
      <c r="C58" s="537"/>
      <c r="D58" s="520"/>
      <c r="E58" s="539"/>
      <c r="F58" s="539" t="s">
        <v>576</v>
      </c>
      <c r="G58" s="539"/>
      <c r="H58" s="539" t="s">
        <v>566</v>
      </c>
      <c r="I58" s="539"/>
      <c r="J58" s="539"/>
      <c r="K58" s="539"/>
      <c r="L58" s="539"/>
      <c r="M58" s="539"/>
      <c r="N58" s="520"/>
      <c r="P58" s="539"/>
      <c r="Q58" s="539"/>
    </row>
    <row r="59" spans="1:18" ht="10.5" customHeight="1">
      <c r="A59" s="505"/>
      <c r="B59" s="509"/>
      <c r="C59" s="542"/>
      <c r="D59" s="513"/>
      <c r="E59" s="543" t="s">
        <v>577</v>
      </c>
      <c r="F59" s="543" t="s">
        <v>352</v>
      </c>
      <c r="G59" s="543" t="s">
        <v>149</v>
      </c>
      <c r="H59" s="543" t="s">
        <v>573</v>
      </c>
      <c r="I59" s="543"/>
      <c r="J59" s="543"/>
      <c r="K59" s="543"/>
      <c r="L59" s="543"/>
      <c r="M59" s="543"/>
      <c r="N59" s="520"/>
      <c r="P59" s="543"/>
      <c r="Q59" s="543"/>
    </row>
    <row r="60" spans="1:18" ht="11.25" customHeight="1">
      <c r="A60" s="505"/>
      <c r="C60" s="544">
        <v>2024</v>
      </c>
      <c r="D60" s="529"/>
      <c r="E60" s="529"/>
      <c r="F60" s="529"/>
      <c r="G60" s="529"/>
      <c r="H60" s="529"/>
      <c r="I60" s="529"/>
      <c r="J60" s="529"/>
      <c r="K60" s="529"/>
      <c r="L60" s="529"/>
      <c r="M60" s="529"/>
      <c r="P60" s="529"/>
      <c r="Q60" s="529"/>
    </row>
    <row r="61" spans="1:18" ht="11.25" customHeight="1">
      <c r="A61" s="505"/>
      <c r="C61" s="594" t="s">
        <v>578</v>
      </c>
      <c r="D61" s="595"/>
      <c r="E61" s="513"/>
      <c r="F61" s="513"/>
      <c r="G61" s="513"/>
      <c r="H61" s="513"/>
      <c r="I61" s="513"/>
      <c r="J61" s="513"/>
      <c r="K61" s="513"/>
      <c r="L61" s="513"/>
      <c r="M61" s="513"/>
      <c r="P61" s="549"/>
      <c r="Q61" s="549"/>
    </row>
    <row r="62" spans="1:18" ht="11.25" customHeight="1">
      <c r="A62" s="505"/>
      <c r="C62" s="610" t="s">
        <v>767</v>
      </c>
      <c r="D62" s="599"/>
      <c r="E62" s="608">
        <v>15100</v>
      </c>
      <c r="F62" s="608">
        <v>0</v>
      </c>
      <c r="G62" s="608">
        <v>99300</v>
      </c>
      <c r="H62" s="608">
        <v>0</v>
      </c>
      <c r="I62" s="608">
        <v>3700</v>
      </c>
      <c r="J62" s="608">
        <v>600</v>
      </c>
      <c r="K62" s="608">
        <v>107300</v>
      </c>
      <c r="L62" s="608">
        <v>15200</v>
      </c>
      <c r="M62" s="608">
        <v>241200</v>
      </c>
      <c r="P62" s="608">
        <v>51300</v>
      </c>
      <c r="Q62" s="608">
        <v>189900</v>
      </c>
      <c r="R62" s="605"/>
    </row>
    <row r="63" spans="1:18" ht="11.25" customHeight="1">
      <c r="A63" s="505"/>
      <c r="C63" s="610" t="s">
        <v>768</v>
      </c>
      <c r="D63" s="599"/>
      <c r="E63" s="608">
        <v>11800</v>
      </c>
      <c r="F63" s="608">
        <v>0</v>
      </c>
      <c r="G63" s="608">
        <v>39100</v>
      </c>
      <c r="H63" s="608">
        <v>0</v>
      </c>
      <c r="I63" s="608">
        <v>2900</v>
      </c>
      <c r="J63" s="608">
        <v>100</v>
      </c>
      <c r="K63" s="608">
        <v>37800</v>
      </c>
      <c r="L63" s="608">
        <v>3900</v>
      </c>
      <c r="M63" s="608">
        <v>95600</v>
      </c>
      <c r="P63" s="608">
        <v>20800</v>
      </c>
      <c r="Q63" s="608">
        <v>74800</v>
      </c>
      <c r="R63" s="605"/>
    </row>
    <row r="64" spans="1:18" ht="11.25" customHeight="1">
      <c r="A64" s="505"/>
      <c r="C64" s="610" t="s">
        <v>769</v>
      </c>
      <c r="D64" s="599"/>
      <c r="E64" s="608">
        <v>1000</v>
      </c>
      <c r="F64" s="608">
        <v>0</v>
      </c>
      <c r="G64" s="608">
        <v>15300</v>
      </c>
      <c r="H64" s="608">
        <v>0</v>
      </c>
      <c r="I64" s="608">
        <v>500</v>
      </c>
      <c r="J64" s="608">
        <v>100</v>
      </c>
      <c r="K64" s="608">
        <v>11200</v>
      </c>
      <c r="L64" s="608">
        <v>2100</v>
      </c>
      <c r="M64" s="608">
        <v>30200</v>
      </c>
      <c r="P64" s="608">
        <v>5200</v>
      </c>
      <c r="Q64" s="608">
        <v>25000</v>
      </c>
      <c r="R64" s="605"/>
    </row>
    <row r="65" spans="1:27" ht="11.25" customHeight="1">
      <c r="A65" s="505"/>
      <c r="B65" s="399"/>
      <c r="C65" s="861" t="s">
        <v>770</v>
      </c>
      <c r="D65" s="600"/>
      <c r="E65" s="862">
        <v>2200</v>
      </c>
      <c r="F65" s="862">
        <v>0</v>
      </c>
      <c r="G65" s="862">
        <v>7100</v>
      </c>
      <c r="H65" s="862">
        <v>0</v>
      </c>
      <c r="I65" s="862">
        <v>100</v>
      </c>
      <c r="J65" s="862">
        <v>100</v>
      </c>
      <c r="K65" s="862">
        <v>42800</v>
      </c>
      <c r="L65" s="862">
        <v>2400</v>
      </c>
      <c r="M65" s="862">
        <v>54700</v>
      </c>
      <c r="P65" s="862">
        <v>9800</v>
      </c>
      <c r="Q65" s="862">
        <v>44900</v>
      </c>
      <c r="R65" s="605"/>
    </row>
    <row r="66" spans="1:27" ht="11.25" customHeight="1">
      <c r="A66" s="505"/>
      <c r="C66" s="18" t="s">
        <v>771</v>
      </c>
      <c r="D66" s="600"/>
      <c r="E66" s="608">
        <v>100</v>
      </c>
      <c r="F66" s="608">
        <v>0</v>
      </c>
      <c r="G66" s="608">
        <v>37800</v>
      </c>
      <c r="H66" s="608">
        <v>0</v>
      </c>
      <c r="I66" s="608">
        <v>200</v>
      </c>
      <c r="J66" s="608">
        <v>300</v>
      </c>
      <c r="K66" s="608">
        <v>15500</v>
      </c>
      <c r="L66" s="608">
        <v>6800</v>
      </c>
      <c r="M66" s="608">
        <v>60700</v>
      </c>
      <c r="P66" s="608">
        <v>15500</v>
      </c>
      <c r="Q66" s="608">
        <v>45200</v>
      </c>
      <c r="R66" s="605"/>
      <c r="S66" s="605"/>
      <c r="T66" s="605"/>
      <c r="U66" s="605"/>
      <c r="V66" s="605"/>
      <c r="W66" s="605"/>
      <c r="X66" s="605"/>
      <c r="Y66" s="605"/>
      <c r="Z66" s="605"/>
      <c r="AA66" s="605"/>
    </row>
    <row r="67" spans="1:27">
      <c r="A67" s="505"/>
      <c r="C67" s="782" t="s">
        <v>772</v>
      </c>
      <c r="D67" s="533"/>
      <c r="E67" s="608">
        <v>100</v>
      </c>
      <c r="F67" s="608">
        <v>0</v>
      </c>
      <c r="G67" s="608">
        <v>15400</v>
      </c>
      <c r="H67" s="608">
        <v>0</v>
      </c>
      <c r="I67" s="608">
        <v>-300</v>
      </c>
      <c r="J67" s="608">
        <v>0</v>
      </c>
      <c r="K67" s="608">
        <v>4900</v>
      </c>
      <c r="L67" s="608">
        <v>2200</v>
      </c>
      <c r="M67" s="608">
        <v>22300</v>
      </c>
      <c r="P67" s="608">
        <v>3800</v>
      </c>
      <c r="Q67" s="608">
        <v>18500</v>
      </c>
      <c r="R67" s="605"/>
      <c r="T67" s="605"/>
      <c r="U67" s="605"/>
      <c r="V67" s="605"/>
      <c r="W67" s="605"/>
      <c r="X67" s="605"/>
      <c r="Y67" s="605"/>
      <c r="Z67" s="605"/>
      <c r="AA67" s="605"/>
    </row>
    <row r="68" spans="1:27" ht="11.25" customHeight="1">
      <c r="A68" s="505"/>
      <c r="C68" s="781" t="s">
        <v>773</v>
      </c>
      <c r="D68" s="1157"/>
      <c r="E68" s="863">
        <v>0</v>
      </c>
      <c r="F68" s="863">
        <v>0</v>
      </c>
      <c r="G68" s="863">
        <v>22400</v>
      </c>
      <c r="H68" s="863">
        <v>0</v>
      </c>
      <c r="I68" s="863">
        <v>500</v>
      </c>
      <c r="J68" s="863">
        <v>300</v>
      </c>
      <c r="K68" s="863">
        <v>10600</v>
      </c>
      <c r="L68" s="863">
        <v>4600</v>
      </c>
      <c r="M68" s="863">
        <v>38400</v>
      </c>
      <c r="P68" s="787">
        <v>11700</v>
      </c>
      <c r="Q68" s="787">
        <v>26700</v>
      </c>
      <c r="R68" s="605"/>
      <c r="S68" s="280"/>
      <c r="T68" s="605"/>
    </row>
    <row r="69" spans="1:27" ht="11.25" customHeight="1">
      <c r="A69" s="505"/>
      <c r="C69" s="72"/>
      <c r="D69"/>
      <c r="E69" s="601"/>
      <c r="F69" s="601"/>
      <c r="G69" s="601"/>
      <c r="H69" s="601"/>
      <c r="I69" s="601"/>
      <c r="J69" s="601"/>
      <c r="K69" s="601"/>
      <c r="L69" s="601"/>
      <c r="M69" s="631"/>
      <c r="P69" s="601"/>
      <c r="Q69" s="601"/>
      <c r="R69" s="605"/>
    </row>
    <row r="70" spans="1:27" ht="11.25" customHeight="1">
      <c r="A70" s="505"/>
      <c r="C70" s="594" t="s">
        <v>774</v>
      </c>
      <c r="D70" s="513"/>
      <c r="E70" s="691"/>
      <c r="F70" s="691"/>
      <c r="G70" s="691"/>
      <c r="H70" s="691"/>
      <c r="I70" s="691"/>
      <c r="J70" s="691"/>
      <c r="K70" s="691"/>
      <c r="L70" s="691"/>
      <c r="M70" s="691"/>
      <c r="P70" s="549"/>
      <c r="Q70" s="549"/>
      <c r="R70" s="605"/>
    </row>
    <row r="71" spans="1:27" ht="11.25" customHeight="1">
      <c r="A71" s="505"/>
      <c r="C71" s="610" t="s">
        <v>767</v>
      </c>
      <c r="D71"/>
      <c r="E71" s="608">
        <v>0</v>
      </c>
      <c r="F71" s="608">
        <v>11700</v>
      </c>
      <c r="G71" s="608">
        <v>0</v>
      </c>
      <c r="H71" s="608">
        <v>0</v>
      </c>
      <c r="I71" s="608">
        <v>41600</v>
      </c>
      <c r="J71" s="608">
        <v>15100</v>
      </c>
      <c r="K71" s="608">
        <v>8400</v>
      </c>
      <c r="L71" s="608">
        <v>0</v>
      </c>
      <c r="M71" s="608">
        <v>76800</v>
      </c>
      <c r="P71" s="608">
        <v>1300</v>
      </c>
      <c r="Q71" s="608">
        <v>75500</v>
      </c>
      <c r="R71" s="605"/>
      <c r="S71" s="605"/>
      <c r="T71" s="605"/>
      <c r="U71" s="605"/>
      <c r="V71" s="605"/>
      <c r="W71" s="605"/>
      <c r="X71" s="605"/>
      <c r="Y71" s="605"/>
      <c r="Z71" s="605"/>
      <c r="AA71" s="605"/>
    </row>
    <row r="72" spans="1:27" ht="11.25" customHeight="1">
      <c r="A72" s="505"/>
      <c r="C72" s="610" t="s">
        <v>768</v>
      </c>
      <c r="D72"/>
      <c r="E72" s="608">
        <v>0</v>
      </c>
      <c r="F72" s="608">
        <v>4100</v>
      </c>
      <c r="G72" s="608">
        <v>0</v>
      </c>
      <c r="H72" s="608">
        <v>0</v>
      </c>
      <c r="I72" s="608">
        <v>20900</v>
      </c>
      <c r="J72" s="608">
        <v>5400</v>
      </c>
      <c r="K72" s="608">
        <v>4200</v>
      </c>
      <c r="L72" s="608">
        <v>0</v>
      </c>
      <c r="M72" s="608">
        <v>34600</v>
      </c>
      <c r="P72" s="608">
        <v>100</v>
      </c>
      <c r="Q72" s="608">
        <v>34500</v>
      </c>
      <c r="R72" s="605"/>
    </row>
    <row r="73" spans="1:27" ht="11.25" customHeight="1">
      <c r="A73" s="505"/>
      <c r="C73" s="610" t="s">
        <v>769</v>
      </c>
      <c r="D73"/>
      <c r="E73" s="608">
        <v>0</v>
      </c>
      <c r="F73" s="608">
        <v>2000</v>
      </c>
      <c r="G73" s="608">
        <v>0</v>
      </c>
      <c r="H73" s="608">
        <v>0</v>
      </c>
      <c r="I73" s="608">
        <v>4100</v>
      </c>
      <c r="J73" s="608">
        <v>2200</v>
      </c>
      <c r="K73" s="608">
        <v>2900</v>
      </c>
      <c r="L73" s="608">
        <v>0</v>
      </c>
      <c r="M73" s="608">
        <v>11200</v>
      </c>
      <c r="P73" s="608">
        <v>200</v>
      </c>
      <c r="Q73" s="608">
        <v>11000</v>
      </c>
      <c r="R73" s="605"/>
    </row>
    <row r="74" spans="1:27" ht="11.25" customHeight="1">
      <c r="A74" s="505"/>
      <c r="C74" s="861" t="s">
        <v>770</v>
      </c>
      <c r="D74" s="533"/>
      <c r="E74" s="862">
        <v>0</v>
      </c>
      <c r="F74" s="862">
        <v>4300</v>
      </c>
      <c r="G74" s="862">
        <v>0</v>
      </c>
      <c r="H74" s="862">
        <v>0</v>
      </c>
      <c r="I74" s="862">
        <v>4600</v>
      </c>
      <c r="J74" s="862">
        <v>2200</v>
      </c>
      <c r="K74" s="862">
        <v>400</v>
      </c>
      <c r="L74" s="862">
        <v>0</v>
      </c>
      <c r="M74" s="862">
        <v>11500</v>
      </c>
      <c r="P74" s="862">
        <v>400</v>
      </c>
      <c r="Q74" s="862">
        <v>11100</v>
      </c>
      <c r="R74" s="605"/>
      <c r="S74" s="280"/>
      <c r="T74" s="280"/>
      <c r="U74" s="280"/>
      <c r="V74" s="280"/>
      <c r="W74" s="280"/>
      <c r="X74" s="280"/>
      <c r="Y74" s="280"/>
      <c r="Z74" s="280"/>
      <c r="AA74" s="280"/>
    </row>
    <row r="75" spans="1:27" ht="11.25" customHeight="1">
      <c r="A75" s="505"/>
      <c r="C75" s="18" t="s">
        <v>771</v>
      </c>
      <c r="D75" s="533"/>
      <c r="E75" s="608">
        <v>0</v>
      </c>
      <c r="F75" s="608">
        <v>1300</v>
      </c>
      <c r="G75" s="608">
        <v>0</v>
      </c>
      <c r="H75" s="608">
        <v>0</v>
      </c>
      <c r="I75" s="608">
        <v>12000</v>
      </c>
      <c r="J75" s="608">
        <v>5300</v>
      </c>
      <c r="K75" s="608">
        <v>900</v>
      </c>
      <c r="L75" s="608">
        <v>0</v>
      </c>
      <c r="M75" s="608">
        <v>19500</v>
      </c>
      <c r="P75" s="608">
        <v>600</v>
      </c>
      <c r="Q75" s="608">
        <v>18900</v>
      </c>
      <c r="R75" s="605"/>
      <c r="S75" s="605"/>
      <c r="T75" s="605"/>
    </row>
    <row r="76" spans="1:27">
      <c r="A76" s="505"/>
      <c r="C76" s="782" t="s">
        <v>772</v>
      </c>
      <c r="D76" s="533"/>
      <c r="E76" s="608">
        <v>0</v>
      </c>
      <c r="F76" s="608">
        <v>300</v>
      </c>
      <c r="G76" s="608">
        <v>0</v>
      </c>
      <c r="H76" s="608">
        <v>0</v>
      </c>
      <c r="I76" s="608">
        <v>7000</v>
      </c>
      <c r="J76" s="608">
        <v>1400</v>
      </c>
      <c r="K76" s="608">
        <v>200</v>
      </c>
      <c r="L76" s="608">
        <v>0</v>
      </c>
      <c r="M76" s="608">
        <v>8900</v>
      </c>
      <c r="P76" s="608">
        <v>100</v>
      </c>
      <c r="Q76" s="608">
        <v>8800</v>
      </c>
      <c r="R76" s="605"/>
    </row>
    <row r="77" spans="1:27" ht="11.25" customHeight="1">
      <c r="A77" s="505"/>
      <c r="C77" s="864" t="s">
        <v>775</v>
      </c>
      <c r="D77" s="1157"/>
      <c r="E77" s="863">
        <v>0</v>
      </c>
      <c r="F77" s="863">
        <v>1000</v>
      </c>
      <c r="G77" s="863">
        <v>0</v>
      </c>
      <c r="H77" s="863">
        <v>0</v>
      </c>
      <c r="I77" s="863">
        <v>5000</v>
      </c>
      <c r="J77" s="863">
        <v>3900</v>
      </c>
      <c r="K77" s="863">
        <v>700</v>
      </c>
      <c r="L77" s="863">
        <v>0</v>
      </c>
      <c r="M77" s="863">
        <v>10600</v>
      </c>
      <c r="P77" s="787">
        <v>500</v>
      </c>
      <c r="Q77" s="787">
        <v>10100</v>
      </c>
      <c r="R77" s="605"/>
      <c r="S77" s="280"/>
      <c r="T77" s="280"/>
    </row>
    <row r="78" spans="1:27" ht="11.25" customHeight="1">
      <c r="A78" s="505"/>
      <c r="C78"/>
      <c r="D78"/>
      <c r="E78" s="605"/>
      <c r="F78" s="605"/>
      <c r="G78" s="605"/>
      <c r="H78" s="605"/>
      <c r="I78" s="605"/>
      <c r="J78" s="605"/>
      <c r="K78" s="605"/>
      <c r="L78" s="605"/>
      <c r="M78" s="605"/>
      <c r="R78" s="605"/>
    </row>
    <row r="79" spans="1:27" ht="11.25" customHeight="1">
      <c r="A79" s="505"/>
      <c r="C79" s="780" t="s">
        <v>776</v>
      </c>
      <c r="D79" s="513"/>
      <c r="E79" s="513"/>
      <c r="F79" s="513"/>
      <c r="G79" s="513"/>
      <c r="H79" s="513"/>
      <c r="I79" s="513"/>
      <c r="J79" s="513"/>
      <c r="K79" s="513"/>
      <c r="L79" s="513"/>
      <c r="M79" s="513"/>
      <c r="P79" s="549"/>
      <c r="Q79" s="549"/>
      <c r="R79" s="605"/>
    </row>
    <row r="80" spans="1:27" ht="11.25" customHeight="1">
      <c r="A80" s="505"/>
      <c r="C80" s="781" t="s">
        <v>775</v>
      </c>
      <c r="D80" s="1157"/>
      <c r="E80" s="863">
        <v>0</v>
      </c>
      <c r="F80" s="863">
        <v>1000</v>
      </c>
      <c r="G80" s="787">
        <v>22400</v>
      </c>
      <c r="H80" s="787">
        <v>0</v>
      </c>
      <c r="I80" s="787">
        <v>5500</v>
      </c>
      <c r="J80" s="787">
        <v>4200</v>
      </c>
      <c r="K80" s="787">
        <v>11300</v>
      </c>
      <c r="L80" s="787">
        <v>4600</v>
      </c>
      <c r="M80" s="787">
        <v>49000</v>
      </c>
      <c r="P80" s="787">
        <v>12200</v>
      </c>
      <c r="Q80" s="787">
        <v>36800</v>
      </c>
      <c r="R80" s="605"/>
    </row>
    <row r="81" spans="1:19" ht="11.25" customHeight="1">
      <c r="A81" s="505"/>
      <c r="E81" s="280"/>
      <c r="F81" s="280"/>
      <c r="G81" s="280"/>
      <c r="H81" s="280"/>
      <c r="I81" s="280"/>
      <c r="J81" s="280"/>
      <c r="K81" s="280"/>
      <c r="L81" s="280"/>
      <c r="M81" s="280"/>
      <c r="N81" s="280"/>
      <c r="P81" s="280"/>
      <c r="Q81" s="280"/>
      <c r="R81" s="280"/>
    </row>
    <row r="82" spans="1:19" ht="11.25" customHeight="1">
      <c r="A82" s="505"/>
      <c r="C82" s="540"/>
      <c r="D82" s="520"/>
      <c r="E82" s="541"/>
      <c r="F82" s="611" t="s">
        <v>292</v>
      </c>
      <c r="G82" s="541"/>
    </row>
    <row r="83" spans="1:19" ht="11.25" customHeight="1">
      <c r="A83" s="505"/>
      <c r="C83" s="537"/>
      <c r="D83" s="520"/>
      <c r="E83" s="539"/>
      <c r="F83" s="11" t="s">
        <v>777</v>
      </c>
      <c r="G83" s="539"/>
    </row>
    <row r="84" spans="1:19" ht="11.25" customHeight="1">
      <c r="A84" s="505"/>
      <c r="C84" s="542"/>
      <c r="D84" s="513"/>
      <c r="E84" s="543" t="s">
        <v>578</v>
      </c>
      <c r="F84" s="612" t="s">
        <v>778</v>
      </c>
      <c r="G84" s="543" t="s">
        <v>571</v>
      </c>
    </row>
    <row r="85" spans="1:19" ht="11.25" customHeight="1">
      <c r="A85" s="505"/>
      <c r="C85" s="613" t="s">
        <v>779</v>
      </c>
      <c r="E85" s="608">
        <v>-25700</v>
      </c>
      <c r="F85" s="608">
        <v>-5300</v>
      </c>
      <c r="G85" s="608">
        <v>-31000</v>
      </c>
      <c r="H85" s="605"/>
      <c r="P85" s="608">
        <v>-9600</v>
      </c>
      <c r="Q85" s="608">
        <v>-21400</v>
      </c>
      <c r="S85" s="605"/>
    </row>
    <row r="86" spans="1:19" ht="11.25" customHeight="1">
      <c r="A86" s="505"/>
      <c r="C86" s="614" t="s">
        <v>780</v>
      </c>
      <c r="E86" s="608">
        <v>5100</v>
      </c>
      <c r="F86" s="608">
        <v>2900</v>
      </c>
      <c r="G86" s="608">
        <v>8000</v>
      </c>
      <c r="H86" s="605"/>
      <c r="P86" s="608">
        <v>1300</v>
      </c>
      <c r="Q86" s="608">
        <v>6700</v>
      </c>
      <c r="S86" s="605"/>
    </row>
    <row r="87" spans="1:19" ht="11.25" customHeight="1">
      <c r="A87" s="505"/>
      <c r="C87" s="614" t="s">
        <v>781</v>
      </c>
      <c r="E87" s="608">
        <v>400</v>
      </c>
      <c r="F87" s="608">
        <v>300</v>
      </c>
      <c r="G87" s="608">
        <v>700</v>
      </c>
      <c r="H87" s="605"/>
      <c r="P87" s="608">
        <v>200</v>
      </c>
      <c r="Q87" s="608">
        <v>500</v>
      </c>
      <c r="S87" s="605"/>
    </row>
    <row r="88" spans="1:19" ht="11.25" customHeight="1">
      <c r="A88" s="505"/>
      <c r="C88" s="614" t="s">
        <v>782</v>
      </c>
      <c r="E88" s="608">
        <v>-7300</v>
      </c>
      <c r="F88" s="608">
        <v>-1800</v>
      </c>
      <c r="G88" s="608">
        <v>-9100</v>
      </c>
      <c r="H88" s="605"/>
      <c r="P88" s="608">
        <v>-3300</v>
      </c>
      <c r="Q88" s="608">
        <v>-5800</v>
      </c>
      <c r="S88" s="605"/>
    </row>
    <row r="89" spans="1:19" ht="11.25" customHeight="1">
      <c r="A89" s="505"/>
      <c r="C89" s="614" t="s">
        <v>783</v>
      </c>
      <c r="E89" s="608">
        <v>2500</v>
      </c>
      <c r="F89" s="608">
        <v>300</v>
      </c>
      <c r="G89" s="608">
        <v>2800</v>
      </c>
      <c r="H89" s="605"/>
      <c r="P89" s="608">
        <v>1000</v>
      </c>
      <c r="Q89" s="608">
        <v>1800</v>
      </c>
      <c r="S89" s="605"/>
    </row>
    <row r="90" spans="1:19" ht="11.25" customHeight="1">
      <c r="A90" s="505"/>
      <c r="C90" s="614" t="s">
        <v>784</v>
      </c>
      <c r="E90" s="608">
        <v>11200</v>
      </c>
      <c r="F90" s="608">
        <v>2100</v>
      </c>
      <c r="G90" s="608">
        <v>13300</v>
      </c>
      <c r="H90" s="605"/>
      <c r="P90" s="608">
        <v>3500</v>
      </c>
      <c r="Q90" s="608">
        <v>9800</v>
      </c>
      <c r="S90" s="605"/>
    </row>
    <row r="91" spans="1:19" ht="11.25" customHeight="1">
      <c r="A91" s="505"/>
      <c r="C91" s="614" t="s">
        <v>785</v>
      </c>
      <c r="E91" s="608">
        <v>-1400</v>
      </c>
      <c r="F91" s="608">
        <v>-600</v>
      </c>
      <c r="G91" s="608">
        <v>-2000</v>
      </c>
      <c r="H91" s="605"/>
      <c r="P91" s="608">
        <v>-200</v>
      </c>
      <c r="Q91" s="608">
        <v>-1800</v>
      </c>
      <c r="S91" s="605"/>
    </row>
    <row r="92" spans="1:19" ht="11.25" customHeight="1">
      <c r="A92" s="505"/>
      <c r="C92" s="614" t="s">
        <v>786</v>
      </c>
      <c r="E92" s="608">
        <v>-1400</v>
      </c>
      <c r="F92" s="608">
        <v>800</v>
      </c>
      <c r="G92" s="608">
        <v>-600</v>
      </c>
      <c r="H92" s="605"/>
      <c r="P92" s="608">
        <v>-600</v>
      </c>
      <c r="Q92" s="608">
        <v>0</v>
      </c>
      <c r="S92" s="605"/>
    </row>
    <row r="93" spans="1:19" ht="11.25" customHeight="1">
      <c r="A93" s="505"/>
      <c r="C93" s="783" t="s">
        <v>787</v>
      </c>
      <c r="E93" s="608">
        <v>5000</v>
      </c>
      <c r="F93" s="608">
        <v>1100</v>
      </c>
      <c r="G93" s="608">
        <v>6100</v>
      </c>
      <c r="H93" s="605"/>
      <c r="P93" s="608">
        <v>1800</v>
      </c>
      <c r="Q93" s="608">
        <v>4300</v>
      </c>
      <c r="S93" s="605"/>
    </row>
    <row r="94" spans="1:19">
      <c r="A94" s="505"/>
      <c r="C94" s="883" t="s">
        <v>788</v>
      </c>
      <c r="D94" s="1157"/>
      <c r="E94" s="787">
        <v>-11600</v>
      </c>
      <c r="F94" s="787">
        <v>-200</v>
      </c>
      <c r="G94" s="787">
        <v>-11800</v>
      </c>
      <c r="H94" s="605"/>
      <c r="P94" s="787">
        <v>-5900</v>
      </c>
      <c r="Q94" s="787">
        <v>-5900</v>
      </c>
      <c r="S94" s="605"/>
    </row>
    <row r="95" spans="1:19" ht="11.25" customHeight="1">
      <c r="A95" s="505"/>
      <c r="P95" s="280"/>
      <c r="Q95" s="280"/>
      <c r="R95" s="280"/>
    </row>
    <row r="96" spans="1:19" ht="11.25" customHeight="1">
      <c r="A96" s="505"/>
      <c r="B96" s="706" t="s">
        <v>308</v>
      </c>
      <c r="C96" s="1281" t="s">
        <v>796</v>
      </c>
      <c r="D96" s="1281"/>
      <c r="E96" s="1281"/>
      <c r="F96" s="1281"/>
      <c r="G96" s="1281"/>
      <c r="H96" s="1281"/>
      <c r="I96" s="1281"/>
      <c r="J96" s="1281"/>
      <c r="K96" s="1281"/>
      <c r="L96" s="1281"/>
      <c r="M96" s="1281"/>
      <c r="N96" s="1281"/>
      <c r="O96" s="1281"/>
      <c r="P96" s="1281"/>
      <c r="Q96" s="1281"/>
      <c r="R96" s="1293"/>
    </row>
    <row r="97" spans="1:19" ht="12.7" customHeight="1">
      <c r="A97" s="505"/>
      <c r="B97" s="706" t="s">
        <v>492</v>
      </c>
      <c r="C97" s="1281" t="s">
        <v>797</v>
      </c>
      <c r="D97" s="1281"/>
      <c r="E97" s="1281"/>
      <c r="F97" s="1281"/>
      <c r="G97" s="1281"/>
      <c r="H97" s="1281"/>
      <c r="I97" s="1281"/>
      <c r="J97" s="1281"/>
      <c r="K97" s="1281"/>
      <c r="L97" s="1281"/>
      <c r="M97" s="1281"/>
      <c r="N97" s="1281"/>
      <c r="O97" s="1281"/>
      <c r="P97" s="1281"/>
      <c r="Q97" s="1281"/>
      <c r="R97" s="865"/>
    </row>
    <row r="98" spans="1:19" ht="11.25" customHeight="1">
      <c r="A98" s="505"/>
      <c r="B98" s="706" t="s">
        <v>302</v>
      </c>
      <c r="C98" s="1282" t="s">
        <v>791</v>
      </c>
      <c r="D98" s="1282"/>
      <c r="E98" s="1282"/>
      <c r="F98" s="1282"/>
      <c r="G98" s="1282"/>
      <c r="H98" s="1282"/>
      <c r="I98" s="1282"/>
      <c r="J98" s="1282"/>
      <c r="K98" s="1282"/>
      <c r="L98" s="1282"/>
      <c r="M98" s="1282"/>
      <c r="N98" s="1282"/>
      <c r="O98" s="1282"/>
      <c r="P98" s="1282"/>
      <c r="Q98" s="1282"/>
      <c r="R98" s="865"/>
    </row>
    <row r="99" spans="1:19" ht="11.25" customHeight="1">
      <c r="A99" s="505"/>
      <c r="B99" s="706" t="s">
        <v>297</v>
      </c>
      <c r="C99" s="1281" t="s">
        <v>792</v>
      </c>
      <c r="D99" s="1281"/>
      <c r="E99" s="1281"/>
      <c r="F99" s="1281"/>
      <c r="G99" s="1281"/>
      <c r="H99" s="1281"/>
      <c r="I99" s="1281"/>
      <c r="J99" s="1281"/>
      <c r="K99" s="1281"/>
      <c r="L99" s="1281"/>
      <c r="M99" s="1281"/>
      <c r="N99" s="1281"/>
      <c r="O99" s="1281"/>
      <c r="P99" s="1281"/>
      <c r="Q99" s="1281"/>
      <c r="R99" s="1293"/>
    </row>
    <row r="100" spans="1:19" ht="11.25" customHeight="1">
      <c r="A100" s="505"/>
      <c r="B100" s="706" t="s">
        <v>498</v>
      </c>
      <c r="C100" s="1282" t="s">
        <v>798</v>
      </c>
      <c r="D100" s="1282"/>
      <c r="E100" s="1282"/>
      <c r="F100" s="1282"/>
      <c r="G100" s="1282"/>
      <c r="H100" s="1282"/>
      <c r="I100" s="1282"/>
      <c r="J100" s="1282"/>
      <c r="K100" s="1282"/>
      <c r="L100" s="1282"/>
      <c r="M100" s="1282"/>
      <c r="N100" s="1282"/>
      <c r="O100" s="1282"/>
      <c r="P100" s="1282"/>
      <c r="Q100" s="1282"/>
      <c r="R100" s="865"/>
    </row>
    <row r="101" spans="1:19" ht="11.25" customHeight="1">
      <c r="A101" s="505"/>
      <c r="B101" s="706" t="s">
        <v>500</v>
      </c>
      <c r="C101" s="1281" t="s">
        <v>794</v>
      </c>
      <c r="D101" s="1282"/>
      <c r="E101" s="1282"/>
      <c r="F101" s="1282"/>
      <c r="G101" s="1282"/>
      <c r="H101" s="1282"/>
      <c r="I101" s="1282"/>
      <c r="J101" s="1282"/>
      <c r="K101" s="1282"/>
      <c r="L101" s="1282"/>
      <c r="M101" s="1282"/>
      <c r="N101" s="1282"/>
      <c r="O101" s="1282"/>
      <c r="P101" s="1282"/>
      <c r="Q101" s="1282"/>
      <c r="R101" s="865"/>
    </row>
    <row r="102" spans="1:19" ht="11.25" customHeight="1">
      <c r="A102" s="505"/>
      <c r="B102" s="706" t="s">
        <v>502</v>
      </c>
      <c r="C102" s="1281" t="s">
        <v>795</v>
      </c>
      <c r="D102" s="1281"/>
      <c r="E102" s="1281"/>
      <c r="F102" s="1281"/>
      <c r="G102" s="1281"/>
      <c r="H102" s="1281"/>
      <c r="I102" s="1281"/>
      <c r="J102" s="1281"/>
      <c r="K102" s="1281"/>
      <c r="L102" s="1281"/>
      <c r="M102" s="1281"/>
      <c r="N102" s="1281"/>
      <c r="O102" s="1281"/>
      <c r="P102" s="1281"/>
      <c r="Q102" s="1281"/>
      <c r="R102" s="865"/>
    </row>
    <row r="103" spans="1:19" ht="10.5" customHeight="1">
      <c r="A103" s="505"/>
      <c r="B103" s="505"/>
      <c r="C103" s="420"/>
      <c r="D103" s="77"/>
      <c r="E103" s="77"/>
      <c r="F103" s="77"/>
      <c r="G103" s="77"/>
      <c r="H103" s="77"/>
      <c r="I103" s="77"/>
      <c r="J103" s="77"/>
      <c r="K103" s="77"/>
      <c r="L103" s="77"/>
      <c r="M103" s="77"/>
      <c r="N103" s="77"/>
      <c r="O103" s="77"/>
      <c r="P103" s="77"/>
      <c r="Q103" s="77"/>
      <c r="R103" s="77"/>
    </row>
    <row r="104" spans="1:19" ht="10.5" customHeight="1">
      <c r="A104" s="505"/>
      <c r="B104" s="509"/>
      <c r="C104" s="1153"/>
      <c r="D104" s="511"/>
      <c r="E104" s="1283" t="s">
        <v>352</v>
      </c>
      <c r="F104" s="1284"/>
      <c r="G104" s="1283" t="s">
        <v>566</v>
      </c>
      <c r="H104" s="1283"/>
      <c r="I104" s="1154" t="s">
        <v>567</v>
      </c>
      <c r="J104" s="1154" t="s">
        <v>568</v>
      </c>
      <c r="K104" s="1154" t="s">
        <v>569</v>
      </c>
      <c r="L104" s="1154" t="s">
        <v>570</v>
      </c>
      <c r="M104" s="1155" t="s">
        <v>571</v>
      </c>
      <c r="N104" s="520"/>
      <c r="P104" s="7" t="s">
        <v>571</v>
      </c>
      <c r="Q104" s="7" t="s">
        <v>572</v>
      </c>
      <c r="R104" s="935"/>
    </row>
    <row r="105" spans="1:19" ht="10.5" customHeight="1">
      <c r="A105" s="505"/>
      <c r="B105" s="509"/>
      <c r="C105" s="537"/>
      <c r="D105" s="511"/>
      <c r="E105" s="1279"/>
      <c r="F105" s="1280"/>
      <c r="G105" s="1279" t="s">
        <v>573</v>
      </c>
      <c r="H105" s="1279"/>
      <c r="I105" s="11" t="s">
        <v>573</v>
      </c>
      <c r="J105" s="11"/>
      <c r="K105" s="539"/>
      <c r="L105" s="539"/>
      <c r="M105" s="539"/>
      <c r="N105" s="520"/>
      <c r="P105" s="6" t="s">
        <v>574</v>
      </c>
      <c r="Q105" s="6" t="s">
        <v>575</v>
      </c>
      <c r="R105" s="935"/>
    </row>
    <row r="106" spans="1:19" ht="10.5" customHeight="1">
      <c r="A106" s="505"/>
      <c r="B106" s="509"/>
      <c r="C106" s="540"/>
      <c r="D106" s="520"/>
      <c r="E106" s="541"/>
      <c r="F106" s="541"/>
      <c r="G106" s="541"/>
      <c r="H106" s="541" t="s">
        <v>576</v>
      </c>
      <c r="I106" s="541"/>
      <c r="J106" s="541"/>
      <c r="K106" s="541"/>
      <c r="L106" s="541"/>
      <c r="M106" s="541"/>
      <c r="N106" s="520"/>
      <c r="P106" s="541"/>
      <c r="Q106" s="541"/>
      <c r="R106" s="520"/>
    </row>
    <row r="107" spans="1:19" ht="10.5" customHeight="1">
      <c r="A107" s="505"/>
      <c r="B107" s="509"/>
      <c r="C107" s="537"/>
      <c r="D107" s="520"/>
      <c r="E107" s="539"/>
      <c r="F107" s="539" t="s">
        <v>576</v>
      </c>
      <c r="G107" s="539"/>
      <c r="H107" s="539" t="s">
        <v>566</v>
      </c>
      <c r="I107" s="539"/>
      <c r="J107" s="539"/>
      <c r="K107" s="539"/>
      <c r="L107" s="539"/>
      <c r="M107" s="539"/>
      <c r="N107" s="520"/>
      <c r="P107" s="539"/>
      <c r="Q107" s="539"/>
      <c r="R107" s="520"/>
    </row>
    <row r="108" spans="1:19" ht="10.5" customHeight="1">
      <c r="A108" s="505"/>
      <c r="B108" s="509"/>
      <c r="C108" s="542"/>
      <c r="D108" s="513"/>
      <c r="E108" s="543" t="s">
        <v>577</v>
      </c>
      <c r="F108" s="543" t="s">
        <v>352</v>
      </c>
      <c r="G108" s="543" t="s">
        <v>149</v>
      </c>
      <c r="H108" s="543" t="s">
        <v>573</v>
      </c>
      <c r="I108" s="543"/>
      <c r="J108" s="543"/>
      <c r="K108" s="543"/>
      <c r="L108" s="543"/>
      <c r="M108" s="543"/>
      <c r="N108" s="520"/>
      <c r="P108" s="543"/>
      <c r="Q108" s="543"/>
      <c r="R108" s="520"/>
    </row>
    <row r="109" spans="1:19" ht="11.25" customHeight="1">
      <c r="A109" s="505"/>
      <c r="C109" s="544">
        <v>2023</v>
      </c>
      <c r="D109" s="529"/>
      <c r="E109" s="529"/>
      <c r="F109" s="529"/>
      <c r="G109" s="529"/>
      <c r="H109" s="529"/>
      <c r="I109" s="529"/>
      <c r="J109" s="529"/>
      <c r="K109" s="529"/>
      <c r="L109" s="529"/>
      <c r="M109" s="529"/>
      <c r="P109" s="529"/>
      <c r="Q109" s="529"/>
    </row>
    <row r="110" spans="1:19" ht="11.25" customHeight="1">
      <c r="A110" s="505"/>
      <c r="C110" s="594" t="s">
        <v>578</v>
      </c>
      <c r="D110" s="595"/>
      <c r="E110" s="513"/>
      <c r="F110" s="513"/>
      <c r="G110" s="513"/>
      <c r="H110" s="513"/>
      <c r="I110" s="513"/>
      <c r="J110" s="513"/>
      <c r="K110" s="513"/>
      <c r="L110" s="513"/>
      <c r="M110" s="513"/>
      <c r="P110" s="549"/>
      <c r="Q110" s="549"/>
    </row>
    <row r="111" spans="1:19" ht="11.25" customHeight="1">
      <c r="A111" s="505"/>
      <c r="C111" s="610" t="s">
        <v>767</v>
      </c>
      <c r="D111" s="599"/>
      <c r="E111" s="608">
        <v>19400</v>
      </c>
      <c r="F111" s="608">
        <v>0</v>
      </c>
      <c r="G111" s="608">
        <v>100200</v>
      </c>
      <c r="H111" s="608">
        <v>0</v>
      </c>
      <c r="I111" s="608">
        <v>6800</v>
      </c>
      <c r="J111" s="608">
        <v>4400</v>
      </c>
      <c r="K111" s="608">
        <v>118300</v>
      </c>
      <c r="L111" s="608">
        <v>18000</v>
      </c>
      <c r="M111" s="608">
        <v>267100</v>
      </c>
      <c r="P111" s="608">
        <v>67400</v>
      </c>
      <c r="Q111" s="608">
        <v>199700</v>
      </c>
      <c r="R111" s="605"/>
      <c r="S111" s="605"/>
    </row>
    <row r="112" spans="1:19" ht="11.25" customHeight="1">
      <c r="A112" s="505"/>
      <c r="C112" s="610" t="s">
        <v>768</v>
      </c>
      <c r="D112" s="599"/>
      <c r="E112" s="608">
        <v>11900</v>
      </c>
      <c r="F112" s="608">
        <v>0</v>
      </c>
      <c r="G112" s="608">
        <v>37500</v>
      </c>
      <c r="H112" s="608">
        <v>0</v>
      </c>
      <c r="I112" s="608">
        <v>4300</v>
      </c>
      <c r="J112" s="608">
        <v>600</v>
      </c>
      <c r="K112" s="608">
        <v>39600</v>
      </c>
      <c r="L112" s="608">
        <v>4500</v>
      </c>
      <c r="M112" s="608">
        <v>98400</v>
      </c>
      <c r="P112" s="608">
        <v>23800</v>
      </c>
      <c r="Q112" s="608">
        <v>74600</v>
      </c>
      <c r="R112" s="605"/>
      <c r="S112" s="605"/>
    </row>
    <row r="113" spans="1:28" ht="11.25" customHeight="1">
      <c r="A113" s="505"/>
      <c r="C113" s="610" t="s">
        <v>769</v>
      </c>
      <c r="D113" s="599"/>
      <c r="E113" s="608">
        <v>1200</v>
      </c>
      <c r="F113" s="608">
        <v>0</v>
      </c>
      <c r="G113" s="608">
        <v>12100</v>
      </c>
      <c r="H113" s="608">
        <v>0</v>
      </c>
      <c r="I113" s="608">
        <v>1000</v>
      </c>
      <c r="J113" s="608">
        <v>500</v>
      </c>
      <c r="K113" s="608">
        <v>8500</v>
      </c>
      <c r="L113" s="608">
        <v>1400</v>
      </c>
      <c r="M113" s="608">
        <v>24700</v>
      </c>
      <c r="P113" s="608">
        <v>5600</v>
      </c>
      <c r="Q113" s="608">
        <v>19100</v>
      </c>
      <c r="R113" s="605"/>
      <c r="S113" s="605"/>
    </row>
    <row r="114" spans="1:28" ht="11.25" customHeight="1">
      <c r="A114" s="505"/>
      <c r="B114" s="399"/>
      <c r="C114" s="861" t="s">
        <v>770</v>
      </c>
      <c r="D114" s="600"/>
      <c r="E114" s="862">
        <v>4100</v>
      </c>
      <c r="F114" s="862">
        <v>0</v>
      </c>
      <c r="G114" s="862">
        <v>8400</v>
      </c>
      <c r="H114" s="862">
        <v>0</v>
      </c>
      <c r="I114" s="862">
        <v>500</v>
      </c>
      <c r="J114" s="862">
        <v>1100</v>
      </c>
      <c r="K114" s="862">
        <v>49900</v>
      </c>
      <c r="L114" s="862">
        <v>3800</v>
      </c>
      <c r="M114" s="862">
        <v>67800</v>
      </c>
      <c r="P114" s="862">
        <v>13900</v>
      </c>
      <c r="Q114" s="862">
        <v>53900</v>
      </c>
      <c r="R114" s="605"/>
      <c r="S114" s="605"/>
    </row>
    <row r="115" spans="1:28" ht="11.25" customHeight="1">
      <c r="A115" s="505"/>
      <c r="C115" s="18" t="s">
        <v>771</v>
      </c>
      <c r="D115" s="600"/>
      <c r="E115" s="608">
        <v>2200</v>
      </c>
      <c r="F115" s="608">
        <v>0</v>
      </c>
      <c r="G115" s="608">
        <v>42200</v>
      </c>
      <c r="H115" s="608">
        <v>0</v>
      </c>
      <c r="I115" s="608">
        <v>1000</v>
      </c>
      <c r="J115" s="608">
        <v>2200</v>
      </c>
      <c r="K115" s="608">
        <v>20300</v>
      </c>
      <c r="L115" s="608">
        <v>8300</v>
      </c>
      <c r="M115" s="608">
        <v>76200</v>
      </c>
      <c r="P115" s="608">
        <v>24100</v>
      </c>
      <c r="Q115" s="608">
        <v>52100</v>
      </c>
      <c r="R115" s="605"/>
      <c r="S115" s="605"/>
      <c r="T115" s="605"/>
      <c r="U115" s="605"/>
      <c r="V115" s="605"/>
      <c r="W115" s="605"/>
      <c r="X115" s="605"/>
      <c r="Y115" s="605"/>
      <c r="Z115" s="605"/>
      <c r="AA115" s="605"/>
      <c r="AB115" s="605"/>
    </row>
    <row r="116" spans="1:28" ht="11.25" customHeight="1">
      <c r="A116" s="505"/>
      <c r="C116" s="782" t="s">
        <v>772</v>
      </c>
      <c r="D116" s="533"/>
      <c r="E116" s="608">
        <v>900</v>
      </c>
      <c r="F116" s="608">
        <v>0</v>
      </c>
      <c r="G116" s="608">
        <v>16300</v>
      </c>
      <c r="H116" s="608">
        <v>0</v>
      </c>
      <c r="I116" s="608">
        <v>-300</v>
      </c>
      <c r="J116" s="608">
        <v>400</v>
      </c>
      <c r="K116" s="608">
        <v>6300</v>
      </c>
      <c r="L116" s="608">
        <v>2600</v>
      </c>
      <c r="M116" s="608">
        <v>26200</v>
      </c>
      <c r="P116" s="608">
        <v>6000</v>
      </c>
      <c r="Q116" s="608">
        <v>20200</v>
      </c>
      <c r="R116" s="605"/>
      <c r="S116" s="605"/>
      <c r="U116" s="605"/>
      <c r="V116" s="605"/>
      <c r="W116" s="605"/>
      <c r="X116" s="605"/>
      <c r="Y116" s="605"/>
      <c r="Z116" s="605"/>
      <c r="AA116" s="605"/>
      <c r="AB116" s="605"/>
    </row>
    <row r="117" spans="1:28" ht="11.25" customHeight="1">
      <c r="A117" s="505"/>
      <c r="C117" s="781" t="s">
        <v>773</v>
      </c>
      <c r="D117" s="1157"/>
      <c r="E117" s="863">
        <v>1300</v>
      </c>
      <c r="F117" s="863">
        <v>0</v>
      </c>
      <c r="G117" s="863">
        <v>25900</v>
      </c>
      <c r="H117" s="863">
        <v>0</v>
      </c>
      <c r="I117" s="863">
        <v>1300</v>
      </c>
      <c r="J117" s="863">
        <v>1800</v>
      </c>
      <c r="K117" s="863">
        <v>14000</v>
      </c>
      <c r="L117" s="863">
        <v>5700</v>
      </c>
      <c r="M117" s="863">
        <v>50000</v>
      </c>
      <c r="P117" s="787">
        <v>18100</v>
      </c>
      <c r="Q117" s="787">
        <v>31900</v>
      </c>
      <c r="R117" s="605"/>
      <c r="S117" s="605"/>
      <c r="T117" s="280"/>
      <c r="U117" s="605"/>
    </row>
    <row r="118" spans="1:28" ht="11.25" customHeight="1">
      <c r="A118" s="505"/>
      <c r="C118" s="72"/>
      <c r="D118"/>
      <c r="E118" s="601"/>
      <c r="F118" s="601"/>
      <c r="G118" s="601"/>
      <c r="H118" s="601"/>
      <c r="I118" s="601"/>
      <c r="J118" s="601"/>
      <c r="K118" s="601"/>
      <c r="L118" s="601"/>
      <c r="M118" s="631"/>
      <c r="P118" s="601"/>
      <c r="Q118" s="601"/>
      <c r="R118" s="605"/>
      <c r="S118" s="605"/>
    </row>
    <row r="119" spans="1:28" ht="11.25" customHeight="1">
      <c r="A119" s="505"/>
      <c r="C119" s="594" t="s">
        <v>774</v>
      </c>
      <c r="D119" s="513"/>
      <c r="E119" s="691"/>
      <c r="F119" s="691"/>
      <c r="G119" s="691"/>
      <c r="H119" s="691"/>
      <c r="I119" s="691"/>
      <c r="J119" s="691"/>
      <c r="K119" s="691"/>
      <c r="L119" s="691"/>
      <c r="M119" s="691"/>
      <c r="P119" s="549"/>
      <c r="Q119" s="549"/>
      <c r="R119" s="605"/>
      <c r="S119" s="605"/>
    </row>
    <row r="120" spans="1:28" ht="11.25" customHeight="1">
      <c r="A120" s="505"/>
      <c r="C120" s="610" t="s">
        <v>767</v>
      </c>
      <c r="D120"/>
      <c r="E120" s="608">
        <v>0</v>
      </c>
      <c r="F120" s="608">
        <v>13700</v>
      </c>
      <c r="G120" s="608">
        <v>0</v>
      </c>
      <c r="H120" s="608">
        <v>0</v>
      </c>
      <c r="I120" s="608">
        <v>44600</v>
      </c>
      <c r="J120" s="608">
        <v>15200</v>
      </c>
      <c r="K120" s="608">
        <v>9000</v>
      </c>
      <c r="L120" s="608">
        <v>0</v>
      </c>
      <c r="M120" s="608">
        <v>82500</v>
      </c>
      <c r="P120" s="608">
        <v>0</v>
      </c>
      <c r="Q120" s="608">
        <v>82500</v>
      </c>
      <c r="R120" s="605"/>
      <c r="S120" s="605"/>
      <c r="T120" s="605"/>
      <c r="U120" s="605"/>
      <c r="V120" s="605"/>
      <c r="W120" s="605"/>
      <c r="X120" s="605"/>
      <c r="Y120" s="605"/>
      <c r="Z120" s="605"/>
      <c r="AA120" s="605"/>
      <c r="AB120" s="605"/>
    </row>
    <row r="121" spans="1:28" ht="11.25" customHeight="1">
      <c r="A121" s="505"/>
      <c r="C121" s="610" t="s">
        <v>768</v>
      </c>
      <c r="D121"/>
      <c r="E121" s="608">
        <v>0</v>
      </c>
      <c r="F121" s="608">
        <v>3700</v>
      </c>
      <c r="G121" s="608">
        <v>0</v>
      </c>
      <c r="H121" s="608">
        <v>0</v>
      </c>
      <c r="I121" s="608">
        <v>20700</v>
      </c>
      <c r="J121" s="608">
        <v>5500</v>
      </c>
      <c r="K121" s="608">
        <v>4700</v>
      </c>
      <c r="L121" s="608">
        <v>0</v>
      </c>
      <c r="M121" s="608">
        <v>34600</v>
      </c>
      <c r="P121" s="608">
        <v>0</v>
      </c>
      <c r="Q121" s="608">
        <v>34600</v>
      </c>
      <c r="R121" s="605"/>
      <c r="S121" s="605"/>
    </row>
    <row r="122" spans="1:28" ht="11.25" customHeight="1">
      <c r="A122" s="505"/>
      <c r="C122" s="610" t="s">
        <v>769</v>
      </c>
      <c r="D122"/>
      <c r="E122" s="608">
        <v>0</v>
      </c>
      <c r="F122" s="608">
        <v>2100</v>
      </c>
      <c r="G122" s="608">
        <v>0</v>
      </c>
      <c r="H122" s="608">
        <v>0</v>
      </c>
      <c r="I122" s="608">
        <v>5200</v>
      </c>
      <c r="J122" s="608">
        <v>2300</v>
      </c>
      <c r="K122" s="608">
        <v>3100</v>
      </c>
      <c r="L122" s="608">
        <v>0</v>
      </c>
      <c r="M122" s="608">
        <v>12700</v>
      </c>
      <c r="P122" s="608">
        <v>0</v>
      </c>
      <c r="Q122" s="608">
        <v>12700</v>
      </c>
      <c r="R122" s="605"/>
      <c r="S122" s="605"/>
    </row>
    <row r="123" spans="1:28" ht="11.25" customHeight="1">
      <c r="A123" s="505"/>
      <c r="C123" s="861" t="s">
        <v>770</v>
      </c>
      <c r="D123" s="533"/>
      <c r="E123" s="862">
        <v>0</v>
      </c>
      <c r="F123" s="862">
        <v>6000</v>
      </c>
      <c r="G123" s="862">
        <v>0</v>
      </c>
      <c r="H123" s="862">
        <v>0</v>
      </c>
      <c r="I123" s="862">
        <v>5900</v>
      </c>
      <c r="J123" s="862">
        <v>2100</v>
      </c>
      <c r="K123" s="862">
        <v>400</v>
      </c>
      <c r="L123" s="862">
        <v>0</v>
      </c>
      <c r="M123" s="862">
        <v>14400</v>
      </c>
      <c r="P123" s="862">
        <v>0</v>
      </c>
      <c r="Q123" s="862">
        <v>14400</v>
      </c>
      <c r="R123" s="605"/>
      <c r="S123" s="605"/>
      <c r="T123" s="280"/>
      <c r="U123" s="280"/>
      <c r="V123" s="280"/>
      <c r="W123" s="280"/>
      <c r="X123" s="280"/>
      <c r="Y123" s="280"/>
      <c r="Z123" s="280"/>
      <c r="AA123" s="280"/>
      <c r="AB123" s="280"/>
    </row>
    <row r="124" spans="1:28" ht="11.25" customHeight="1">
      <c r="A124" s="505"/>
      <c r="C124" s="18" t="s">
        <v>771</v>
      </c>
      <c r="D124" s="533"/>
      <c r="E124" s="608">
        <v>0</v>
      </c>
      <c r="F124" s="608">
        <v>1900</v>
      </c>
      <c r="G124" s="608">
        <v>0</v>
      </c>
      <c r="H124" s="608">
        <v>0</v>
      </c>
      <c r="I124" s="608">
        <v>12800</v>
      </c>
      <c r="J124" s="608">
        <v>5300</v>
      </c>
      <c r="K124" s="608">
        <v>800</v>
      </c>
      <c r="L124" s="608">
        <v>0</v>
      </c>
      <c r="M124" s="608">
        <v>20800</v>
      </c>
      <c r="P124" s="608">
        <v>0</v>
      </c>
      <c r="Q124" s="608">
        <v>20800</v>
      </c>
      <c r="R124" s="605"/>
      <c r="S124" s="605"/>
      <c r="T124" s="605"/>
      <c r="U124" s="605"/>
    </row>
    <row r="125" spans="1:28">
      <c r="A125" s="505"/>
      <c r="C125" s="782" t="s">
        <v>772</v>
      </c>
      <c r="D125" s="533"/>
      <c r="E125" s="608">
        <v>0</v>
      </c>
      <c r="F125" s="608">
        <v>500</v>
      </c>
      <c r="G125" s="608">
        <v>0</v>
      </c>
      <c r="H125" s="608">
        <v>0</v>
      </c>
      <c r="I125" s="608">
        <v>7600</v>
      </c>
      <c r="J125" s="608">
        <v>1700</v>
      </c>
      <c r="K125" s="608">
        <v>200</v>
      </c>
      <c r="L125" s="608">
        <v>0</v>
      </c>
      <c r="M125" s="608">
        <v>10000</v>
      </c>
      <c r="P125" s="608">
        <v>0</v>
      </c>
      <c r="Q125" s="608">
        <v>10000</v>
      </c>
      <c r="R125" s="605"/>
      <c r="S125" s="605"/>
    </row>
    <row r="126" spans="1:28" ht="11.25" customHeight="1">
      <c r="A126" s="505"/>
      <c r="C126" s="864" t="s">
        <v>775</v>
      </c>
      <c r="D126" s="1157"/>
      <c r="E126" s="863">
        <v>0</v>
      </c>
      <c r="F126" s="863">
        <v>1400</v>
      </c>
      <c r="G126" s="863">
        <v>0</v>
      </c>
      <c r="H126" s="863">
        <v>0</v>
      </c>
      <c r="I126" s="863">
        <v>5200</v>
      </c>
      <c r="J126" s="863">
        <v>3600</v>
      </c>
      <c r="K126" s="863">
        <v>600</v>
      </c>
      <c r="L126" s="863">
        <v>0</v>
      </c>
      <c r="M126" s="863">
        <v>10800</v>
      </c>
      <c r="P126" s="787">
        <v>0</v>
      </c>
      <c r="Q126" s="787">
        <v>10800</v>
      </c>
      <c r="R126" s="605"/>
      <c r="S126" s="605"/>
      <c r="T126" s="280"/>
      <c r="U126" s="280"/>
    </row>
    <row r="127" spans="1:28" ht="11.25" customHeight="1">
      <c r="A127" s="505"/>
      <c r="C127"/>
      <c r="D127"/>
      <c r="E127" s="605"/>
      <c r="F127" s="605"/>
      <c r="G127" s="605"/>
      <c r="H127" s="605"/>
      <c r="I127" s="605"/>
      <c r="J127" s="605"/>
      <c r="K127" s="605"/>
      <c r="L127" s="605"/>
      <c r="M127" s="605"/>
      <c r="R127" s="605"/>
      <c r="S127" s="605"/>
    </row>
    <row r="128" spans="1:28" ht="11.25" customHeight="1">
      <c r="A128" s="505"/>
      <c r="C128" s="780" t="s">
        <v>776</v>
      </c>
      <c r="D128" s="513"/>
      <c r="E128" s="513"/>
      <c r="F128" s="513"/>
      <c r="G128" s="513"/>
      <c r="H128" s="513"/>
      <c r="I128" s="513"/>
      <c r="J128" s="513"/>
      <c r="K128" s="513"/>
      <c r="L128" s="513"/>
      <c r="M128" s="513"/>
      <c r="P128" s="549"/>
      <c r="Q128" s="549"/>
      <c r="R128" s="605"/>
      <c r="S128" s="605"/>
    </row>
    <row r="129" spans="1:19" ht="11.25" customHeight="1">
      <c r="A129" s="505"/>
      <c r="C129" s="781" t="s">
        <v>775</v>
      </c>
      <c r="D129" s="1157"/>
      <c r="E129" s="863">
        <v>1300</v>
      </c>
      <c r="F129" s="863">
        <v>1400</v>
      </c>
      <c r="G129" s="787">
        <v>25900</v>
      </c>
      <c r="H129" s="787">
        <v>0</v>
      </c>
      <c r="I129" s="787">
        <v>6500</v>
      </c>
      <c r="J129" s="787">
        <v>5400</v>
      </c>
      <c r="K129" s="787">
        <v>14600</v>
      </c>
      <c r="L129" s="787">
        <v>5700</v>
      </c>
      <c r="M129" s="787">
        <v>60800</v>
      </c>
      <c r="P129" s="787">
        <v>18100</v>
      </c>
      <c r="Q129" s="787">
        <v>42700</v>
      </c>
      <c r="R129" s="605"/>
      <c r="S129" s="605"/>
    </row>
    <row r="130" spans="1:19" ht="11.25" customHeight="1">
      <c r="A130" s="505"/>
      <c r="E130" s="280"/>
      <c r="F130" s="280"/>
      <c r="G130" s="280"/>
      <c r="H130" s="280"/>
      <c r="I130" s="280"/>
      <c r="J130" s="280"/>
      <c r="K130" s="280"/>
      <c r="L130" s="280"/>
      <c r="M130" s="280"/>
      <c r="N130" s="280"/>
      <c r="P130" s="280"/>
      <c r="Q130" s="280"/>
      <c r="R130" s="280"/>
    </row>
    <row r="131" spans="1:19" ht="10.5" customHeight="1">
      <c r="A131" s="505"/>
      <c r="C131" s="540"/>
      <c r="D131" s="520"/>
      <c r="E131" s="541"/>
      <c r="F131" s="611" t="s">
        <v>292</v>
      </c>
      <c r="G131" s="541"/>
    </row>
    <row r="132" spans="1:19" ht="10.5" customHeight="1">
      <c r="A132" s="505"/>
      <c r="C132" s="537"/>
      <c r="D132" s="520"/>
      <c r="E132" s="539"/>
      <c r="F132" s="11" t="s">
        <v>777</v>
      </c>
      <c r="G132" s="539"/>
    </row>
    <row r="133" spans="1:19" ht="10.5" customHeight="1">
      <c r="A133" s="505"/>
      <c r="C133" s="542"/>
      <c r="D133" s="513"/>
      <c r="E133" s="543" t="s">
        <v>578</v>
      </c>
      <c r="F133" s="612" t="s">
        <v>778</v>
      </c>
      <c r="G133" s="543" t="s">
        <v>571</v>
      </c>
    </row>
    <row r="134" spans="1:19" ht="11.25" customHeight="1">
      <c r="A134" s="505"/>
      <c r="C134" s="613" t="s">
        <v>779</v>
      </c>
      <c r="E134" s="608">
        <v>-36500</v>
      </c>
      <c r="F134" s="608">
        <v>-6500</v>
      </c>
      <c r="G134" s="608">
        <v>-43000</v>
      </c>
      <c r="H134" s="605"/>
      <c r="P134" s="608">
        <v>-15600</v>
      </c>
      <c r="Q134" s="608">
        <v>-27400</v>
      </c>
      <c r="S134" s="605"/>
    </row>
    <row r="135" spans="1:19" ht="11.25" customHeight="1">
      <c r="A135" s="505"/>
      <c r="C135" s="614" t="s">
        <v>780</v>
      </c>
      <c r="E135" s="608">
        <v>6000</v>
      </c>
      <c r="F135" s="608">
        <v>2200</v>
      </c>
      <c r="G135" s="608">
        <v>8200</v>
      </c>
      <c r="H135" s="605"/>
      <c r="P135" s="608">
        <v>1900</v>
      </c>
      <c r="Q135" s="608">
        <v>6300</v>
      </c>
      <c r="S135" s="605"/>
    </row>
    <row r="136" spans="1:19" ht="11.25" customHeight="1">
      <c r="A136" s="505"/>
      <c r="C136" s="614" t="s">
        <v>781</v>
      </c>
      <c r="E136" s="608">
        <v>500</v>
      </c>
      <c r="F136" s="608">
        <v>800</v>
      </c>
      <c r="G136" s="608">
        <v>1300</v>
      </c>
      <c r="H136" s="605"/>
      <c r="P136" s="608">
        <v>200</v>
      </c>
      <c r="Q136" s="608">
        <v>1100</v>
      </c>
      <c r="S136" s="605"/>
    </row>
    <row r="137" spans="1:19" ht="11.25" customHeight="1">
      <c r="A137" s="505"/>
      <c r="C137" s="614" t="s">
        <v>782</v>
      </c>
      <c r="E137" s="608">
        <v>-50800</v>
      </c>
      <c r="F137" s="608">
        <v>-7100</v>
      </c>
      <c r="G137" s="608">
        <v>-57900</v>
      </c>
      <c r="H137" s="605"/>
      <c r="P137" s="608">
        <v>-16300</v>
      </c>
      <c r="Q137" s="608">
        <v>-41600</v>
      </c>
      <c r="S137" s="605"/>
    </row>
    <row r="138" spans="1:19" ht="11.25" customHeight="1">
      <c r="A138" s="505"/>
      <c r="C138" s="614" t="s">
        <v>783</v>
      </c>
      <c r="E138" s="608">
        <v>2500</v>
      </c>
      <c r="F138" s="608">
        <v>1300</v>
      </c>
      <c r="G138" s="608">
        <v>3800</v>
      </c>
      <c r="H138" s="605"/>
      <c r="P138" s="608">
        <v>4600</v>
      </c>
      <c r="Q138" s="608">
        <v>-800</v>
      </c>
      <c r="S138" s="605"/>
    </row>
    <row r="139" spans="1:19" ht="11.25" customHeight="1">
      <c r="A139" s="505"/>
      <c r="C139" s="614" t="s">
        <v>784</v>
      </c>
      <c r="E139" s="608">
        <v>30000</v>
      </c>
      <c r="F139" s="608">
        <v>5100</v>
      </c>
      <c r="G139" s="608">
        <v>35100</v>
      </c>
      <c r="H139" s="605"/>
      <c r="P139" s="608">
        <v>9000</v>
      </c>
      <c r="Q139" s="608">
        <v>26100</v>
      </c>
      <c r="S139" s="605"/>
    </row>
    <row r="140" spans="1:19" ht="11.25" customHeight="1">
      <c r="A140" s="505"/>
      <c r="C140" s="614" t="s">
        <v>785</v>
      </c>
      <c r="E140" s="608">
        <v>-1000</v>
      </c>
      <c r="F140" s="608">
        <v>-300</v>
      </c>
      <c r="G140" s="608">
        <v>-1300</v>
      </c>
      <c r="H140" s="605"/>
      <c r="P140" s="608">
        <v>-300</v>
      </c>
      <c r="Q140" s="608">
        <v>-1000</v>
      </c>
      <c r="S140" s="605"/>
    </row>
    <row r="141" spans="1:19" ht="11.25" customHeight="1">
      <c r="A141" s="505"/>
      <c r="C141" s="614" t="s">
        <v>786</v>
      </c>
      <c r="E141" s="608">
        <v>-800</v>
      </c>
      <c r="F141" s="608">
        <v>0</v>
      </c>
      <c r="G141" s="608">
        <v>-800</v>
      </c>
      <c r="H141" s="605"/>
      <c r="P141" s="608">
        <v>-800</v>
      </c>
      <c r="Q141" s="608">
        <v>0</v>
      </c>
      <c r="S141" s="605"/>
    </row>
    <row r="142" spans="1:19" ht="11.25" customHeight="1">
      <c r="A142" s="505"/>
      <c r="C142" s="783" t="s">
        <v>787</v>
      </c>
      <c r="E142" s="608">
        <v>9100</v>
      </c>
      <c r="F142" s="608">
        <v>1400</v>
      </c>
      <c r="G142" s="608">
        <v>10500</v>
      </c>
      <c r="H142" s="605"/>
      <c r="P142" s="608">
        <v>3200</v>
      </c>
      <c r="Q142" s="608">
        <v>7300</v>
      </c>
      <c r="S142" s="605"/>
    </row>
    <row r="143" spans="1:19" ht="11.25" customHeight="1">
      <c r="A143" s="505"/>
      <c r="C143" s="883" t="s">
        <v>788</v>
      </c>
      <c r="D143" s="1157"/>
      <c r="E143" s="787">
        <v>-41000</v>
      </c>
      <c r="F143" s="787">
        <v>-3100</v>
      </c>
      <c r="G143" s="787">
        <v>-44100</v>
      </c>
      <c r="H143" s="605"/>
      <c r="P143" s="787">
        <v>-14100</v>
      </c>
      <c r="Q143" s="787">
        <v>-30000</v>
      </c>
      <c r="S143" s="605"/>
    </row>
    <row r="144" spans="1:19" ht="11.25" customHeight="1">
      <c r="A144" s="505"/>
      <c r="P144" s="280"/>
      <c r="Q144" s="280"/>
      <c r="R144" s="280"/>
    </row>
    <row r="145" spans="1:28" ht="11.25" customHeight="1">
      <c r="A145" s="505"/>
      <c r="B145" s="706" t="s">
        <v>308</v>
      </c>
      <c r="C145" s="1281" t="s">
        <v>799</v>
      </c>
      <c r="D145" s="1281"/>
      <c r="E145" s="1281"/>
      <c r="F145" s="1281"/>
      <c r="G145" s="1281"/>
      <c r="H145" s="1281"/>
      <c r="I145" s="1281"/>
      <c r="J145" s="1281"/>
      <c r="K145" s="1281"/>
      <c r="L145" s="1281"/>
      <c r="M145" s="1281"/>
      <c r="N145" s="1281"/>
      <c r="O145" s="1281"/>
      <c r="P145" s="1281"/>
      <c r="Q145" s="1281"/>
      <c r="R145" s="1293"/>
    </row>
    <row r="146" spans="1:28" ht="13.5" customHeight="1">
      <c r="A146" s="505"/>
      <c r="B146" s="706" t="s">
        <v>492</v>
      </c>
      <c r="C146" s="1281" t="s">
        <v>797</v>
      </c>
      <c r="D146" s="1281"/>
      <c r="E146" s="1281"/>
      <c r="F146" s="1281"/>
      <c r="G146" s="1281"/>
      <c r="H146" s="1281"/>
      <c r="I146" s="1281"/>
      <c r="J146" s="1281"/>
      <c r="K146" s="1281"/>
      <c r="L146" s="1281"/>
      <c r="M146" s="1281"/>
      <c r="N146" s="1281"/>
      <c r="O146" s="1281"/>
      <c r="P146" s="1281"/>
      <c r="Q146" s="1281"/>
      <c r="R146" s="865"/>
    </row>
    <row r="147" spans="1:28" ht="11.25" customHeight="1">
      <c r="A147" s="505"/>
      <c r="B147" s="706" t="s">
        <v>302</v>
      </c>
      <c r="C147" s="1282" t="s">
        <v>791</v>
      </c>
      <c r="D147" s="1282"/>
      <c r="E147" s="1282"/>
      <c r="F147" s="1282"/>
      <c r="G147" s="1282"/>
      <c r="H147" s="1282"/>
      <c r="I147" s="1282"/>
      <c r="J147" s="1282"/>
      <c r="K147" s="1282"/>
      <c r="L147" s="1282"/>
      <c r="M147" s="1282"/>
      <c r="N147" s="1282"/>
      <c r="O147" s="1282"/>
      <c r="P147" s="1282"/>
      <c r="Q147" s="1282"/>
      <c r="R147" s="865"/>
    </row>
    <row r="148" spans="1:28" ht="11.25" customHeight="1">
      <c r="A148" s="505"/>
      <c r="B148" s="706" t="s">
        <v>297</v>
      </c>
      <c r="C148" s="1281" t="s">
        <v>792</v>
      </c>
      <c r="D148" s="1281"/>
      <c r="E148" s="1281"/>
      <c r="F148" s="1281"/>
      <c r="G148" s="1281"/>
      <c r="H148" s="1281"/>
      <c r="I148" s="1281"/>
      <c r="J148" s="1281"/>
      <c r="K148" s="1281"/>
      <c r="L148" s="1281"/>
      <c r="M148" s="1281"/>
      <c r="N148" s="1281"/>
      <c r="O148" s="1281"/>
      <c r="P148" s="1281"/>
      <c r="Q148" s="1281"/>
      <c r="R148" s="1293"/>
    </row>
    <row r="149" spans="1:28" ht="11.25" customHeight="1">
      <c r="A149" s="505"/>
      <c r="B149" s="706" t="s">
        <v>498</v>
      </c>
      <c r="C149" s="1282" t="s">
        <v>800</v>
      </c>
      <c r="D149" s="1282"/>
      <c r="E149" s="1282"/>
      <c r="F149" s="1282"/>
      <c r="G149" s="1282"/>
      <c r="H149" s="1282"/>
      <c r="I149" s="1282"/>
      <c r="J149" s="1282"/>
      <c r="K149" s="1282"/>
      <c r="L149" s="1282"/>
      <c r="M149" s="1282"/>
      <c r="N149" s="1282"/>
      <c r="O149" s="1282"/>
      <c r="P149" s="1282"/>
      <c r="Q149" s="1282"/>
      <c r="R149" s="865"/>
    </row>
    <row r="150" spans="1:28" ht="11.25" customHeight="1">
      <c r="A150" s="505"/>
      <c r="B150" s="706" t="s">
        <v>500</v>
      </c>
      <c r="C150" s="1281" t="s">
        <v>794</v>
      </c>
      <c r="D150" s="1282"/>
      <c r="E150" s="1282"/>
      <c r="F150" s="1282"/>
      <c r="G150" s="1282"/>
      <c r="H150" s="1282"/>
      <c r="I150" s="1282"/>
      <c r="J150" s="1282"/>
      <c r="K150" s="1282"/>
      <c r="L150" s="1282"/>
      <c r="M150" s="1282"/>
      <c r="N150" s="1282"/>
      <c r="O150" s="1282"/>
      <c r="P150" s="1282"/>
      <c r="Q150" s="1282"/>
      <c r="R150" s="865"/>
    </row>
    <row r="151" spans="1:28" ht="11.25" customHeight="1">
      <c r="A151" s="505"/>
      <c r="B151" s="706" t="s">
        <v>502</v>
      </c>
      <c r="C151" s="1281" t="s">
        <v>795</v>
      </c>
      <c r="D151" s="1281"/>
      <c r="E151" s="1281"/>
      <c r="F151" s="1281"/>
      <c r="G151" s="1281"/>
      <c r="H151" s="1281"/>
      <c r="I151" s="1281"/>
      <c r="J151" s="1281"/>
      <c r="K151" s="1281"/>
      <c r="L151" s="1281"/>
      <c r="M151" s="1281"/>
      <c r="N151" s="1281"/>
      <c r="O151" s="1281"/>
      <c r="P151" s="1281"/>
      <c r="Q151" s="1281"/>
      <c r="R151" s="865"/>
    </row>
    <row r="152" spans="1:28" ht="10.5" customHeight="1">
      <c r="A152" s="505"/>
      <c r="B152" s="505"/>
      <c r="C152" s="420"/>
      <c r="D152" s="77"/>
      <c r="E152" s="77"/>
      <c r="F152" s="77"/>
      <c r="G152" s="77"/>
      <c r="H152" s="77"/>
      <c r="I152" s="77"/>
      <c r="J152" s="77"/>
      <c r="K152" s="77"/>
      <c r="L152" s="77"/>
      <c r="M152" s="77"/>
      <c r="N152" s="77"/>
      <c r="O152" s="77"/>
      <c r="P152" s="77"/>
      <c r="Q152" s="77"/>
      <c r="R152" s="77"/>
    </row>
    <row r="153" spans="1:28" ht="13.5" customHeight="1">
      <c r="A153" s="509"/>
      <c r="B153" s="509"/>
      <c r="C153" s="1153"/>
      <c r="D153" s="511"/>
      <c r="E153" s="1283" t="s">
        <v>352</v>
      </c>
      <c r="F153" s="1284"/>
      <c r="G153" s="1283" t="s">
        <v>566</v>
      </c>
      <c r="H153" s="1283"/>
      <c r="I153" s="1154" t="s">
        <v>567</v>
      </c>
      <c r="J153" s="1154" t="s">
        <v>568</v>
      </c>
      <c r="K153" s="1283" t="s">
        <v>569</v>
      </c>
      <c r="L153" s="1285"/>
      <c r="M153" s="1154" t="s">
        <v>570</v>
      </c>
      <c r="N153" s="1155" t="s">
        <v>571</v>
      </c>
      <c r="P153" s="7" t="s">
        <v>571</v>
      </c>
      <c r="Q153" s="7" t="s">
        <v>572</v>
      </c>
      <c r="R153" s="7" t="s">
        <v>572</v>
      </c>
      <c r="T153" s="1272"/>
      <c r="U153" s="1272"/>
      <c r="V153" s="1272"/>
      <c r="W153" s="1272"/>
      <c r="X153" s="1272"/>
      <c r="Y153" s="1272"/>
      <c r="Z153" s="1272"/>
      <c r="AA153" s="1272"/>
      <c r="AB153" s="1272"/>
    </row>
    <row r="154" spans="1:28" ht="10.5" customHeight="1">
      <c r="A154" s="509"/>
      <c r="B154" s="509"/>
      <c r="C154" s="537"/>
      <c r="D154" s="511"/>
      <c r="E154" s="1279"/>
      <c r="F154" s="1280"/>
      <c r="G154" s="1279" t="s">
        <v>573</v>
      </c>
      <c r="H154" s="1279"/>
      <c r="I154" s="11" t="s">
        <v>573</v>
      </c>
      <c r="J154" s="11"/>
      <c r="K154" s="539"/>
      <c r="L154" s="539"/>
      <c r="M154" s="539"/>
      <c r="N154" s="539"/>
      <c r="P154" s="6" t="s">
        <v>574</v>
      </c>
      <c r="Q154" s="6" t="s">
        <v>575</v>
      </c>
      <c r="R154" s="6" t="s">
        <v>37</v>
      </c>
      <c r="T154" s="1272"/>
      <c r="U154" s="1272"/>
      <c r="V154" s="1272"/>
      <c r="W154" s="1272"/>
      <c r="X154" s="1272"/>
      <c r="Y154" s="1272"/>
      <c r="Z154" s="1272"/>
      <c r="AA154" s="1272"/>
      <c r="AB154" s="1272"/>
    </row>
    <row r="155" spans="1:28" ht="10.5" customHeight="1">
      <c r="A155" s="509"/>
      <c r="B155" s="509"/>
      <c r="C155" s="540"/>
      <c r="D155" s="520"/>
      <c r="E155" s="541"/>
      <c r="F155" s="541"/>
      <c r="G155" s="541"/>
      <c r="H155" s="541" t="s">
        <v>576</v>
      </c>
      <c r="I155" s="541"/>
      <c r="J155" s="541"/>
      <c r="K155" s="541"/>
      <c r="L155" s="541"/>
      <c r="M155" s="541"/>
      <c r="N155" s="541"/>
      <c r="P155" s="541"/>
      <c r="Q155" s="541"/>
      <c r="R155" s="541"/>
    </row>
    <row r="156" spans="1:28" ht="10.5" customHeight="1">
      <c r="A156" s="509"/>
      <c r="B156" s="509"/>
      <c r="C156" s="537"/>
      <c r="D156" s="520"/>
      <c r="E156" s="539"/>
      <c r="F156" s="539" t="s">
        <v>576</v>
      </c>
      <c r="G156" s="539"/>
      <c r="H156" s="539" t="s">
        <v>566</v>
      </c>
      <c r="I156" s="539"/>
      <c r="J156" s="539"/>
      <c r="K156" s="539"/>
      <c r="L156" s="539" t="s">
        <v>576</v>
      </c>
      <c r="M156" s="539"/>
      <c r="N156" s="539"/>
      <c r="P156" s="539"/>
      <c r="Q156" s="539"/>
      <c r="R156" s="539"/>
    </row>
    <row r="157" spans="1:28" ht="10.5" customHeight="1">
      <c r="A157" s="509"/>
      <c r="B157" s="509"/>
      <c r="C157" s="542"/>
      <c r="D157" s="513"/>
      <c r="E157" s="543" t="s">
        <v>577</v>
      </c>
      <c r="F157" s="543" t="s">
        <v>352</v>
      </c>
      <c r="G157" s="543" t="s">
        <v>149</v>
      </c>
      <c r="H157" s="543" t="s">
        <v>573</v>
      </c>
      <c r="I157" s="543"/>
      <c r="J157" s="543"/>
      <c r="K157" s="543" t="s">
        <v>741</v>
      </c>
      <c r="L157" s="543" t="s">
        <v>569</v>
      </c>
      <c r="M157" s="543"/>
      <c r="N157" s="543"/>
      <c r="P157" s="543"/>
      <c r="Q157" s="543"/>
      <c r="R157" s="543"/>
    </row>
    <row r="158" spans="1:28" ht="11.25" customHeight="1">
      <c r="A158" s="505"/>
      <c r="C158" s="544">
        <v>2022</v>
      </c>
      <c r="D158" s="529"/>
      <c r="E158" s="529"/>
      <c r="F158" s="529"/>
      <c r="G158" s="529"/>
      <c r="H158" s="529"/>
      <c r="I158" s="529"/>
      <c r="J158" s="529"/>
      <c r="K158" s="529"/>
      <c r="L158" s="529"/>
      <c r="M158" s="529"/>
      <c r="N158" s="529"/>
      <c r="P158" s="529"/>
      <c r="Q158" s="529"/>
      <c r="R158" s="529"/>
    </row>
    <row r="159" spans="1:28" ht="11.25" customHeight="1">
      <c r="A159" s="505"/>
      <c r="C159" s="594" t="s">
        <v>578</v>
      </c>
      <c r="D159" s="595"/>
      <c r="E159" s="513"/>
      <c r="F159" s="513"/>
      <c r="G159" s="513"/>
      <c r="H159" s="513"/>
      <c r="I159" s="513"/>
      <c r="J159" s="513"/>
      <c r="K159" s="513"/>
      <c r="L159" s="513"/>
      <c r="M159" s="513"/>
      <c r="N159" s="513"/>
      <c r="P159" s="549"/>
      <c r="Q159" s="549"/>
      <c r="R159" s="549"/>
    </row>
    <row r="160" spans="1:28" ht="11.25" customHeight="1">
      <c r="A160" s="505"/>
      <c r="C160" s="610" t="s">
        <v>767</v>
      </c>
      <c r="D160" s="599"/>
      <c r="E160" s="608">
        <v>34900</v>
      </c>
      <c r="F160" s="608">
        <v>0</v>
      </c>
      <c r="G160" s="608">
        <v>154500</v>
      </c>
      <c r="H160" s="608">
        <v>0</v>
      </c>
      <c r="I160" s="608">
        <v>16400</v>
      </c>
      <c r="J160" s="608">
        <v>9400</v>
      </c>
      <c r="K160" s="608">
        <v>0</v>
      </c>
      <c r="L160" s="608">
        <v>151500</v>
      </c>
      <c r="M160" s="608">
        <v>23600</v>
      </c>
      <c r="N160" s="608">
        <v>390300</v>
      </c>
      <c r="P160" s="608">
        <v>104600</v>
      </c>
      <c r="Q160" s="608">
        <v>285700</v>
      </c>
      <c r="R160" s="608">
        <v>0</v>
      </c>
      <c r="S160" s="605"/>
    </row>
    <row r="161" spans="1:32" ht="11.25" customHeight="1">
      <c r="A161" s="505"/>
      <c r="C161" s="610" t="s">
        <v>768</v>
      </c>
      <c r="D161" s="599"/>
      <c r="E161" s="608">
        <v>13600</v>
      </c>
      <c r="F161" s="608">
        <v>0</v>
      </c>
      <c r="G161" s="608">
        <v>36000</v>
      </c>
      <c r="H161" s="608">
        <v>0</v>
      </c>
      <c r="I161" s="608">
        <v>5300</v>
      </c>
      <c r="J161" s="608">
        <v>1300</v>
      </c>
      <c r="K161" s="608">
        <v>0</v>
      </c>
      <c r="L161" s="608">
        <v>42700</v>
      </c>
      <c r="M161" s="608">
        <v>5200</v>
      </c>
      <c r="N161" s="608">
        <v>104100</v>
      </c>
      <c r="P161" s="608">
        <v>26900</v>
      </c>
      <c r="Q161" s="608">
        <v>77200</v>
      </c>
      <c r="R161" s="608">
        <v>0</v>
      </c>
      <c r="S161" s="605"/>
    </row>
    <row r="162" spans="1:32" ht="11.25" customHeight="1">
      <c r="A162" s="505"/>
      <c r="C162" s="610" t="s">
        <v>769</v>
      </c>
      <c r="D162" s="599"/>
      <c r="E162" s="608">
        <v>1100</v>
      </c>
      <c r="F162" s="608">
        <v>0</v>
      </c>
      <c r="G162" s="608">
        <v>12200</v>
      </c>
      <c r="H162" s="608">
        <v>0</v>
      </c>
      <c r="I162" s="608">
        <v>1400</v>
      </c>
      <c r="J162" s="608">
        <v>700</v>
      </c>
      <c r="K162" s="608">
        <v>0</v>
      </c>
      <c r="L162" s="608">
        <v>8800</v>
      </c>
      <c r="M162" s="608">
        <v>1900</v>
      </c>
      <c r="N162" s="608">
        <v>26100</v>
      </c>
      <c r="P162" s="608">
        <v>7000</v>
      </c>
      <c r="Q162" s="608">
        <v>19100</v>
      </c>
      <c r="R162" s="608">
        <v>0</v>
      </c>
      <c r="S162" s="605"/>
    </row>
    <row r="163" spans="1:32" ht="11.25" customHeight="1">
      <c r="A163" s="505"/>
      <c r="B163" s="399"/>
      <c r="C163" s="861" t="s">
        <v>770</v>
      </c>
      <c r="D163" s="600"/>
      <c r="E163" s="862">
        <v>12600</v>
      </c>
      <c r="F163" s="862">
        <v>0</v>
      </c>
      <c r="G163" s="862">
        <v>19800</v>
      </c>
      <c r="H163" s="862">
        <v>0</v>
      </c>
      <c r="I163" s="862">
        <v>5000</v>
      </c>
      <c r="J163" s="862">
        <v>1900</v>
      </c>
      <c r="K163" s="862">
        <v>0</v>
      </c>
      <c r="L163" s="862">
        <v>65200</v>
      </c>
      <c r="M163" s="862">
        <v>5500</v>
      </c>
      <c r="N163" s="862">
        <v>110000</v>
      </c>
      <c r="P163" s="862">
        <v>24800</v>
      </c>
      <c r="Q163" s="862">
        <v>85200</v>
      </c>
      <c r="R163" s="862">
        <v>0</v>
      </c>
      <c r="S163" s="605"/>
    </row>
    <row r="164" spans="1:32" ht="11.25" customHeight="1">
      <c r="A164" s="505"/>
      <c r="C164" s="18" t="s">
        <v>771</v>
      </c>
      <c r="D164" s="533"/>
      <c r="E164" s="608">
        <v>7600</v>
      </c>
      <c r="F164" s="608">
        <v>0</v>
      </c>
      <c r="G164" s="608">
        <v>86500</v>
      </c>
      <c r="H164" s="608">
        <v>0</v>
      </c>
      <c r="I164" s="608">
        <v>4700</v>
      </c>
      <c r="J164" s="608">
        <v>5500</v>
      </c>
      <c r="K164" s="608">
        <v>0</v>
      </c>
      <c r="L164" s="608">
        <v>34800</v>
      </c>
      <c r="M164" s="608">
        <v>11000</v>
      </c>
      <c r="N164" s="608">
        <v>150100</v>
      </c>
      <c r="P164" s="608">
        <v>45900</v>
      </c>
      <c r="Q164" s="608">
        <v>104200</v>
      </c>
      <c r="R164" s="608">
        <v>0</v>
      </c>
      <c r="S164" s="605"/>
      <c r="T164" s="605"/>
      <c r="U164" s="605"/>
      <c r="V164" s="605"/>
      <c r="W164" s="605"/>
      <c r="X164" s="605"/>
      <c r="Y164" s="605"/>
      <c r="Z164" s="605"/>
      <c r="AA164" s="605"/>
      <c r="AB164" s="605"/>
      <c r="AC164" s="605"/>
      <c r="AD164" s="605"/>
      <c r="AE164" s="605"/>
      <c r="AF164" s="605"/>
    </row>
    <row r="165" spans="1:32" ht="11.25" customHeight="1">
      <c r="A165" s="505"/>
      <c r="C165" s="782" t="s">
        <v>772</v>
      </c>
      <c r="D165" s="533"/>
      <c r="E165" s="608">
        <v>3400</v>
      </c>
      <c r="F165" s="608">
        <v>0</v>
      </c>
      <c r="G165" s="608">
        <v>38200</v>
      </c>
      <c r="H165" s="608">
        <v>0</v>
      </c>
      <c r="I165" s="608">
        <v>700</v>
      </c>
      <c r="J165" s="608">
        <v>1000</v>
      </c>
      <c r="K165" s="608">
        <v>0</v>
      </c>
      <c r="L165" s="608">
        <v>11800</v>
      </c>
      <c r="M165" s="608">
        <v>4000</v>
      </c>
      <c r="N165" s="608">
        <v>59100</v>
      </c>
      <c r="P165" s="608">
        <v>13400</v>
      </c>
      <c r="Q165" s="608">
        <v>45700</v>
      </c>
      <c r="R165" s="608">
        <v>0</v>
      </c>
      <c r="S165" s="605"/>
      <c r="U165" s="605"/>
      <c r="V165" s="605"/>
      <c r="W165" s="605"/>
      <c r="X165" s="605"/>
      <c r="Y165" s="605"/>
      <c r="Z165" s="605"/>
      <c r="AA165" s="605"/>
      <c r="AB165" s="605"/>
      <c r="AC165" s="605"/>
      <c r="AD165" s="605"/>
      <c r="AE165" s="605"/>
      <c r="AF165" s="605"/>
    </row>
    <row r="166" spans="1:32" ht="11.25" customHeight="1">
      <c r="A166" s="505"/>
      <c r="C166" s="781" t="s">
        <v>773</v>
      </c>
      <c r="D166" s="1157"/>
      <c r="E166" s="863">
        <v>4200</v>
      </c>
      <c r="F166" s="863">
        <v>0</v>
      </c>
      <c r="G166" s="863">
        <v>48300</v>
      </c>
      <c r="H166" s="863">
        <v>0</v>
      </c>
      <c r="I166" s="863">
        <v>4000</v>
      </c>
      <c r="J166" s="863">
        <v>4500</v>
      </c>
      <c r="K166" s="863">
        <v>0</v>
      </c>
      <c r="L166" s="863">
        <v>23000</v>
      </c>
      <c r="M166" s="863">
        <v>7000</v>
      </c>
      <c r="N166" s="863">
        <v>91000</v>
      </c>
      <c r="P166" s="787">
        <v>32500</v>
      </c>
      <c r="Q166" s="787">
        <v>58500</v>
      </c>
      <c r="R166" s="787">
        <v>0</v>
      </c>
      <c r="S166" s="605"/>
      <c r="T166" s="280"/>
      <c r="U166" s="605"/>
    </row>
    <row r="167" spans="1:32" ht="11.25" customHeight="1">
      <c r="A167" s="505"/>
      <c r="C167" s="72"/>
      <c r="D167"/>
      <c r="E167" s="601"/>
      <c r="F167" s="601"/>
      <c r="G167" s="601"/>
      <c r="H167" s="601"/>
      <c r="I167" s="601"/>
      <c r="J167" s="601"/>
      <c r="K167" s="601"/>
      <c r="L167" s="601"/>
      <c r="M167" s="601"/>
      <c r="N167" s="631"/>
      <c r="P167" s="601"/>
      <c r="Q167" s="601"/>
      <c r="S167" s="605"/>
    </row>
    <row r="168" spans="1:32" ht="11.25" customHeight="1">
      <c r="A168" s="505"/>
      <c r="C168" s="594" t="s">
        <v>774</v>
      </c>
      <c r="D168" s="513"/>
      <c r="E168" s="691"/>
      <c r="F168" s="691"/>
      <c r="G168" s="691"/>
      <c r="H168" s="691"/>
      <c r="I168" s="691"/>
      <c r="J168" s="691"/>
      <c r="K168" s="691"/>
      <c r="L168" s="691"/>
      <c r="M168" s="691"/>
      <c r="N168" s="691"/>
      <c r="P168" s="549"/>
      <c r="Q168" s="549"/>
      <c r="R168" s="549"/>
      <c r="S168" s="605"/>
    </row>
    <row r="169" spans="1:32" ht="11.25" customHeight="1">
      <c r="A169" s="505"/>
      <c r="C169" s="610" t="s">
        <v>767</v>
      </c>
      <c r="D169"/>
      <c r="E169" s="608">
        <v>0</v>
      </c>
      <c r="F169" s="608">
        <v>12800</v>
      </c>
      <c r="G169" s="608">
        <v>0</v>
      </c>
      <c r="H169" s="608">
        <v>0</v>
      </c>
      <c r="I169" s="608">
        <v>49800</v>
      </c>
      <c r="J169" s="608">
        <v>20500</v>
      </c>
      <c r="K169" s="608">
        <v>0</v>
      </c>
      <c r="L169" s="608">
        <v>9200</v>
      </c>
      <c r="M169" s="608">
        <v>0</v>
      </c>
      <c r="N169" s="608">
        <v>92300</v>
      </c>
      <c r="P169" s="608">
        <v>0</v>
      </c>
      <c r="Q169" s="608">
        <v>92300</v>
      </c>
      <c r="R169" s="608">
        <v>0</v>
      </c>
      <c r="S169" s="605"/>
      <c r="T169" s="605"/>
      <c r="U169" s="605"/>
      <c r="V169" s="605"/>
      <c r="W169" s="605"/>
      <c r="X169" s="605"/>
      <c r="Y169" s="605"/>
      <c r="Z169" s="605"/>
      <c r="AA169" s="605"/>
      <c r="AB169" s="605"/>
      <c r="AC169" s="605"/>
      <c r="AD169" s="605"/>
      <c r="AE169" s="605"/>
    </row>
    <row r="170" spans="1:32" ht="11.25" customHeight="1">
      <c r="A170" s="505"/>
      <c r="C170" s="610" t="s">
        <v>768</v>
      </c>
      <c r="D170"/>
      <c r="E170" s="608">
        <v>0</v>
      </c>
      <c r="F170" s="608">
        <v>2100</v>
      </c>
      <c r="G170" s="608">
        <v>0</v>
      </c>
      <c r="H170" s="608">
        <v>0</v>
      </c>
      <c r="I170" s="608">
        <v>22000</v>
      </c>
      <c r="J170" s="608">
        <v>6300</v>
      </c>
      <c r="K170" s="608">
        <v>0</v>
      </c>
      <c r="L170" s="608">
        <v>4900</v>
      </c>
      <c r="M170" s="608">
        <v>0</v>
      </c>
      <c r="N170" s="608">
        <v>35300</v>
      </c>
      <c r="P170" s="608">
        <v>0</v>
      </c>
      <c r="Q170" s="608">
        <v>35300</v>
      </c>
      <c r="R170" s="608">
        <v>0</v>
      </c>
      <c r="S170" s="605"/>
    </row>
    <row r="171" spans="1:32" ht="11.25" customHeight="1">
      <c r="A171" s="505"/>
      <c r="C171" s="610" t="s">
        <v>769</v>
      </c>
      <c r="D171"/>
      <c r="E171" s="608">
        <v>0</v>
      </c>
      <c r="F171" s="608">
        <v>400</v>
      </c>
      <c r="G171" s="608">
        <v>0</v>
      </c>
      <c r="H171" s="608">
        <v>0</v>
      </c>
      <c r="I171" s="608">
        <v>4900</v>
      </c>
      <c r="J171" s="608">
        <v>2800</v>
      </c>
      <c r="K171" s="608">
        <v>0</v>
      </c>
      <c r="L171" s="608">
        <v>3000</v>
      </c>
      <c r="M171" s="608">
        <v>0</v>
      </c>
      <c r="N171" s="608">
        <v>11100</v>
      </c>
      <c r="P171" s="608">
        <v>0</v>
      </c>
      <c r="Q171" s="608">
        <v>11100</v>
      </c>
      <c r="R171" s="608">
        <v>0</v>
      </c>
      <c r="S171" s="605"/>
    </row>
    <row r="172" spans="1:32" ht="11.25" customHeight="1">
      <c r="A172" s="505"/>
      <c r="C172" s="861" t="s">
        <v>770</v>
      </c>
      <c r="D172" s="533"/>
      <c r="E172" s="862">
        <v>0</v>
      </c>
      <c r="F172" s="862">
        <v>8100</v>
      </c>
      <c r="G172" s="862">
        <v>0</v>
      </c>
      <c r="H172" s="862">
        <v>0</v>
      </c>
      <c r="I172" s="862">
        <v>7100</v>
      </c>
      <c r="J172" s="862">
        <v>4300</v>
      </c>
      <c r="K172" s="862">
        <v>0</v>
      </c>
      <c r="L172" s="862">
        <v>400</v>
      </c>
      <c r="M172" s="862">
        <v>0</v>
      </c>
      <c r="N172" s="862">
        <v>19900</v>
      </c>
      <c r="P172" s="862">
        <v>0</v>
      </c>
      <c r="Q172" s="862">
        <v>19900</v>
      </c>
      <c r="R172" s="862">
        <v>0</v>
      </c>
      <c r="S172" s="605"/>
      <c r="T172" s="280"/>
      <c r="U172" s="280"/>
      <c r="V172" s="280"/>
      <c r="W172" s="280"/>
      <c r="X172" s="280"/>
      <c r="Y172" s="280"/>
      <c r="Z172" s="280"/>
      <c r="AA172" s="280"/>
      <c r="AB172" s="280"/>
      <c r="AC172" s="280"/>
      <c r="AD172" s="280"/>
      <c r="AE172" s="280"/>
    </row>
    <row r="173" spans="1:32" ht="11.25" customHeight="1">
      <c r="A173" s="505"/>
      <c r="C173" s="18" t="s">
        <v>771</v>
      </c>
      <c r="D173" s="533"/>
      <c r="E173" s="608">
        <v>0</v>
      </c>
      <c r="F173" s="608">
        <v>2200</v>
      </c>
      <c r="G173" s="608">
        <v>0</v>
      </c>
      <c r="H173" s="608">
        <v>0</v>
      </c>
      <c r="I173" s="608">
        <v>15800</v>
      </c>
      <c r="J173" s="608">
        <v>7100</v>
      </c>
      <c r="K173" s="608">
        <v>0</v>
      </c>
      <c r="L173" s="608">
        <v>900</v>
      </c>
      <c r="M173" s="608">
        <v>0</v>
      </c>
      <c r="N173" s="608">
        <v>26000</v>
      </c>
      <c r="P173" s="608">
        <v>0</v>
      </c>
      <c r="Q173" s="608">
        <v>26000</v>
      </c>
      <c r="R173" s="608">
        <v>0</v>
      </c>
      <c r="S173" s="605"/>
      <c r="T173" s="605"/>
      <c r="U173" s="605"/>
    </row>
    <row r="174" spans="1:32">
      <c r="A174" s="505"/>
      <c r="C174" s="782" t="s">
        <v>772</v>
      </c>
      <c r="D174" s="533"/>
      <c r="E174" s="608">
        <v>0</v>
      </c>
      <c r="F174" s="608">
        <v>400</v>
      </c>
      <c r="G174" s="608">
        <v>0</v>
      </c>
      <c r="H174" s="608">
        <v>0</v>
      </c>
      <c r="I174" s="608">
        <v>9300</v>
      </c>
      <c r="J174" s="608">
        <v>2200</v>
      </c>
      <c r="K174" s="608">
        <v>0</v>
      </c>
      <c r="L174" s="608">
        <v>200</v>
      </c>
      <c r="M174" s="608">
        <v>0</v>
      </c>
      <c r="N174" s="608">
        <v>12100</v>
      </c>
      <c r="P174" s="608">
        <v>0</v>
      </c>
      <c r="Q174" s="608">
        <v>12100</v>
      </c>
      <c r="R174" s="608">
        <v>0</v>
      </c>
      <c r="S174" s="605"/>
    </row>
    <row r="175" spans="1:32" ht="11.25" customHeight="1">
      <c r="A175" s="505"/>
      <c r="C175" s="864" t="s">
        <v>801</v>
      </c>
      <c r="D175" s="1157"/>
      <c r="E175" s="863">
        <v>0</v>
      </c>
      <c r="F175" s="863">
        <v>1800</v>
      </c>
      <c r="G175" s="863">
        <v>0</v>
      </c>
      <c r="H175" s="863">
        <v>0</v>
      </c>
      <c r="I175" s="863">
        <v>6500</v>
      </c>
      <c r="J175" s="863">
        <v>4900</v>
      </c>
      <c r="K175" s="863">
        <v>0</v>
      </c>
      <c r="L175" s="863">
        <v>700</v>
      </c>
      <c r="M175" s="863">
        <v>0</v>
      </c>
      <c r="N175" s="863">
        <v>13900</v>
      </c>
      <c r="P175" s="787">
        <v>0</v>
      </c>
      <c r="Q175" s="787">
        <v>13900</v>
      </c>
      <c r="R175" s="787">
        <v>0</v>
      </c>
      <c r="S175" s="605"/>
      <c r="T175" s="280"/>
      <c r="U175" s="280"/>
    </row>
    <row r="176" spans="1:32" ht="11.25" customHeight="1">
      <c r="A176" s="505"/>
      <c r="C176"/>
      <c r="D176"/>
      <c r="E176" s="605"/>
      <c r="F176" s="605"/>
      <c r="G176" s="605"/>
      <c r="H176" s="605"/>
      <c r="I176" s="605"/>
      <c r="J176" s="605"/>
      <c r="K176" s="605"/>
      <c r="L176" s="605"/>
      <c r="M176" s="605"/>
      <c r="N176" s="605"/>
      <c r="S176" s="605"/>
    </row>
    <row r="177" spans="1:19" ht="11.25" customHeight="1">
      <c r="A177" s="505"/>
      <c r="C177" s="780" t="s">
        <v>776</v>
      </c>
      <c r="D177" s="513"/>
      <c r="E177" s="513"/>
      <c r="F177" s="513"/>
      <c r="G177" s="513"/>
      <c r="H177" s="513"/>
      <c r="I177" s="513"/>
      <c r="J177" s="513"/>
      <c r="K177" s="513"/>
      <c r="L177" s="513"/>
      <c r="M177" s="513"/>
      <c r="N177" s="513"/>
      <c r="P177" s="549"/>
      <c r="Q177" s="549"/>
      <c r="R177" s="549"/>
      <c r="S177" s="605"/>
    </row>
    <row r="178" spans="1:19" ht="11.25" customHeight="1">
      <c r="A178" s="505"/>
      <c r="C178" s="781" t="s">
        <v>802</v>
      </c>
      <c r="D178" s="1157"/>
      <c r="E178" s="863">
        <v>4200</v>
      </c>
      <c r="F178" s="863">
        <v>1800</v>
      </c>
      <c r="G178" s="787">
        <v>48300</v>
      </c>
      <c r="H178" s="787">
        <v>0</v>
      </c>
      <c r="I178" s="787">
        <v>10500</v>
      </c>
      <c r="J178" s="787">
        <v>9400</v>
      </c>
      <c r="K178" s="787">
        <v>0</v>
      </c>
      <c r="L178" s="787">
        <v>23700</v>
      </c>
      <c r="M178" s="787">
        <v>7000</v>
      </c>
      <c r="N178" s="787">
        <v>104900</v>
      </c>
      <c r="P178" s="787">
        <v>32500</v>
      </c>
      <c r="Q178" s="787">
        <v>72400</v>
      </c>
      <c r="R178" s="787">
        <v>0</v>
      </c>
      <c r="S178" s="605"/>
    </row>
    <row r="179" spans="1:19" ht="11.25" customHeight="1">
      <c r="A179" s="505"/>
      <c r="E179" s="280"/>
      <c r="F179" s="280"/>
      <c r="G179" s="280"/>
      <c r="H179" s="280"/>
      <c r="I179" s="280"/>
      <c r="J179" s="280"/>
      <c r="K179" s="280"/>
      <c r="L179" s="280"/>
      <c r="M179" s="280"/>
      <c r="N179" s="280"/>
      <c r="P179" s="280"/>
      <c r="Q179" s="280"/>
      <c r="R179" s="280"/>
    </row>
    <row r="180" spans="1:19" ht="11.25" customHeight="1">
      <c r="A180" s="505"/>
      <c r="C180" s="540"/>
      <c r="D180" s="520"/>
      <c r="E180" s="541"/>
      <c r="F180" s="611" t="s">
        <v>292</v>
      </c>
      <c r="G180" s="541"/>
    </row>
    <row r="181" spans="1:19" ht="11.25" customHeight="1">
      <c r="A181" s="505"/>
      <c r="C181" s="537"/>
      <c r="D181" s="520"/>
      <c r="E181" s="539"/>
      <c r="F181" s="11" t="s">
        <v>777</v>
      </c>
      <c r="G181" s="539"/>
    </row>
    <row r="182" spans="1:19" ht="11.25" customHeight="1">
      <c r="A182" s="505"/>
      <c r="C182" s="542"/>
      <c r="D182" s="513"/>
      <c r="E182" s="543" t="s">
        <v>578</v>
      </c>
      <c r="F182" s="612" t="s">
        <v>778</v>
      </c>
      <c r="G182" s="543" t="s">
        <v>571</v>
      </c>
    </row>
    <row r="183" spans="1:19" ht="11.25" customHeight="1">
      <c r="A183" s="505"/>
      <c r="C183" s="613" t="s">
        <v>779</v>
      </c>
      <c r="E183" s="608">
        <v>-22800</v>
      </c>
      <c r="F183" s="608">
        <v>-4600</v>
      </c>
      <c r="G183" s="608">
        <v>-27400</v>
      </c>
      <c r="H183" s="605"/>
      <c r="P183" s="608">
        <v>-8400</v>
      </c>
      <c r="Q183" s="608">
        <v>-18100</v>
      </c>
      <c r="R183" s="608">
        <v>-900</v>
      </c>
      <c r="S183" s="605"/>
    </row>
    <row r="184" spans="1:19" ht="11.25" customHeight="1">
      <c r="A184" s="505"/>
      <c r="C184" s="614" t="s">
        <v>780</v>
      </c>
      <c r="E184" s="608">
        <v>5500</v>
      </c>
      <c r="F184" s="608">
        <v>1800</v>
      </c>
      <c r="G184" s="608">
        <v>7300</v>
      </c>
      <c r="H184" s="605"/>
      <c r="P184" s="608">
        <v>1700</v>
      </c>
      <c r="Q184" s="608">
        <v>5300</v>
      </c>
      <c r="R184" s="608">
        <v>300</v>
      </c>
      <c r="S184" s="605"/>
    </row>
    <row r="185" spans="1:19" ht="11.25" customHeight="1">
      <c r="A185" s="505"/>
      <c r="C185" s="614" t="s">
        <v>781</v>
      </c>
      <c r="E185" s="608">
        <v>1600</v>
      </c>
      <c r="F185" s="608">
        <v>900</v>
      </c>
      <c r="G185" s="608">
        <v>2500</v>
      </c>
      <c r="H185" s="605"/>
      <c r="P185" s="608">
        <v>500</v>
      </c>
      <c r="Q185" s="608">
        <v>2000</v>
      </c>
      <c r="R185" s="608">
        <v>0</v>
      </c>
      <c r="S185" s="605"/>
    </row>
    <row r="186" spans="1:19" ht="11.25" customHeight="1">
      <c r="A186" s="505"/>
      <c r="C186" s="614" t="s">
        <v>782</v>
      </c>
      <c r="E186" s="608">
        <v>80800</v>
      </c>
      <c r="F186" s="608">
        <v>11100</v>
      </c>
      <c r="G186" s="608">
        <v>91900</v>
      </c>
      <c r="H186" s="605"/>
      <c r="P186" s="608">
        <v>35900</v>
      </c>
      <c r="Q186" s="608">
        <v>56000</v>
      </c>
      <c r="R186" s="608">
        <v>0</v>
      </c>
      <c r="S186" s="605"/>
    </row>
    <row r="187" spans="1:19" ht="11.25" customHeight="1">
      <c r="A187" s="505"/>
      <c r="C187" s="614" t="s">
        <v>783</v>
      </c>
      <c r="E187" s="608">
        <v>-18300</v>
      </c>
      <c r="F187" s="608">
        <v>-2700</v>
      </c>
      <c r="G187" s="608">
        <v>-21000</v>
      </c>
      <c r="H187" s="605"/>
      <c r="P187" s="608">
        <v>-15700</v>
      </c>
      <c r="Q187" s="608">
        <v>-5300</v>
      </c>
      <c r="R187" s="608">
        <v>0</v>
      </c>
      <c r="S187" s="605"/>
    </row>
    <row r="188" spans="1:19" ht="11.25" customHeight="1">
      <c r="A188" s="505"/>
      <c r="C188" s="614" t="s">
        <v>784</v>
      </c>
      <c r="E188" s="608">
        <v>-23000</v>
      </c>
      <c r="F188" s="608">
        <v>1400</v>
      </c>
      <c r="G188" s="608">
        <v>-21600</v>
      </c>
      <c r="H188" s="605"/>
      <c r="P188" s="608">
        <v>-5800</v>
      </c>
      <c r="Q188" s="608">
        <v>-22000</v>
      </c>
      <c r="R188" s="608">
        <v>6200</v>
      </c>
      <c r="S188" s="605"/>
    </row>
    <row r="189" spans="1:19" ht="11.25" customHeight="1">
      <c r="A189" s="505"/>
      <c r="C189" s="614" t="s">
        <v>785</v>
      </c>
      <c r="E189" s="608">
        <v>-2100</v>
      </c>
      <c r="F189" s="608">
        <v>-800</v>
      </c>
      <c r="G189" s="608">
        <v>-2900</v>
      </c>
      <c r="H189" s="605"/>
      <c r="P189" s="608">
        <v>-1200</v>
      </c>
      <c r="Q189" s="608">
        <v>-1700</v>
      </c>
      <c r="R189" s="608">
        <v>0</v>
      </c>
      <c r="S189" s="605"/>
    </row>
    <row r="190" spans="1:19" ht="11.25" customHeight="1">
      <c r="A190" s="505"/>
      <c r="C190" s="614" t="s">
        <v>786</v>
      </c>
      <c r="E190" s="608">
        <v>-4300</v>
      </c>
      <c r="F190" s="608">
        <v>-34800</v>
      </c>
      <c r="G190" s="608">
        <v>-39100</v>
      </c>
      <c r="H190" s="605"/>
      <c r="P190" s="608">
        <v>100</v>
      </c>
      <c r="Q190" s="608">
        <v>-600</v>
      </c>
      <c r="R190" s="608">
        <v>-38600</v>
      </c>
      <c r="S190" s="605"/>
    </row>
    <row r="191" spans="1:19" ht="11.25" customHeight="1">
      <c r="A191" s="505"/>
      <c r="C191" s="783" t="s">
        <v>787</v>
      </c>
      <c r="E191" s="608">
        <v>6700</v>
      </c>
      <c r="F191" s="608">
        <v>3800</v>
      </c>
      <c r="G191" s="608">
        <v>10500</v>
      </c>
      <c r="H191" s="605"/>
      <c r="P191" s="608">
        <v>2300</v>
      </c>
      <c r="Q191" s="608">
        <v>5200</v>
      </c>
      <c r="R191" s="608">
        <v>3000</v>
      </c>
      <c r="S191" s="605"/>
    </row>
    <row r="192" spans="1:19" ht="11.25" customHeight="1">
      <c r="A192" s="505"/>
      <c r="C192" s="883" t="s">
        <v>803</v>
      </c>
      <c r="D192" s="1157"/>
      <c r="E192" s="787">
        <v>24100</v>
      </c>
      <c r="F192" s="787">
        <v>-23900</v>
      </c>
      <c r="G192" s="787">
        <v>200</v>
      </c>
      <c r="H192" s="605"/>
      <c r="P192" s="787">
        <v>9400</v>
      </c>
      <c r="Q192" s="787">
        <v>20800</v>
      </c>
      <c r="R192" s="787">
        <v>-30000</v>
      </c>
      <c r="S192" s="605"/>
    </row>
    <row r="193" spans="1:28" ht="11.25" customHeight="1">
      <c r="A193" s="505"/>
      <c r="P193" s="280"/>
      <c r="Q193" s="280"/>
      <c r="R193" s="280"/>
    </row>
    <row r="194" spans="1:28" ht="11.25" customHeight="1">
      <c r="A194" s="505"/>
      <c r="B194" s="706" t="s">
        <v>308</v>
      </c>
      <c r="C194" s="1281" t="s">
        <v>804</v>
      </c>
      <c r="D194" s="1281"/>
      <c r="E194" s="1281"/>
      <c r="F194" s="1281"/>
      <c r="G194" s="1281"/>
      <c r="H194" s="1281"/>
      <c r="I194" s="1281"/>
      <c r="J194" s="1281"/>
      <c r="K194" s="1281"/>
      <c r="L194" s="1281"/>
      <c r="M194" s="1281"/>
      <c r="N194" s="1281"/>
      <c r="O194" s="1281"/>
      <c r="P194" s="1281"/>
      <c r="Q194" s="1281"/>
      <c r="R194" s="1293"/>
    </row>
    <row r="195" spans="1:28" s="908" customFormat="1" ht="16.5" customHeight="1">
      <c r="A195" s="914"/>
      <c r="B195" s="915" t="s">
        <v>492</v>
      </c>
      <c r="C195" s="1281" t="s">
        <v>797</v>
      </c>
      <c r="D195" s="1281"/>
      <c r="E195" s="1281"/>
      <c r="F195" s="1281"/>
      <c r="G195" s="1281"/>
      <c r="H195" s="1281"/>
      <c r="I195" s="1281"/>
      <c r="J195" s="1281"/>
      <c r="K195" s="1281"/>
      <c r="L195" s="1281"/>
      <c r="M195" s="1281"/>
      <c r="N195" s="1281"/>
      <c r="O195" s="1281"/>
      <c r="P195" s="1281"/>
      <c r="Q195" s="1281"/>
      <c r="R195" s="916"/>
    </row>
    <row r="196" spans="1:28" ht="11.25" customHeight="1">
      <c r="A196" s="505"/>
      <c r="B196" s="706" t="s">
        <v>302</v>
      </c>
      <c r="C196" s="1282" t="s">
        <v>791</v>
      </c>
      <c r="D196" s="1282"/>
      <c r="E196" s="1282"/>
      <c r="F196" s="1282"/>
      <c r="G196" s="1282"/>
      <c r="H196" s="1282"/>
      <c r="I196" s="1282"/>
      <c r="J196" s="1282"/>
      <c r="K196" s="1282"/>
      <c r="L196" s="1282"/>
      <c r="M196" s="1282"/>
      <c r="N196" s="1282"/>
      <c r="O196" s="1282"/>
      <c r="P196" s="1282"/>
      <c r="Q196" s="1282"/>
      <c r="R196" s="865"/>
    </row>
    <row r="197" spans="1:28" ht="11.25" customHeight="1">
      <c r="A197" s="505"/>
      <c r="B197" s="706" t="s">
        <v>297</v>
      </c>
      <c r="C197" s="1281" t="s">
        <v>792</v>
      </c>
      <c r="D197" s="1281"/>
      <c r="E197" s="1281"/>
      <c r="F197" s="1281"/>
      <c r="G197" s="1281"/>
      <c r="H197" s="1281"/>
      <c r="I197" s="1281"/>
      <c r="J197" s="1281"/>
      <c r="K197" s="1281"/>
      <c r="L197" s="1281"/>
      <c r="M197" s="1281"/>
      <c r="N197" s="1281"/>
      <c r="O197" s="1281"/>
      <c r="P197" s="1281"/>
      <c r="Q197" s="1281"/>
      <c r="R197" s="1293"/>
    </row>
    <row r="198" spans="1:28" ht="11.25" customHeight="1">
      <c r="A198" s="505"/>
      <c r="B198" s="706" t="s">
        <v>498</v>
      </c>
      <c r="C198" s="1282" t="s">
        <v>805</v>
      </c>
      <c r="D198" s="1282"/>
      <c r="E198" s="1282"/>
      <c r="F198" s="1282"/>
      <c r="G198" s="1282"/>
      <c r="H198" s="1282"/>
      <c r="I198" s="1282"/>
      <c r="J198" s="1282"/>
      <c r="K198" s="1282"/>
      <c r="L198" s="1282"/>
      <c r="M198" s="1282"/>
      <c r="N198" s="1282"/>
      <c r="O198" s="1282"/>
      <c r="P198" s="1282"/>
      <c r="Q198" s="1282"/>
      <c r="R198" s="865"/>
    </row>
    <row r="199" spans="1:28" ht="11.25" customHeight="1">
      <c r="A199" s="505"/>
      <c r="B199" s="706" t="s">
        <v>500</v>
      </c>
      <c r="C199" s="1281" t="s">
        <v>794</v>
      </c>
      <c r="D199" s="1282"/>
      <c r="E199" s="1282"/>
      <c r="F199" s="1282"/>
      <c r="G199" s="1282"/>
      <c r="H199" s="1282"/>
      <c r="I199" s="1282"/>
      <c r="J199" s="1282"/>
      <c r="K199" s="1282"/>
      <c r="L199" s="1282"/>
      <c r="M199" s="1282"/>
      <c r="N199" s="1282"/>
      <c r="O199" s="1282"/>
      <c r="P199" s="1282"/>
      <c r="Q199" s="1282"/>
      <c r="R199" s="865"/>
    </row>
    <row r="200" spans="1:28" ht="23.25" customHeight="1">
      <c r="A200" s="505"/>
      <c r="B200" s="706" t="s">
        <v>502</v>
      </c>
      <c r="C200" s="1281" t="s">
        <v>806</v>
      </c>
      <c r="D200" s="1281"/>
      <c r="E200" s="1281"/>
      <c r="F200" s="1281"/>
      <c r="G200" s="1281"/>
      <c r="H200" s="1281"/>
      <c r="I200" s="1281"/>
      <c r="J200" s="1281"/>
      <c r="K200" s="1281"/>
      <c r="L200" s="1281"/>
      <c r="M200" s="1281"/>
      <c r="N200" s="1281"/>
      <c r="O200" s="1281"/>
      <c r="P200" s="1281"/>
      <c r="Q200" s="1281"/>
      <c r="R200" s="865"/>
    </row>
    <row r="201" spans="1:28" ht="11.25" customHeight="1">
      <c r="A201" s="505"/>
      <c r="B201" s="706" t="s">
        <v>504</v>
      </c>
      <c r="C201" s="1281" t="s">
        <v>807</v>
      </c>
      <c r="D201" s="1281"/>
      <c r="E201" s="1281"/>
      <c r="F201" s="1281"/>
      <c r="G201" s="1281"/>
      <c r="H201" s="1281"/>
      <c r="I201" s="1281"/>
      <c r="J201" s="1281"/>
      <c r="K201" s="1281"/>
      <c r="L201" s="1281"/>
      <c r="M201" s="1281"/>
      <c r="N201" s="1281"/>
      <c r="O201" s="1281"/>
      <c r="P201" s="1281"/>
      <c r="Q201" s="1281"/>
      <c r="R201" s="1293"/>
    </row>
    <row r="202" spans="1:28" ht="11.25" customHeight="1">
      <c r="A202" s="505"/>
      <c r="B202" s="706" t="s">
        <v>506</v>
      </c>
      <c r="C202" s="1281" t="s">
        <v>808</v>
      </c>
      <c r="D202" s="1281"/>
      <c r="E202" s="1281"/>
      <c r="F202" s="1281"/>
      <c r="G202" s="1281"/>
      <c r="H202" s="1281"/>
      <c r="I202" s="1281"/>
      <c r="J202" s="1281"/>
      <c r="K202" s="1281"/>
      <c r="L202" s="1281"/>
      <c r="M202" s="1281"/>
      <c r="N202" s="1281"/>
      <c r="O202" s="1281"/>
      <c r="P202" s="1281"/>
      <c r="Q202" s="1281"/>
      <c r="R202" s="1293"/>
    </row>
    <row r="203" spans="1:28" ht="10.5" customHeight="1">
      <c r="A203" s="505"/>
      <c r="B203" s="505"/>
      <c r="C203" s="420"/>
      <c r="D203" s="77"/>
      <c r="E203" s="77"/>
      <c r="F203" s="77"/>
      <c r="G203" s="77"/>
      <c r="H203" s="77"/>
      <c r="I203" s="77"/>
      <c r="J203" s="77"/>
      <c r="K203" s="77"/>
      <c r="L203" s="77"/>
      <c r="M203" s="77"/>
      <c r="N203" s="77"/>
      <c r="O203" s="77"/>
      <c r="P203" s="77"/>
      <c r="Q203" s="77"/>
      <c r="R203" s="77"/>
    </row>
    <row r="204" spans="1:28" ht="13.5" customHeight="1">
      <c r="A204" s="509"/>
      <c r="B204" s="509"/>
      <c r="C204" s="1153"/>
      <c r="D204" s="511"/>
      <c r="E204" s="1283" t="s">
        <v>352</v>
      </c>
      <c r="F204" s="1284"/>
      <c r="G204" s="1283" t="s">
        <v>566</v>
      </c>
      <c r="H204" s="1283"/>
      <c r="I204" s="1154" t="s">
        <v>567</v>
      </c>
      <c r="J204" s="1154" t="s">
        <v>568</v>
      </c>
      <c r="K204" s="1283" t="s">
        <v>569</v>
      </c>
      <c r="L204" s="1285"/>
      <c r="M204" s="1154" t="s">
        <v>570</v>
      </c>
      <c r="N204" s="1155" t="s">
        <v>571</v>
      </c>
      <c r="P204" s="7" t="s">
        <v>571</v>
      </c>
      <c r="Q204" s="7" t="s">
        <v>572</v>
      </c>
      <c r="R204" s="7" t="s">
        <v>572</v>
      </c>
      <c r="T204" s="1272"/>
      <c r="U204" s="1272"/>
      <c r="V204" s="1272"/>
      <c r="W204" s="1272"/>
      <c r="X204" s="1272"/>
      <c r="Y204" s="1272"/>
      <c r="Z204" s="1272"/>
      <c r="AA204" s="1272"/>
      <c r="AB204" s="1272"/>
    </row>
    <row r="205" spans="1:28" ht="10.5" customHeight="1">
      <c r="A205" s="509"/>
      <c r="B205" s="509"/>
      <c r="C205" s="537"/>
      <c r="D205" s="511"/>
      <c r="E205" s="1279"/>
      <c r="F205" s="1280"/>
      <c r="G205" s="1279" t="s">
        <v>573</v>
      </c>
      <c r="H205" s="1279"/>
      <c r="I205" s="11" t="s">
        <v>573</v>
      </c>
      <c r="J205" s="11"/>
      <c r="K205" s="539"/>
      <c r="L205" s="539"/>
      <c r="M205" s="539"/>
      <c r="N205" s="539"/>
      <c r="P205" s="6" t="s">
        <v>574</v>
      </c>
      <c r="Q205" s="6" t="s">
        <v>575</v>
      </c>
      <c r="R205" s="6" t="s">
        <v>37</v>
      </c>
      <c r="T205" s="1272"/>
      <c r="U205" s="1272"/>
      <c r="V205" s="1272"/>
      <c r="W205" s="1272"/>
      <c r="X205" s="1272"/>
      <c r="Y205" s="1272"/>
      <c r="Z205" s="1272"/>
      <c r="AA205" s="1272"/>
      <c r="AB205" s="1272"/>
    </row>
    <row r="206" spans="1:28" ht="10.5" customHeight="1">
      <c r="A206" s="509"/>
      <c r="B206" s="509"/>
      <c r="C206" s="540"/>
      <c r="D206" s="520"/>
      <c r="E206" s="541"/>
      <c r="F206" s="541"/>
      <c r="G206" s="541"/>
      <c r="H206" s="541" t="s">
        <v>576</v>
      </c>
      <c r="I206" s="541"/>
      <c r="J206" s="541"/>
      <c r="K206" s="541"/>
      <c r="L206" s="541"/>
      <c r="M206" s="541"/>
      <c r="N206" s="541"/>
      <c r="P206" s="541"/>
      <c r="Q206" s="541"/>
      <c r="R206" s="541"/>
    </row>
    <row r="207" spans="1:28" ht="10.5" customHeight="1">
      <c r="A207" s="509"/>
      <c r="B207" s="509"/>
      <c r="C207" s="537"/>
      <c r="D207" s="520"/>
      <c r="E207" s="539"/>
      <c r="F207" s="539" t="s">
        <v>576</v>
      </c>
      <c r="G207" s="539"/>
      <c r="H207" s="539" t="s">
        <v>566</v>
      </c>
      <c r="I207" s="539"/>
      <c r="J207" s="539"/>
      <c r="K207" s="539"/>
      <c r="L207" s="539" t="s">
        <v>576</v>
      </c>
      <c r="M207" s="539"/>
      <c r="N207" s="539"/>
      <c r="P207" s="539"/>
      <c r="Q207" s="539"/>
      <c r="R207" s="539"/>
    </row>
    <row r="208" spans="1:28" ht="10.5" customHeight="1">
      <c r="A208" s="509"/>
      <c r="B208" s="509"/>
      <c r="C208" s="542"/>
      <c r="D208" s="513"/>
      <c r="E208" s="543" t="s">
        <v>577</v>
      </c>
      <c r="F208" s="543" t="s">
        <v>352</v>
      </c>
      <c r="G208" s="543" t="s">
        <v>149</v>
      </c>
      <c r="H208" s="543" t="s">
        <v>573</v>
      </c>
      <c r="I208" s="543"/>
      <c r="J208" s="543"/>
      <c r="K208" s="543" t="s">
        <v>741</v>
      </c>
      <c r="L208" s="543" t="s">
        <v>569</v>
      </c>
      <c r="M208" s="543"/>
      <c r="N208" s="543"/>
      <c r="P208" s="543"/>
      <c r="Q208" s="543"/>
      <c r="R208" s="543"/>
    </row>
    <row r="209" spans="1:32" ht="11.25" customHeight="1">
      <c r="C209" s="544">
        <v>2021</v>
      </c>
      <c r="D209" s="529"/>
      <c r="E209" s="529"/>
      <c r="F209" s="529"/>
      <c r="G209" s="529"/>
      <c r="H209" s="529"/>
      <c r="I209" s="529"/>
      <c r="J209" s="529"/>
      <c r="K209" s="529"/>
      <c r="L209" s="529"/>
      <c r="M209" s="529"/>
      <c r="N209" s="529"/>
      <c r="P209" s="529"/>
      <c r="Q209" s="529"/>
      <c r="R209" s="529"/>
    </row>
    <row r="210" spans="1:32" ht="11.25" customHeight="1">
      <c r="C210" s="594" t="s">
        <v>578</v>
      </c>
      <c r="D210" s="595"/>
      <c r="E210" s="513"/>
      <c r="F210" s="513"/>
      <c r="G210" s="513"/>
      <c r="H210" s="513"/>
      <c r="I210" s="513"/>
      <c r="J210" s="513"/>
      <c r="K210" s="513"/>
      <c r="L210" s="513"/>
      <c r="M210" s="513"/>
      <c r="N210" s="513"/>
      <c r="P210" s="549"/>
      <c r="Q210" s="549"/>
      <c r="R210" s="549"/>
    </row>
    <row r="211" spans="1:32" ht="11.25" customHeight="1">
      <c r="C211" s="610" t="s">
        <v>767</v>
      </c>
      <c r="D211" s="599"/>
      <c r="E211" s="608">
        <v>25600</v>
      </c>
      <c r="F211" s="608">
        <v>0</v>
      </c>
      <c r="G211" s="608">
        <v>108600</v>
      </c>
      <c r="H211" s="608">
        <v>8400</v>
      </c>
      <c r="I211" s="608">
        <v>10300</v>
      </c>
      <c r="J211" s="608">
        <v>17100</v>
      </c>
      <c r="K211" s="608">
        <v>0</v>
      </c>
      <c r="L211" s="608">
        <v>126800</v>
      </c>
      <c r="M211" s="608">
        <v>20400</v>
      </c>
      <c r="N211" s="608">
        <v>317200</v>
      </c>
      <c r="P211" s="608">
        <v>84000</v>
      </c>
      <c r="Q211" s="608">
        <v>233200</v>
      </c>
      <c r="R211" s="608">
        <v>0</v>
      </c>
      <c r="S211" s="605"/>
    </row>
    <row r="212" spans="1:32" ht="11.25" customHeight="1">
      <c r="C212" s="610" t="s">
        <v>768</v>
      </c>
      <c r="D212" s="599"/>
      <c r="E212" s="608">
        <v>13400</v>
      </c>
      <c r="F212" s="608">
        <v>0</v>
      </c>
      <c r="G212" s="608">
        <v>33900</v>
      </c>
      <c r="H212" s="608">
        <v>3700</v>
      </c>
      <c r="I212" s="608">
        <v>4300</v>
      </c>
      <c r="J212" s="608">
        <v>4800</v>
      </c>
      <c r="K212" s="608">
        <v>0</v>
      </c>
      <c r="L212" s="608">
        <v>46100</v>
      </c>
      <c r="M212" s="608">
        <v>6400</v>
      </c>
      <c r="N212" s="608">
        <v>112600</v>
      </c>
      <c r="P212" s="608">
        <v>29500</v>
      </c>
      <c r="Q212" s="608">
        <v>83100</v>
      </c>
      <c r="R212" s="608">
        <v>0</v>
      </c>
      <c r="S212" s="605"/>
    </row>
    <row r="213" spans="1:32" ht="11.25" customHeight="1">
      <c r="C213" s="610" t="s">
        <v>769</v>
      </c>
      <c r="D213" s="599"/>
      <c r="E213" s="608">
        <v>1100</v>
      </c>
      <c r="F213" s="608">
        <v>0</v>
      </c>
      <c r="G213" s="608">
        <v>12600</v>
      </c>
      <c r="H213" s="608">
        <v>1100</v>
      </c>
      <c r="I213" s="608">
        <v>1300</v>
      </c>
      <c r="J213" s="608">
        <v>1100</v>
      </c>
      <c r="K213" s="608">
        <v>0</v>
      </c>
      <c r="L213" s="608">
        <v>12400</v>
      </c>
      <c r="M213" s="608">
        <v>2100</v>
      </c>
      <c r="N213" s="608">
        <v>31700</v>
      </c>
      <c r="P213" s="608">
        <v>7000</v>
      </c>
      <c r="Q213" s="608">
        <v>24700</v>
      </c>
      <c r="R213" s="608">
        <v>0</v>
      </c>
      <c r="S213" s="605"/>
    </row>
    <row r="214" spans="1:32" ht="11.25" customHeight="1">
      <c r="A214" s="399"/>
      <c r="B214" s="399"/>
      <c r="C214" s="861" t="s">
        <v>770</v>
      </c>
      <c r="D214" s="600"/>
      <c r="E214" s="862">
        <v>4300</v>
      </c>
      <c r="F214" s="862">
        <v>0</v>
      </c>
      <c r="G214" s="862">
        <v>10100</v>
      </c>
      <c r="H214" s="862">
        <v>500</v>
      </c>
      <c r="I214" s="862">
        <v>1400</v>
      </c>
      <c r="J214" s="862">
        <v>2900</v>
      </c>
      <c r="K214" s="862">
        <v>0</v>
      </c>
      <c r="L214" s="862">
        <v>44100</v>
      </c>
      <c r="M214" s="862">
        <v>4100</v>
      </c>
      <c r="N214" s="862">
        <v>67400</v>
      </c>
      <c r="P214" s="862">
        <v>15500</v>
      </c>
      <c r="Q214" s="862">
        <v>51900</v>
      </c>
      <c r="R214" s="862">
        <v>0</v>
      </c>
      <c r="S214" s="605"/>
    </row>
    <row r="215" spans="1:32" ht="11.25" customHeight="1">
      <c r="C215" s="18" t="s">
        <v>771</v>
      </c>
      <c r="D215" s="600"/>
      <c r="E215" s="608">
        <v>6800</v>
      </c>
      <c r="F215" s="608">
        <v>0</v>
      </c>
      <c r="G215" s="608">
        <v>52000</v>
      </c>
      <c r="H215" s="608">
        <v>3100</v>
      </c>
      <c r="I215" s="608">
        <v>3300</v>
      </c>
      <c r="J215" s="608">
        <v>8300</v>
      </c>
      <c r="K215" s="608">
        <v>0</v>
      </c>
      <c r="L215" s="608">
        <v>24200</v>
      </c>
      <c r="M215" s="608">
        <v>7800</v>
      </c>
      <c r="N215" s="608">
        <v>105500</v>
      </c>
      <c r="P215" s="608">
        <v>32000</v>
      </c>
      <c r="Q215" s="608">
        <v>73500</v>
      </c>
      <c r="R215" s="608">
        <v>0</v>
      </c>
      <c r="S215" s="605"/>
      <c r="T215" s="605"/>
      <c r="U215" s="605"/>
      <c r="V215" s="605"/>
      <c r="W215" s="605"/>
      <c r="X215" s="605"/>
      <c r="Y215" s="605"/>
      <c r="Z215" s="605"/>
      <c r="AA215" s="605"/>
      <c r="AB215" s="605"/>
      <c r="AC215" s="605"/>
      <c r="AD215" s="605"/>
      <c r="AE215" s="605"/>
      <c r="AF215" s="605"/>
    </row>
    <row r="216" spans="1:32" ht="11.25" customHeight="1">
      <c r="C216" s="782" t="s">
        <v>772</v>
      </c>
      <c r="D216" s="533"/>
      <c r="E216" s="608">
        <v>2100</v>
      </c>
      <c r="F216" s="608">
        <v>0</v>
      </c>
      <c r="G216" s="608">
        <v>21600</v>
      </c>
      <c r="H216" s="608">
        <v>1700</v>
      </c>
      <c r="I216" s="608">
        <v>600</v>
      </c>
      <c r="J216" s="608">
        <v>1400</v>
      </c>
      <c r="K216" s="608">
        <v>0</v>
      </c>
      <c r="L216" s="608">
        <v>8300</v>
      </c>
      <c r="M216" s="608">
        <v>2900</v>
      </c>
      <c r="N216" s="608">
        <v>38600</v>
      </c>
      <c r="P216" s="608">
        <v>9200</v>
      </c>
      <c r="Q216" s="608">
        <v>29400</v>
      </c>
      <c r="R216" s="608">
        <v>0</v>
      </c>
      <c r="S216" s="605"/>
      <c r="U216" s="605"/>
      <c r="V216" s="605"/>
      <c r="W216" s="605"/>
      <c r="X216" s="605"/>
      <c r="Y216" s="605"/>
      <c r="Z216" s="605"/>
      <c r="AA216" s="605"/>
      <c r="AB216" s="605"/>
      <c r="AC216" s="605"/>
      <c r="AD216" s="605"/>
      <c r="AE216" s="605"/>
      <c r="AF216" s="605"/>
    </row>
    <row r="217" spans="1:32" ht="11.25" customHeight="1">
      <c r="C217" s="781" t="s">
        <v>809</v>
      </c>
      <c r="D217" s="1157"/>
      <c r="E217" s="863">
        <v>4700</v>
      </c>
      <c r="F217" s="863">
        <v>0</v>
      </c>
      <c r="G217" s="863">
        <v>30400</v>
      </c>
      <c r="H217" s="863">
        <v>1400</v>
      </c>
      <c r="I217" s="863">
        <v>2700</v>
      </c>
      <c r="J217" s="863">
        <v>6900</v>
      </c>
      <c r="K217" s="863">
        <v>0</v>
      </c>
      <c r="L217" s="863">
        <v>15900</v>
      </c>
      <c r="M217" s="863">
        <v>4900</v>
      </c>
      <c r="N217" s="863">
        <v>66900</v>
      </c>
      <c r="P217" s="787">
        <v>22800</v>
      </c>
      <c r="Q217" s="787">
        <v>44100</v>
      </c>
      <c r="R217" s="787">
        <v>0</v>
      </c>
      <c r="S217" s="605"/>
      <c r="T217" s="280"/>
      <c r="U217" s="605"/>
    </row>
    <row r="218" spans="1:32" ht="11.25" customHeight="1">
      <c r="C218" s="72"/>
      <c r="D218"/>
      <c r="E218" s="601"/>
      <c r="F218" s="601"/>
      <c r="G218" s="601"/>
      <c r="H218" s="601"/>
      <c r="I218" s="601"/>
      <c r="J218" s="601"/>
      <c r="K218" s="601"/>
      <c r="L218" s="601"/>
      <c r="M218" s="601"/>
      <c r="N218" s="631"/>
      <c r="P218" s="601"/>
      <c r="Q218" s="601"/>
      <c r="S218" s="605"/>
    </row>
    <row r="219" spans="1:32">
      <c r="C219" s="594" t="s">
        <v>774</v>
      </c>
      <c r="D219" s="513"/>
      <c r="E219" s="691"/>
      <c r="F219" s="691"/>
      <c r="G219" s="691"/>
      <c r="H219" s="691"/>
      <c r="I219" s="691"/>
      <c r="J219" s="691"/>
      <c r="K219" s="691"/>
      <c r="L219" s="691"/>
      <c r="M219" s="691"/>
      <c r="N219" s="691"/>
      <c r="P219" s="549"/>
      <c r="Q219" s="549"/>
      <c r="R219" s="549"/>
      <c r="S219" s="605"/>
    </row>
    <row r="220" spans="1:32" ht="11.25" customHeight="1">
      <c r="C220" s="610" t="s">
        <v>767</v>
      </c>
      <c r="D220"/>
      <c r="E220" s="608">
        <v>0</v>
      </c>
      <c r="F220" s="608">
        <v>10500</v>
      </c>
      <c r="G220" s="608">
        <v>0</v>
      </c>
      <c r="H220" s="608">
        <v>0</v>
      </c>
      <c r="I220" s="608">
        <v>40100</v>
      </c>
      <c r="J220" s="608">
        <v>0</v>
      </c>
      <c r="K220" s="608">
        <v>370000</v>
      </c>
      <c r="L220" s="608">
        <v>0</v>
      </c>
      <c r="M220" s="608">
        <v>0</v>
      </c>
      <c r="N220" s="608">
        <v>420600</v>
      </c>
      <c r="P220" s="608">
        <v>0</v>
      </c>
      <c r="Q220" s="608">
        <v>59600</v>
      </c>
      <c r="R220" s="608">
        <v>361000</v>
      </c>
      <c r="S220" s="605"/>
      <c r="T220" s="605"/>
      <c r="U220" s="605"/>
      <c r="V220" s="605"/>
      <c r="W220" s="605"/>
      <c r="X220" s="605"/>
      <c r="Y220" s="605"/>
      <c r="Z220" s="605"/>
      <c r="AA220" s="605"/>
      <c r="AB220" s="605"/>
      <c r="AC220" s="605"/>
      <c r="AD220" s="605"/>
      <c r="AE220" s="605"/>
    </row>
    <row r="221" spans="1:32" ht="11.25" customHeight="1">
      <c r="C221" s="610" t="s">
        <v>768</v>
      </c>
      <c r="D221"/>
      <c r="E221" s="608">
        <v>0</v>
      </c>
      <c r="F221" s="608">
        <v>3400</v>
      </c>
      <c r="G221" s="608">
        <v>0</v>
      </c>
      <c r="H221" s="608">
        <v>0</v>
      </c>
      <c r="I221" s="608">
        <v>16600</v>
      </c>
      <c r="J221" s="608">
        <v>0</v>
      </c>
      <c r="K221" s="608">
        <v>254000</v>
      </c>
      <c r="L221" s="608">
        <v>0</v>
      </c>
      <c r="M221" s="608">
        <v>0</v>
      </c>
      <c r="N221" s="608">
        <v>274000</v>
      </c>
      <c r="P221" s="608">
        <v>0</v>
      </c>
      <c r="Q221" s="608">
        <v>26000</v>
      </c>
      <c r="R221" s="608">
        <v>248000</v>
      </c>
      <c r="S221" s="605"/>
    </row>
    <row r="222" spans="1:32" ht="11.25" customHeight="1">
      <c r="C222" s="610" t="s">
        <v>769</v>
      </c>
      <c r="D222"/>
      <c r="E222" s="608">
        <v>0</v>
      </c>
      <c r="F222" s="608">
        <v>400</v>
      </c>
      <c r="G222" s="608">
        <v>0</v>
      </c>
      <c r="H222" s="608">
        <v>0</v>
      </c>
      <c r="I222" s="608">
        <v>3900</v>
      </c>
      <c r="J222" s="608">
        <v>0</v>
      </c>
      <c r="K222" s="608">
        <v>24300</v>
      </c>
      <c r="L222" s="608">
        <v>0</v>
      </c>
      <c r="M222" s="608">
        <v>0</v>
      </c>
      <c r="N222" s="608">
        <v>28600</v>
      </c>
      <c r="P222" s="608">
        <v>0</v>
      </c>
      <c r="Q222" s="608">
        <v>5100</v>
      </c>
      <c r="R222" s="608">
        <v>23500</v>
      </c>
      <c r="S222" s="605"/>
    </row>
    <row r="223" spans="1:32" ht="11.25" customHeight="1">
      <c r="C223" s="861" t="s">
        <v>770</v>
      </c>
      <c r="D223" s="533"/>
      <c r="E223" s="862">
        <v>0</v>
      </c>
      <c r="F223" s="862">
        <v>5100</v>
      </c>
      <c r="G223" s="862">
        <v>0</v>
      </c>
      <c r="H223" s="862">
        <v>0</v>
      </c>
      <c r="I223" s="862">
        <v>6100</v>
      </c>
      <c r="J223" s="862">
        <v>0</v>
      </c>
      <c r="K223" s="862">
        <v>15600</v>
      </c>
      <c r="L223" s="862">
        <v>0</v>
      </c>
      <c r="M223" s="862">
        <v>0</v>
      </c>
      <c r="N223" s="862">
        <v>26800</v>
      </c>
      <c r="P223" s="862">
        <v>0</v>
      </c>
      <c r="Q223" s="862">
        <v>11600</v>
      </c>
      <c r="R223" s="862">
        <v>15200</v>
      </c>
      <c r="S223" s="605"/>
      <c r="T223" s="280"/>
      <c r="U223" s="280"/>
      <c r="V223" s="280"/>
      <c r="W223" s="280"/>
      <c r="X223" s="280"/>
      <c r="Y223" s="280"/>
      <c r="Z223" s="280"/>
      <c r="AA223" s="280"/>
      <c r="AB223" s="280"/>
      <c r="AC223" s="280"/>
      <c r="AD223" s="280"/>
      <c r="AE223" s="280"/>
    </row>
    <row r="224" spans="1:32" ht="11.25" customHeight="1">
      <c r="C224" s="18" t="s">
        <v>771</v>
      </c>
      <c r="D224" s="533"/>
      <c r="E224" s="608">
        <v>0</v>
      </c>
      <c r="F224" s="608">
        <v>1600</v>
      </c>
      <c r="G224" s="608">
        <v>0</v>
      </c>
      <c r="H224" s="608">
        <v>0</v>
      </c>
      <c r="I224" s="608">
        <v>13500</v>
      </c>
      <c r="J224" s="608">
        <v>0</v>
      </c>
      <c r="K224" s="608">
        <v>76100</v>
      </c>
      <c r="L224" s="608">
        <v>0</v>
      </c>
      <c r="M224" s="608">
        <v>0</v>
      </c>
      <c r="N224" s="608">
        <v>91200</v>
      </c>
      <c r="P224" s="608">
        <v>0</v>
      </c>
      <c r="Q224" s="608">
        <v>16900</v>
      </c>
      <c r="R224" s="608">
        <v>74300</v>
      </c>
      <c r="S224" s="605"/>
      <c r="T224" s="605"/>
      <c r="U224" s="605"/>
    </row>
    <row r="225" spans="3:21">
      <c r="C225" s="782" t="s">
        <v>772</v>
      </c>
      <c r="D225" s="533"/>
      <c r="E225" s="608">
        <v>0</v>
      </c>
      <c r="F225" s="608">
        <v>400</v>
      </c>
      <c r="G225" s="608">
        <v>0</v>
      </c>
      <c r="H225" s="608">
        <v>0</v>
      </c>
      <c r="I225" s="608">
        <v>7800</v>
      </c>
      <c r="J225" s="608">
        <v>0</v>
      </c>
      <c r="K225" s="608">
        <v>45200</v>
      </c>
      <c r="L225" s="608">
        <v>0</v>
      </c>
      <c r="M225" s="608">
        <v>0</v>
      </c>
      <c r="N225" s="608">
        <v>53400</v>
      </c>
      <c r="P225" s="608">
        <v>0</v>
      </c>
      <c r="Q225" s="608">
        <v>9100</v>
      </c>
      <c r="R225" s="608">
        <v>44300</v>
      </c>
      <c r="S225" s="605"/>
    </row>
    <row r="226" spans="3:21" ht="11.25" customHeight="1">
      <c r="C226" s="864" t="s">
        <v>810</v>
      </c>
      <c r="D226" s="1157"/>
      <c r="E226" s="863">
        <v>0</v>
      </c>
      <c r="F226" s="863">
        <v>1200</v>
      </c>
      <c r="G226" s="863">
        <v>0</v>
      </c>
      <c r="H226" s="863">
        <v>0</v>
      </c>
      <c r="I226" s="863">
        <v>5700</v>
      </c>
      <c r="J226" s="863">
        <v>0</v>
      </c>
      <c r="K226" s="863">
        <v>30900</v>
      </c>
      <c r="L226" s="863">
        <v>0</v>
      </c>
      <c r="M226" s="863">
        <v>0</v>
      </c>
      <c r="N226" s="863">
        <v>37800</v>
      </c>
      <c r="P226" s="787">
        <v>0</v>
      </c>
      <c r="Q226" s="787">
        <v>7800</v>
      </c>
      <c r="R226" s="787">
        <v>30000</v>
      </c>
      <c r="S226" s="605"/>
      <c r="T226" s="280"/>
      <c r="U226" s="280"/>
    </row>
    <row r="227" spans="3:21" ht="11.25" customHeight="1">
      <c r="C227"/>
      <c r="D227"/>
      <c r="E227" s="605"/>
      <c r="F227" s="605"/>
      <c r="G227" s="605"/>
      <c r="H227" s="605"/>
      <c r="I227" s="605"/>
      <c r="J227" s="605"/>
      <c r="K227" s="605"/>
      <c r="L227" s="605"/>
      <c r="M227" s="605"/>
      <c r="N227" s="605"/>
      <c r="S227" s="605"/>
    </row>
    <row r="228" spans="3:21" ht="11.25" customHeight="1">
      <c r="C228" s="780" t="s">
        <v>776</v>
      </c>
      <c r="D228" s="513"/>
      <c r="E228" s="513"/>
      <c r="F228" s="513"/>
      <c r="G228" s="513"/>
      <c r="H228" s="513"/>
      <c r="I228" s="513"/>
      <c r="J228" s="513"/>
      <c r="K228" s="513"/>
      <c r="L228" s="513"/>
      <c r="M228" s="513"/>
      <c r="N228" s="513"/>
      <c r="P228" s="549"/>
      <c r="Q228" s="549"/>
      <c r="R228" s="549"/>
      <c r="S228" s="605"/>
    </row>
    <row r="229" spans="3:21" ht="11.25" customHeight="1">
      <c r="C229" s="781" t="s">
        <v>811</v>
      </c>
      <c r="D229" s="1157"/>
      <c r="E229" s="863">
        <v>4700</v>
      </c>
      <c r="F229" s="863">
        <v>1200</v>
      </c>
      <c r="G229" s="787">
        <v>30400</v>
      </c>
      <c r="H229" s="787">
        <v>1400</v>
      </c>
      <c r="I229" s="787">
        <v>8400</v>
      </c>
      <c r="J229" s="787">
        <v>6900</v>
      </c>
      <c r="K229" s="787">
        <v>30900</v>
      </c>
      <c r="L229" s="787">
        <v>15900</v>
      </c>
      <c r="M229" s="787">
        <v>4900</v>
      </c>
      <c r="N229" s="787">
        <v>104700</v>
      </c>
      <c r="P229" s="787">
        <v>22800</v>
      </c>
      <c r="Q229" s="787">
        <v>51900</v>
      </c>
      <c r="R229" s="787">
        <v>30000</v>
      </c>
      <c r="S229" s="605"/>
    </row>
    <row r="230" spans="3:21">
      <c r="E230" s="280"/>
      <c r="F230" s="280"/>
      <c r="G230" s="280"/>
      <c r="H230" s="280"/>
      <c r="I230" s="280"/>
      <c r="J230" s="280"/>
      <c r="K230" s="280"/>
      <c r="L230" s="280"/>
      <c r="M230" s="280"/>
      <c r="N230" s="280"/>
      <c r="P230" s="280"/>
      <c r="Q230" s="280"/>
      <c r="R230" s="280"/>
    </row>
    <row r="231" spans="3:21">
      <c r="C231" s="540"/>
      <c r="D231" s="520"/>
      <c r="E231" s="541"/>
      <c r="F231" s="611" t="s">
        <v>292</v>
      </c>
      <c r="G231" s="541"/>
    </row>
    <row r="232" spans="3:21">
      <c r="C232" s="537"/>
      <c r="D232" s="520"/>
      <c r="E232" s="539"/>
      <c r="F232" s="11" t="s">
        <v>777</v>
      </c>
      <c r="G232" s="539"/>
    </row>
    <row r="233" spans="3:21">
      <c r="C233" s="542"/>
      <c r="D233" s="513"/>
      <c r="E233" s="543" t="s">
        <v>578</v>
      </c>
      <c r="F233" s="612" t="s">
        <v>778</v>
      </c>
      <c r="G233" s="543" t="s">
        <v>571</v>
      </c>
    </row>
    <row r="234" spans="3:21" ht="11.25" customHeight="1">
      <c r="C234" s="613" t="s">
        <v>779</v>
      </c>
      <c r="E234" s="608">
        <v>-12200</v>
      </c>
      <c r="F234" s="608">
        <v>-7700</v>
      </c>
      <c r="G234" s="608">
        <v>-19900</v>
      </c>
      <c r="H234" s="605"/>
      <c r="P234" s="608">
        <v>-6000</v>
      </c>
      <c r="Q234" s="608">
        <v>-7500</v>
      </c>
      <c r="R234" s="608">
        <v>-6400</v>
      </c>
      <c r="S234" s="605"/>
    </row>
    <row r="235" spans="3:21" ht="11.25" customHeight="1">
      <c r="C235" s="614" t="s">
        <v>780</v>
      </c>
      <c r="E235" s="608">
        <v>5800</v>
      </c>
      <c r="F235" s="608">
        <v>3600</v>
      </c>
      <c r="G235" s="608">
        <v>9400</v>
      </c>
      <c r="H235" s="605"/>
      <c r="P235" s="608">
        <v>2900</v>
      </c>
      <c r="Q235" s="608">
        <v>3800</v>
      </c>
      <c r="R235" s="608">
        <v>2700</v>
      </c>
      <c r="S235" s="605"/>
    </row>
    <row r="236" spans="3:21" ht="11.25" customHeight="1">
      <c r="C236" s="614" t="s">
        <v>781</v>
      </c>
      <c r="E236" s="608">
        <v>1700</v>
      </c>
      <c r="F236" s="608">
        <v>2400</v>
      </c>
      <c r="G236" s="608">
        <v>4100</v>
      </c>
      <c r="H236" s="605"/>
      <c r="P236" s="608">
        <v>800</v>
      </c>
      <c r="Q236" s="608">
        <v>1200</v>
      </c>
      <c r="R236" s="608">
        <v>2100</v>
      </c>
      <c r="S236" s="605"/>
    </row>
    <row r="237" spans="3:21" ht="11.25" customHeight="1">
      <c r="C237" s="614" t="s">
        <v>782</v>
      </c>
      <c r="E237" s="608">
        <v>71900</v>
      </c>
      <c r="F237" s="608">
        <v>29700</v>
      </c>
      <c r="G237" s="608">
        <v>101600</v>
      </c>
      <c r="H237" s="605"/>
      <c r="P237" s="608">
        <v>28900</v>
      </c>
      <c r="Q237" s="608">
        <v>51000</v>
      </c>
      <c r="R237" s="608">
        <v>21700</v>
      </c>
      <c r="S237" s="605"/>
    </row>
    <row r="238" spans="3:21" ht="11.25" customHeight="1">
      <c r="C238" s="614" t="s">
        <v>783</v>
      </c>
      <c r="E238" s="608">
        <v>-8800</v>
      </c>
      <c r="F238" s="608">
        <v>1000</v>
      </c>
      <c r="G238" s="608">
        <v>-7800</v>
      </c>
      <c r="H238" s="605"/>
      <c r="P238" s="608">
        <v>-800</v>
      </c>
      <c r="Q238" s="608">
        <v>-8200</v>
      </c>
      <c r="R238" s="608">
        <v>1200</v>
      </c>
      <c r="S238" s="605"/>
    </row>
    <row r="239" spans="3:21" ht="11.25" customHeight="1">
      <c r="C239" s="614" t="s">
        <v>784</v>
      </c>
      <c r="E239" s="608">
        <v>-17900</v>
      </c>
      <c r="F239" s="608">
        <v>-7200</v>
      </c>
      <c r="G239" s="608">
        <v>-25100</v>
      </c>
      <c r="H239" s="605"/>
      <c r="P239" s="608">
        <v>-7000</v>
      </c>
      <c r="Q239" s="608">
        <v>-14800</v>
      </c>
      <c r="R239" s="608">
        <v>-3300</v>
      </c>
      <c r="S239" s="605"/>
    </row>
    <row r="240" spans="3:21" ht="11.25" customHeight="1">
      <c r="C240" s="614" t="s">
        <v>785</v>
      </c>
      <c r="E240" s="608">
        <v>-3200</v>
      </c>
      <c r="F240" s="608">
        <v>-5300</v>
      </c>
      <c r="G240" s="608">
        <v>-8500</v>
      </c>
      <c r="H240" s="605"/>
      <c r="P240" s="608">
        <v>-1300</v>
      </c>
      <c r="Q240" s="608">
        <v>-2100</v>
      </c>
      <c r="R240" s="608">
        <v>-5100</v>
      </c>
      <c r="S240" s="605"/>
    </row>
    <row r="241" spans="1:19" ht="11.25" customHeight="1">
      <c r="C241" s="614" t="s">
        <v>786</v>
      </c>
      <c r="E241" s="608">
        <v>-3100</v>
      </c>
      <c r="F241" s="608">
        <v>-600</v>
      </c>
      <c r="G241" s="608">
        <v>-3700</v>
      </c>
      <c r="H241" s="605"/>
      <c r="P241" s="608">
        <v>-3400</v>
      </c>
      <c r="Q241" s="608">
        <v>100</v>
      </c>
      <c r="R241" s="608">
        <v>-400</v>
      </c>
      <c r="S241" s="605"/>
    </row>
    <row r="242" spans="1:19" ht="11.25" customHeight="1">
      <c r="C242" s="783" t="s">
        <v>787</v>
      </c>
      <c r="E242" s="608">
        <v>3000</v>
      </c>
      <c r="F242" s="608">
        <v>2000</v>
      </c>
      <c r="G242" s="608">
        <v>5000</v>
      </c>
      <c r="H242" s="605"/>
      <c r="P242" s="608">
        <v>1500</v>
      </c>
      <c r="Q242" s="608">
        <v>1900</v>
      </c>
      <c r="R242" s="608">
        <v>1600</v>
      </c>
      <c r="S242" s="605"/>
    </row>
    <row r="243" spans="1:19" ht="11.25" customHeight="1">
      <c r="C243" s="883" t="s">
        <v>812</v>
      </c>
      <c r="D243" s="1157"/>
      <c r="E243" s="787">
        <v>37200</v>
      </c>
      <c r="F243" s="787">
        <v>17900</v>
      </c>
      <c r="G243" s="787">
        <v>55100</v>
      </c>
      <c r="H243" s="605"/>
      <c r="P243" s="787">
        <v>15600</v>
      </c>
      <c r="Q243" s="787">
        <v>25400</v>
      </c>
      <c r="R243" s="787">
        <v>14100</v>
      </c>
      <c r="S243" s="605"/>
    </row>
    <row r="244" spans="1:19" ht="11.25" customHeight="1">
      <c r="P244" s="280"/>
      <c r="Q244" s="280"/>
      <c r="R244" s="280"/>
    </row>
    <row r="245" spans="1:19" ht="11.25" customHeight="1">
      <c r="B245" s="399" t="s">
        <v>308</v>
      </c>
      <c r="C245" s="1272" t="s">
        <v>813</v>
      </c>
      <c r="D245" s="1272"/>
      <c r="E245" s="1272"/>
      <c r="F245" s="1272"/>
      <c r="G245" s="1272"/>
      <c r="H245" s="1272"/>
      <c r="I245" s="1272"/>
      <c r="J245" s="1272"/>
      <c r="K245" s="1272"/>
      <c r="L245" s="1272"/>
      <c r="M245" s="1272"/>
      <c r="N245" s="1272"/>
      <c r="O245" s="1272"/>
      <c r="P245" s="1272"/>
      <c r="Q245" s="1272"/>
      <c r="R245" s="1274"/>
    </row>
    <row r="246" spans="1:19" s="908" customFormat="1" ht="12.6">
      <c r="A246" s="917"/>
      <c r="B246" s="918" t="s">
        <v>492</v>
      </c>
      <c r="C246" s="1272" t="s">
        <v>814</v>
      </c>
      <c r="D246" s="1272"/>
      <c r="E246" s="1272"/>
      <c r="F246" s="1272"/>
      <c r="G246" s="1272"/>
      <c r="H246" s="1272"/>
      <c r="I246" s="1272"/>
      <c r="J246" s="1272"/>
      <c r="K246" s="1272"/>
      <c r="L246" s="1272"/>
      <c r="M246" s="1272"/>
      <c r="N246" s="1272"/>
      <c r="O246" s="1272"/>
      <c r="P246" s="1272"/>
      <c r="Q246" s="1272"/>
      <c r="R246" s="917"/>
    </row>
    <row r="247" spans="1:19" ht="11.25" customHeight="1">
      <c r="B247" s="399" t="s">
        <v>302</v>
      </c>
      <c r="C247" s="1266" t="s">
        <v>815</v>
      </c>
      <c r="D247" s="1266"/>
      <c r="E247" s="1266"/>
      <c r="F247" s="1266"/>
      <c r="G247" s="1266"/>
      <c r="H247" s="1266"/>
      <c r="I247" s="1266"/>
      <c r="J247" s="1266"/>
      <c r="K247" s="1266"/>
      <c r="L247" s="1266"/>
      <c r="M247" s="1266"/>
      <c r="N247" s="1266"/>
      <c r="O247" s="1266"/>
      <c r="P247" s="1266"/>
      <c r="Q247" s="1266"/>
      <c r="R247" s="506"/>
    </row>
    <row r="248" spans="1:19" ht="11.25" customHeight="1">
      <c r="B248" s="399" t="s">
        <v>297</v>
      </c>
      <c r="C248" s="1272" t="s">
        <v>792</v>
      </c>
      <c r="D248" s="1272"/>
      <c r="E248" s="1272"/>
      <c r="F248" s="1272"/>
      <c r="G248" s="1272"/>
      <c r="H248" s="1272"/>
      <c r="I248" s="1272"/>
      <c r="J248" s="1272"/>
      <c r="K248" s="1272"/>
      <c r="L248" s="1272"/>
      <c r="M248" s="1272"/>
      <c r="N248" s="1272"/>
      <c r="O248" s="1272"/>
      <c r="P248" s="1272"/>
      <c r="Q248" s="1272"/>
      <c r="R248" s="1274"/>
    </row>
    <row r="249" spans="1:19" ht="11.25" customHeight="1">
      <c r="B249" s="399" t="s">
        <v>498</v>
      </c>
      <c r="C249" s="1266" t="s">
        <v>816</v>
      </c>
      <c r="D249" s="1266"/>
      <c r="E249" s="1266"/>
      <c r="F249" s="1266"/>
      <c r="G249" s="1266"/>
      <c r="H249" s="1266"/>
      <c r="I249" s="1266"/>
      <c r="J249" s="1266"/>
      <c r="K249" s="1266"/>
      <c r="L249" s="1266"/>
      <c r="M249" s="1266"/>
      <c r="N249" s="1266"/>
      <c r="O249" s="1266"/>
      <c r="P249" s="1266"/>
      <c r="Q249" s="1266"/>
      <c r="R249" s="506"/>
    </row>
    <row r="250" spans="1:19" ht="11.25" customHeight="1">
      <c r="B250" s="399" t="s">
        <v>500</v>
      </c>
      <c r="C250" s="1266" t="s">
        <v>794</v>
      </c>
      <c r="D250" s="1266"/>
      <c r="E250" s="1266"/>
      <c r="F250" s="1266"/>
      <c r="G250" s="1266"/>
      <c r="H250" s="1266"/>
      <c r="I250" s="1266"/>
      <c r="J250" s="1266"/>
      <c r="K250" s="1266"/>
      <c r="L250" s="1266"/>
      <c r="M250" s="1266"/>
      <c r="N250" s="1266"/>
      <c r="O250" s="1266"/>
      <c r="P250" s="1266"/>
      <c r="Q250" s="1266"/>
      <c r="R250" s="506"/>
    </row>
    <row r="251" spans="1:19" ht="11.25" customHeight="1">
      <c r="B251" s="399" t="s">
        <v>502</v>
      </c>
      <c r="C251" s="1266" t="s">
        <v>817</v>
      </c>
      <c r="D251" s="1266"/>
      <c r="E251" s="1266"/>
      <c r="F251" s="1266"/>
      <c r="G251" s="1266"/>
      <c r="H251" s="1266"/>
      <c r="I251" s="1266"/>
      <c r="J251" s="1266"/>
      <c r="K251" s="1266"/>
      <c r="L251" s="1266"/>
      <c r="M251" s="1266"/>
      <c r="N251" s="1266"/>
      <c r="O251" s="1266"/>
      <c r="P251" s="1266"/>
      <c r="Q251" s="1266"/>
      <c r="R251" s="506"/>
    </row>
    <row r="252" spans="1:19" ht="11.25" customHeight="1">
      <c r="B252" s="399" t="s">
        <v>504</v>
      </c>
      <c r="C252" s="1272" t="s">
        <v>818</v>
      </c>
      <c r="D252" s="1272"/>
      <c r="E252" s="1272"/>
      <c r="F252" s="1272"/>
      <c r="G252" s="1272"/>
      <c r="H252" s="1272"/>
      <c r="I252" s="1272"/>
      <c r="J252" s="1272"/>
      <c r="K252" s="1272"/>
      <c r="L252" s="1272"/>
      <c r="M252" s="1272"/>
      <c r="N252" s="1272"/>
      <c r="O252" s="1272"/>
      <c r="P252" s="1272"/>
      <c r="Q252" s="1272"/>
      <c r="R252" s="1274"/>
    </row>
    <row r="253" spans="1:19" ht="11.25" customHeight="1">
      <c r="B253" s="399" t="s">
        <v>506</v>
      </c>
      <c r="C253" s="1272" t="s">
        <v>819</v>
      </c>
      <c r="D253" s="1272"/>
      <c r="E253" s="1272"/>
      <c r="F253" s="1272"/>
      <c r="G253" s="1272"/>
      <c r="H253" s="1272"/>
      <c r="I253" s="1272"/>
      <c r="J253" s="1272"/>
      <c r="K253" s="1272"/>
      <c r="L253" s="1272"/>
      <c r="M253" s="1272"/>
      <c r="N253" s="1272"/>
      <c r="O253" s="1272"/>
      <c r="P253" s="1272"/>
      <c r="Q253" s="1272"/>
      <c r="R253" s="1274"/>
    </row>
    <row r="254" spans="1:19" ht="11.25" customHeight="1">
      <c r="B254" s="399" t="s">
        <v>508</v>
      </c>
      <c r="C254" s="1272" t="s">
        <v>820</v>
      </c>
      <c r="D254" s="1272"/>
      <c r="E254" s="1272"/>
      <c r="F254" s="1272"/>
      <c r="G254" s="1272"/>
      <c r="H254" s="1272"/>
      <c r="I254" s="1272"/>
      <c r="J254" s="1272"/>
      <c r="K254" s="1272"/>
      <c r="L254" s="1272"/>
      <c r="M254" s="1272"/>
      <c r="N254" s="1272"/>
      <c r="O254" s="1272"/>
      <c r="P254" s="1272"/>
      <c r="Q254" s="1272"/>
      <c r="R254" s="1274"/>
    </row>
    <row r="255" spans="1:19" ht="11.25" customHeight="1">
      <c r="C255" s="506"/>
      <c r="D255" s="506"/>
      <c r="E255" s="506"/>
      <c r="F255" s="506"/>
      <c r="G255" s="506"/>
      <c r="H255" s="506"/>
      <c r="I255" s="506"/>
      <c r="J255" s="506"/>
      <c r="K255" s="506"/>
      <c r="L255" s="506"/>
      <c r="M255" s="506"/>
      <c r="N255" s="506"/>
      <c r="O255" s="506"/>
      <c r="P255" s="506"/>
      <c r="Q255" s="506"/>
      <c r="R255" s="506"/>
    </row>
  </sheetData>
  <mergeCells count="65">
    <mergeCell ref="C47:R47"/>
    <mergeCell ref="E6:F6"/>
    <mergeCell ref="G6:H6"/>
    <mergeCell ref="S6:AA7"/>
    <mergeCell ref="E7:F7"/>
    <mergeCell ref="G7:H7"/>
    <mergeCell ref="C97:Q97"/>
    <mergeCell ref="C48:Q48"/>
    <mergeCell ref="C49:Q49"/>
    <mergeCell ref="C50:R50"/>
    <mergeCell ref="C51:Q51"/>
    <mergeCell ref="C52:Q52"/>
    <mergeCell ref="C53:Q53"/>
    <mergeCell ref="E55:F55"/>
    <mergeCell ref="G55:H55"/>
    <mergeCell ref="E56:F56"/>
    <mergeCell ref="G56:H56"/>
    <mergeCell ref="C96:R96"/>
    <mergeCell ref="C148:R148"/>
    <mergeCell ref="C98:Q98"/>
    <mergeCell ref="C99:R99"/>
    <mergeCell ref="C100:Q100"/>
    <mergeCell ref="C101:Q101"/>
    <mergeCell ref="C102:Q102"/>
    <mergeCell ref="E104:F104"/>
    <mergeCell ref="G104:H104"/>
    <mergeCell ref="E105:F105"/>
    <mergeCell ref="G105:H105"/>
    <mergeCell ref="C145:R145"/>
    <mergeCell ref="C146:Q146"/>
    <mergeCell ref="C147:Q147"/>
    <mergeCell ref="C149:Q149"/>
    <mergeCell ref="C150:Q150"/>
    <mergeCell ref="C151:Q151"/>
    <mergeCell ref="E153:F153"/>
    <mergeCell ref="G153:H153"/>
    <mergeCell ref="K153:L153"/>
    <mergeCell ref="C202:R202"/>
    <mergeCell ref="T153:AB154"/>
    <mergeCell ref="E154:F154"/>
    <mergeCell ref="G154:H154"/>
    <mergeCell ref="C194:R194"/>
    <mergeCell ref="C195:Q195"/>
    <mergeCell ref="C196:Q196"/>
    <mergeCell ref="C197:R197"/>
    <mergeCell ref="C198:Q198"/>
    <mergeCell ref="C199:Q199"/>
    <mergeCell ref="C200:Q200"/>
    <mergeCell ref="C201:R201"/>
    <mergeCell ref="E204:F204"/>
    <mergeCell ref="G204:H204"/>
    <mergeCell ref="K204:L204"/>
    <mergeCell ref="T204:AB205"/>
    <mergeCell ref="E205:F205"/>
    <mergeCell ref="G205:H205"/>
    <mergeCell ref="C251:Q251"/>
    <mergeCell ref="C252:R252"/>
    <mergeCell ref="C253:R253"/>
    <mergeCell ref="C254:R254"/>
    <mergeCell ref="C245:R245"/>
    <mergeCell ref="C246:Q246"/>
    <mergeCell ref="C247:Q247"/>
    <mergeCell ref="C248:R248"/>
    <mergeCell ref="C249:Q249"/>
    <mergeCell ref="C250:Q250"/>
  </mergeCells>
  <hyperlinks>
    <hyperlink ref="P2" location="Contents!B20" display="Contents" xr:uid="{554BDAC5-3F52-4F4B-958D-631B56630335}"/>
  </hyperlinks>
  <pageMargins left="0.25" right="0.25" top="0.75" bottom="0.75" header="0.3" footer="0.3"/>
  <pageSetup paperSize="8" fitToHeight="0" orientation="landscape" r:id="rId1"/>
  <rowBreaks count="2" manualBreakCount="2">
    <brk id="103" max="18" man="1"/>
    <brk id="203" max="18" man="1"/>
  </rowBreaks>
  <customProperties>
    <customPr name="_pios_id" r:id="rId2"/>
  </customProperties>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29F77-5D5E-45FF-B5D4-0FF2E6A27490}">
  <sheetPr>
    <tabColor rgb="FF008080"/>
    <pageSetUpPr fitToPage="1"/>
  </sheetPr>
  <dimension ref="A1:AG143"/>
  <sheetViews>
    <sheetView showGridLines="0" zoomScale="120" zoomScaleNormal="120" workbookViewId="0"/>
  </sheetViews>
  <sheetFormatPr defaultRowHeight="11.4"/>
  <cols>
    <col min="3" max="3" width="16" customWidth="1"/>
    <col min="4" max="4" width="9.1171875" customWidth="1"/>
    <col min="9" max="9" width="9.703125" style="1214" customWidth="1"/>
    <col min="11" max="24" width="9.1171875" customWidth="1"/>
    <col min="25" max="26" width="8.87890625" style="1215" customWidth="1"/>
  </cols>
  <sheetData>
    <row r="1" spans="1:33" s="5" customFormat="1" ht="10.5" customHeight="1">
      <c r="A1" s="57" t="s">
        <v>556</v>
      </c>
      <c r="B1"/>
      <c r="C1"/>
      <c r="D1"/>
      <c r="E1"/>
      <c r="F1"/>
      <c r="G1"/>
      <c r="I1" s="1201"/>
      <c r="Y1" s="1202"/>
      <c r="Z1" s="1202"/>
    </row>
    <row r="2" spans="1:33" s="5" customFormat="1" ht="10.5" customHeight="1">
      <c r="A2" s="369" t="s">
        <v>39</v>
      </c>
      <c r="B2"/>
      <c r="D2"/>
      <c r="E2"/>
      <c r="F2"/>
      <c r="G2"/>
      <c r="I2" s="1201"/>
      <c r="Y2" s="1202"/>
      <c r="Z2" s="102" t="s">
        <v>6</v>
      </c>
    </row>
    <row r="3" spans="1:33" s="5" customFormat="1" ht="10.5" customHeight="1">
      <c r="A3" s="369"/>
      <c r="B3" s="633"/>
      <c r="C3" s="633"/>
      <c r="D3"/>
      <c r="F3" s="1200"/>
      <c r="G3" s="1200"/>
      <c r="H3" s="1200"/>
      <c r="I3" s="1203"/>
      <c r="K3" s="1200"/>
      <c r="Y3" s="1202"/>
      <c r="Z3" s="1202"/>
    </row>
    <row r="4" spans="1:33" s="162" customFormat="1" ht="35.25" customHeight="1">
      <c r="A4" s="2" t="s">
        <v>46</v>
      </c>
      <c r="B4" s="500"/>
      <c r="C4" s="501"/>
      <c r="D4" s="501"/>
      <c r="E4" s="48" t="s">
        <v>821</v>
      </c>
      <c r="G4" s="5"/>
      <c r="H4" s="5"/>
      <c r="I4" s="1201"/>
      <c r="J4" s="5"/>
      <c r="K4" s="504"/>
      <c r="L4" s="504"/>
      <c r="M4" s="504"/>
      <c r="N4" s="504"/>
      <c r="O4" s="504"/>
      <c r="P4" s="504"/>
      <c r="Q4" s="504"/>
      <c r="R4" s="504"/>
      <c r="S4" s="504"/>
      <c r="T4" s="504"/>
      <c r="U4" s="504"/>
      <c r="V4" s="504"/>
      <c r="Y4" s="1204"/>
      <c r="Z4" s="1204"/>
    </row>
    <row r="5" spans="1:33" s="162" customFormat="1" ht="10.5" customHeight="1" thickBot="1">
      <c r="A5" s="505"/>
      <c r="B5" s="505"/>
      <c r="C5" s="423"/>
      <c r="D5" s="77"/>
      <c r="E5" s="536"/>
      <c r="F5" s="536"/>
      <c r="G5" s="536"/>
      <c r="H5" s="536"/>
      <c r="I5" s="1205"/>
      <c r="J5" s="536"/>
      <c r="K5" s="536"/>
      <c r="L5" s="536"/>
      <c r="M5" s="536"/>
      <c r="N5" s="536"/>
      <c r="O5" s="536"/>
      <c r="P5" s="536"/>
      <c r="Q5" s="536"/>
      <c r="R5" s="536"/>
      <c r="S5" s="536"/>
      <c r="T5" s="536"/>
      <c r="U5" s="536"/>
      <c r="V5" s="536"/>
      <c r="W5" s="536"/>
      <c r="X5" s="536"/>
      <c r="Y5" s="536"/>
      <c r="Z5" s="536"/>
    </row>
    <row r="6" spans="1:33" s="162" customFormat="1" ht="12.3">
      <c r="A6" s="673" t="s">
        <v>822</v>
      </c>
      <c r="B6" s="153"/>
      <c r="C6" s="18"/>
      <c r="D6" s="18"/>
      <c r="E6" s="18"/>
      <c r="F6" s="18"/>
      <c r="G6" s="18"/>
      <c r="H6" s="374" t="s">
        <v>823</v>
      </c>
      <c r="I6" s="1206"/>
      <c r="J6" s="77"/>
      <c r="K6" s="77"/>
      <c r="L6" s="77"/>
      <c r="M6" s="77"/>
      <c r="N6" s="77"/>
      <c r="O6" s="77"/>
      <c r="P6" s="77"/>
      <c r="Q6" s="77"/>
      <c r="R6" s="77"/>
      <c r="S6" s="77"/>
      <c r="T6" s="77"/>
      <c r="U6" s="77"/>
      <c r="V6" s="77"/>
      <c r="W6" s="77"/>
      <c r="X6" s="77"/>
      <c r="Y6" s="1207"/>
      <c r="Z6" s="1204"/>
    </row>
    <row r="7" spans="1:33" s="162" customFormat="1" ht="12" customHeight="1">
      <c r="A7" s="375" t="s">
        <v>824</v>
      </c>
      <c r="B7" s="375"/>
      <c r="C7" s="376"/>
      <c r="D7" s="377"/>
      <c r="E7" s="404">
        <v>2021</v>
      </c>
      <c r="F7" s="404">
        <v>2022</v>
      </c>
      <c r="G7" s="404">
        <v>2023</v>
      </c>
      <c r="H7" s="404">
        <v>2024</v>
      </c>
      <c r="I7" s="405">
        <v>2025</v>
      </c>
      <c r="J7" s="77"/>
      <c r="K7" s="678">
        <v>2021</v>
      </c>
      <c r="L7" s="678">
        <v>2021</v>
      </c>
      <c r="M7" s="678">
        <v>2021</v>
      </c>
      <c r="N7" s="77"/>
      <c r="O7" s="678">
        <v>2022</v>
      </c>
      <c r="P7" s="678">
        <v>2022</v>
      </c>
      <c r="Q7" s="678">
        <v>2022</v>
      </c>
      <c r="R7" s="77"/>
      <c r="S7" s="678">
        <v>2023</v>
      </c>
      <c r="T7" s="678">
        <v>2023</v>
      </c>
      <c r="U7" s="18"/>
      <c r="V7" s="678">
        <v>2024</v>
      </c>
      <c r="W7" s="678">
        <v>2024</v>
      </c>
      <c r="X7" s="77"/>
      <c r="Y7" s="676">
        <v>2025</v>
      </c>
      <c r="Z7" s="676">
        <v>2025</v>
      </c>
    </row>
    <row r="8" spans="1:33" s="162" customFormat="1" ht="12" customHeight="1">
      <c r="A8" s="375"/>
      <c r="B8" s="375"/>
      <c r="C8" s="376"/>
      <c r="D8" s="377"/>
      <c r="E8" s="404"/>
      <c r="F8" s="404"/>
      <c r="G8" s="404"/>
      <c r="H8" s="404"/>
      <c r="I8" s="1208"/>
      <c r="J8" s="77"/>
      <c r="K8" s="678" t="s">
        <v>571</v>
      </c>
      <c r="L8" s="678" t="s">
        <v>572</v>
      </c>
      <c r="M8" s="678" t="s">
        <v>572</v>
      </c>
      <c r="N8" s="77"/>
      <c r="O8" s="678" t="s">
        <v>571</v>
      </c>
      <c r="P8" s="678" t="s">
        <v>572</v>
      </c>
      <c r="Q8" s="678" t="s">
        <v>572</v>
      </c>
      <c r="R8" s="77"/>
      <c r="S8" s="678" t="s">
        <v>571</v>
      </c>
      <c r="T8" s="678" t="s">
        <v>572</v>
      </c>
      <c r="U8" s="18"/>
      <c r="V8" s="678" t="s">
        <v>571</v>
      </c>
      <c r="W8" s="678" t="s">
        <v>572</v>
      </c>
      <c r="X8" s="1294"/>
      <c r="Y8" s="676" t="s">
        <v>571</v>
      </c>
      <c r="Z8" s="676" t="s">
        <v>572</v>
      </c>
      <c r="AA8" s="15"/>
      <c r="AB8" s="15"/>
      <c r="AC8" s="15"/>
      <c r="AD8" s="15"/>
      <c r="AE8" s="15"/>
      <c r="AF8" s="15"/>
      <c r="AG8" s="15"/>
    </row>
    <row r="9" spans="1:33" s="162" customFormat="1" ht="12" customHeight="1">
      <c r="A9" s="406" t="s">
        <v>578</v>
      </c>
      <c r="B9" s="381"/>
      <c r="C9" s="382"/>
      <c r="D9" s="18"/>
      <c r="E9" s="405"/>
      <c r="F9" s="405"/>
      <c r="G9" s="405"/>
      <c r="H9" s="405"/>
      <c r="I9" s="1208"/>
      <c r="J9" s="77"/>
      <c r="K9" s="679" t="s">
        <v>574</v>
      </c>
      <c r="L9" s="679" t="s">
        <v>575</v>
      </c>
      <c r="M9" s="679" t="s">
        <v>37</v>
      </c>
      <c r="N9" s="77"/>
      <c r="O9" s="679" t="s">
        <v>574</v>
      </c>
      <c r="P9" s="679" t="s">
        <v>575</v>
      </c>
      <c r="Q9" s="679" t="s">
        <v>37</v>
      </c>
      <c r="R9" s="77"/>
      <c r="S9" s="679" t="s">
        <v>574</v>
      </c>
      <c r="T9" s="679" t="s">
        <v>575</v>
      </c>
      <c r="U9" s="18"/>
      <c r="V9" s="679" t="s">
        <v>574</v>
      </c>
      <c r="W9" s="679" t="s">
        <v>575</v>
      </c>
      <c r="X9" s="1274"/>
      <c r="Y9" s="677" t="s">
        <v>574</v>
      </c>
      <c r="Z9" s="677" t="s">
        <v>575</v>
      </c>
      <c r="AA9" s="15"/>
      <c r="AB9" s="15"/>
      <c r="AC9" s="15"/>
      <c r="AD9" s="15"/>
      <c r="AE9" s="15"/>
      <c r="AF9" s="15"/>
      <c r="AG9" s="15"/>
    </row>
    <row r="10" spans="1:33" s="162" customFormat="1" ht="12" customHeight="1">
      <c r="A10" s="21" t="s">
        <v>825</v>
      </c>
      <c r="B10" s="408"/>
      <c r="C10" s="408"/>
      <c r="D10" s="18"/>
      <c r="E10" s="31">
        <v>82.348917039221291</v>
      </c>
      <c r="F10" s="31">
        <v>79.811999999999998</v>
      </c>
      <c r="G10" s="31">
        <v>73.65779206582846</v>
      </c>
      <c r="H10" s="31">
        <v>69.562345566323501</v>
      </c>
      <c r="I10" s="1209">
        <v>78.247198980032493</v>
      </c>
      <c r="J10" s="77"/>
      <c r="K10" s="31">
        <v>0</v>
      </c>
      <c r="L10" s="31">
        <v>82.348917039221291</v>
      </c>
      <c r="M10" s="31">
        <v>0</v>
      </c>
      <c r="N10" s="77"/>
      <c r="O10" s="31">
        <v>0</v>
      </c>
      <c r="P10" s="31">
        <v>79.811999999999998</v>
      </c>
      <c r="Q10" s="31">
        <v>0</v>
      </c>
      <c r="R10" s="77"/>
      <c r="S10" s="31">
        <v>0</v>
      </c>
      <c r="T10" s="31">
        <v>73.65779206582846</v>
      </c>
      <c r="U10"/>
      <c r="V10" s="31">
        <v>0</v>
      </c>
      <c r="W10" s="31">
        <v>69.562345566323501</v>
      </c>
      <c r="X10" s="77"/>
      <c r="Y10" s="384">
        <v>0</v>
      </c>
      <c r="Z10" s="384">
        <v>78.247198980032493</v>
      </c>
    </row>
    <row r="11" spans="1:33" s="162" customFormat="1" ht="12" customHeight="1">
      <c r="A11" s="413" t="s">
        <v>826</v>
      </c>
      <c r="B11" s="409"/>
      <c r="C11" s="409"/>
      <c r="D11" s="18"/>
      <c r="E11" s="386">
        <v>82.348917039221291</v>
      </c>
      <c r="F11" s="386">
        <v>79.811999999999998</v>
      </c>
      <c r="G11" s="386">
        <v>73.65779206582846</v>
      </c>
      <c r="H11" s="386">
        <v>69.562345566323501</v>
      </c>
      <c r="I11" s="405">
        <v>78.247198980032493</v>
      </c>
      <c r="J11" s="912"/>
      <c r="K11" s="386">
        <v>0</v>
      </c>
      <c r="L11" s="386">
        <v>82.348917039221291</v>
      </c>
      <c r="M11" s="386">
        <v>0</v>
      </c>
      <c r="N11" s="77"/>
      <c r="O11" s="386">
        <v>0</v>
      </c>
      <c r="P11" s="386">
        <v>79.811999999999998</v>
      </c>
      <c r="Q11" s="386">
        <v>0</v>
      </c>
      <c r="R11" s="77"/>
      <c r="S11" s="386">
        <v>0</v>
      </c>
      <c r="T11" s="386">
        <v>73.65779206582846</v>
      </c>
      <c r="U11"/>
      <c r="V11" s="386">
        <v>0</v>
      </c>
      <c r="W11" s="386">
        <v>69.562345566323501</v>
      </c>
      <c r="X11" s="77"/>
      <c r="Y11" s="387">
        <v>0</v>
      </c>
      <c r="Z11" s="387">
        <v>78.247198980032493</v>
      </c>
    </row>
    <row r="12" spans="1:33" s="162" customFormat="1" ht="12" customHeight="1">
      <c r="A12" s="83" t="s">
        <v>827</v>
      </c>
      <c r="B12" s="83"/>
      <c r="C12" s="408"/>
      <c r="D12" s="18"/>
      <c r="E12" s="31">
        <v>68.585597260273957</v>
      </c>
      <c r="F12" s="31">
        <v>70.69</v>
      </c>
      <c r="G12" s="31">
        <v>68.817283056387623</v>
      </c>
      <c r="H12" s="31">
        <v>85.553483119593807</v>
      </c>
      <c r="I12" s="1209">
        <v>107.69902715673101</v>
      </c>
      <c r="J12" s="77"/>
      <c r="K12" s="31">
        <v>0</v>
      </c>
      <c r="L12" s="31">
        <v>68.585597260273957</v>
      </c>
      <c r="M12" s="31">
        <v>0</v>
      </c>
      <c r="N12" s="77"/>
      <c r="O12" s="31">
        <v>0</v>
      </c>
      <c r="P12" s="31">
        <v>70.69</v>
      </c>
      <c r="Q12" s="31">
        <v>0</v>
      </c>
      <c r="R12" s="77"/>
      <c r="S12" s="31">
        <v>0</v>
      </c>
      <c r="T12" s="31">
        <v>68.817283056387623</v>
      </c>
      <c r="U12"/>
      <c r="V12" s="31">
        <v>0</v>
      </c>
      <c r="W12" s="31">
        <v>85.553483119593906</v>
      </c>
      <c r="X12" s="77"/>
      <c r="Y12" s="384">
        <v>0</v>
      </c>
      <c r="Z12" s="384">
        <v>107.69902715673101</v>
      </c>
    </row>
    <row r="13" spans="1:33" s="162" customFormat="1" ht="12" customHeight="1">
      <c r="A13" s="83" t="s">
        <v>828</v>
      </c>
      <c r="B13" s="83"/>
      <c r="C13" s="408"/>
      <c r="D13" s="18"/>
      <c r="E13" s="31">
        <v>239.14229646577283</v>
      </c>
      <c r="F13" s="31">
        <v>225.035</v>
      </c>
      <c r="G13" s="31">
        <v>266.13317679452007</v>
      </c>
      <c r="H13" s="31">
        <v>290.45183494535399</v>
      </c>
      <c r="I13" s="1209">
        <v>291.31460942465702</v>
      </c>
      <c r="J13" s="77"/>
      <c r="K13" s="31">
        <v>0</v>
      </c>
      <c r="L13" s="31">
        <v>239.14229646577283</v>
      </c>
      <c r="M13" s="31">
        <v>0</v>
      </c>
      <c r="N13" s="77"/>
      <c r="O13" s="31">
        <v>0</v>
      </c>
      <c r="P13" s="31">
        <v>225.035</v>
      </c>
      <c r="Q13" s="31">
        <v>0</v>
      </c>
      <c r="R13" s="77"/>
      <c r="S13" s="31">
        <v>0</v>
      </c>
      <c r="T13" s="31">
        <v>266.13317679452007</v>
      </c>
      <c r="U13"/>
      <c r="V13" s="31">
        <v>0</v>
      </c>
      <c r="W13" s="31">
        <v>290.45183494535399</v>
      </c>
      <c r="X13" s="77"/>
      <c r="Y13" s="384">
        <v>0</v>
      </c>
      <c r="Z13" s="384">
        <v>291.31460942465702</v>
      </c>
    </row>
    <row r="14" spans="1:33" s="162" customFormat="1" ht="12" customHeight="1">
      <c r="A14" s="413" t="s">
        <v>829</v>
      </c>
      <c r="B14" s="409"/>
      <c r="C14" s="409"/>
      <c r="D14" s="18"/>
      <c r="E14" s="386">
        <v>307.72789372604677</v>
      </c>
      <c r="F14" s="386">
        <v>295.72500000000002</v>
      </c>
      <c r="G14" s="386">
        <v>334.95045985090769</v>
      </c>
      <c r="H14" s="386">
        <v>376.0053180649478</v>
      </c>
      <c r="I14" s="405">
        <v>399.01363658138803</v>
      </c>
      <c r="J14" s="77"/>
      <c r="K14" s="386">
        <v>0</v>
      </c>
      <c r="L14" s="386">
        <v>307.72789372604677</v>
      </c>
      <c r="M14" s="386">
        <v>0</v>
      </c>
      <c r="N14" s="77"/>
      <c r="O14" s="386">
        <v>0</v>
      </c>
      <c r="P14" s="386">
        <v>295.72500000000002</v>
      </c>
      <c r="Q14" s="386">
        <v>0</v>
      </c>
      <c r="R14" s="77"/>
      <c r="S14" s="386">
        <v>0</v>
      </c>
      <c r="T14" s="386">
        <v>334.95045985090769</v>
      </c>
      <c r="U14"/>
      <c r="V14" s="386">
        <v>0</v>
      </c>
      <c r="W14" s="386">
        <v>376.00531806494791</v>
      </c>
      <c r="X14" s="77"/>
      <c r="Y14" s="387">
        <v>0</v>
      </c>
      <c r="Z14" s="387">
        <v>399.01363658138803</v>
      </c>
    </row>
    <row r="15" spans="1:33" s="162" customFormat="1" ht="12" customHeight="1">
      <c r="A15" s="21" t="s">
        <v>830</v>
      </c>
      <c r="B15" s="83"/>
      <c r="C15" s="408"/>
      <c r="D15" s="18"/>
      <c r="E15" s="31">
        <v>24.807187814635633</v>
      </c>
      <c r="F15" s="31">
        <v>14.856999999999999</v>
      </c>
      <c r="G15" s="31">
        <v>0</v>
      </c>
      <c r="H15" s="31">
        <v>0</v>
      </c>
      <c r="I15" s="1209">
        <v>0</v>
      </c>
      <c r="J15" s="77"/>
      <c r="K15" s="31">
        <v>0</v>
      </c>
      <c r="L15" s="31">
        <v>24.807187814635633</v>
      </c>
      <c r="M15" s="31">
        <v>0</v>
      </c>
      <c r="N15" s="77"/>
      <c r="O15" s="31">
        <v>0</v>
      </c>
      <c r="P15" s="31">
        <v>14.856999999999999</v>
      </c>
      <c r="Q15" s="31">
        <v>0</v>
      </c>
      <c r="R15" s="77"/>
      <c r="S15" s="31">
        <v>0</v>
      </c>
      <c r="T15" s="31">
        <v>0</v>
      </c>
      <c r="U15"/>
      <c r="V15" s="31">
        <v>0</v>
      </c>
      <c r="W15" s="31">
        <v>0</v>
      </c>
      <c r="X15" s="77"/>
      <c r="Y15" s="384">
        <v>0</v>
      </c>
      <c r="Z15" s="384">
        <v>0</v>
      </c>
    </row>
    <row r="16" spans="1:33" s="162" customFormat="1" ht="12" customHeight="1">
      <c r="A16" s="385" t="s">
        <v>831</v>
      </c>
      <c r="B16" s="409"/>
      <c r="C16" s="409"/>
      <c r="D16" s="18"/>
      <c r="E16" s="386">
        <v>24.807187814635633</v>
      </c>
      <c r="F16" s="386">
        <v>14.856999999999999</v>
      </c>
      <c r="G16" s="386">
        <v>0</v>
      </c>
      <c r="H16" s="386">
        <v>0</v>
      </c>
      <c r="I16" s="405">
        <v>0</v>
      </c>
      <c r="J16" s="77"/>
      <c r="K16" s="386">
        <v>0</v>
      </c>
      <c r="L16" s="386">
        <v>24.807187814635633</v>
      </c>
      <c r="M16" s="386">
        <v>0</v>
      </c>
      <c r="N16" s="77"/>
      <c r="O16" s="386">
        <v>0</v>
      </c>
      <c r="P16" s="386">
        <v>14.856999999999999</v>
      </c>
      <c r="Q16" s="386">
        <v>0</v>
      </c>
      <c r="R16" s="77"/>
      <c r="S16" s="386">
        <v>0</v>
      </c>
      <c r="T16" s="386">
        <v>0</v>
      </c>
      <c r="U16"/>
      <c r="V16" s="386">
        <v>0</v>
      </c>
      <c r="W16" s="386">
        <v>0</v>
      </c>
      <c r="X16" s="77"/>
      <c r="Y16" s="387">
        <v>0</v>
      </c>
      <c r="Z16" s="387">
        <v>0</v>
      </c>
    </row>
    <row r="17" spans="1:26" s="162" customFormat="1" ht="12" customHeight="1">
      <c r="A17" s="385" t="s">
        <v>832</v>
      </c>
      <c r="B17" s="409"/>
      <c r="C17" s="409"/>
      <c r="D17" s="18"/>
      <c r="E17" s="386">
        <v>332.53508154068243</v>
      </c>
      <c r="F17" s="386">
        <v>310.58199999999999</v>
      </c>
      <c r="G17" s="386">
        <v>334.95045985090769</v>
      </c>
      <c r="H17" s="386">
        <v>376.0053180649478</v>
      </c>
      <c r="I17" s="405">
        <v>399.01363658138803</v>
      </c>
      <c r="J17" s="77"/>
      <c r="K17" s="386">
        <v>0</v>
      </c>
      <c r="L17" s="386">
        <v>332.53508154068243</v>
      </c>
      <c r="M17" s="386">
        <v>0</v>
      </c>
      <c r="N17" s="77"/>
      <c r="O17" s="386">
        <v>0</v>
      </c>
      <c r="P17" s="386">
        <v>310.58199999999999</v>
      </c>
      <c r="Q17" s="386">
        <v>0</v>
      </c>
      <c r="R17" s="77"/>
      <c r="S17" s="386">
        <v>0</v>
      </c>
      <c r="T17" s="386">
        <v>334.95045985090769</v>
      </c>
      <c r="U17"/>
      <c r="V17" s="386">
        <v>0</v>
      </c>
      <c r="W17" s="386">
        <v>376.00531806494791</v>
      </c>
      <c r="X17" s="77"/>
      <c r="Y17" s="387">
        <v>0</v>
      </c>
      <c r="Z17" s="387">
        <v>399.01363658138803</v>
      </c>
    </row>
    <row r="18" spans="1:26" s="162" customFormat="1" ht="12" customHeight="1">
      <c r="A18" s="83" t="s">
        <v>833</v>
      </c>
      <c r="B18" s="83"/>
      <c r="C18" s="408"/>
      <c r="D18" s="18"/>
      <c r="E18" s="31">
        <v>5.046538968815776</v>
      </c>
      <c r="F18" s="31">
        <v>4.5149999999999997</v>
      </c>
      <c r="G18" s="31">
        <v>3.8027296884511594</v>
      </c>
      <c r="H18" s="31">
        <v>4.3999369120467504</v>
      </c>
      <c r="I18" s="1209">
        <v>5.27114232077012</v>
      </c>
      <c r="J18" s="77"/>
      <c r="K18" s="31">
        <v>5.046538968815776</v>
      </c>
      <c r="L18" s="31">
        <v>0</v>
      </c>
      <c r="M18" s="31">
        <v>0</v>
      </c>
      <c r="N18" s="77"/>
      <c r="O18" s="31">
        <v>4.5149999999999997</v>
      </c>
      <c r="P18" s="31">
        <v>0</v>
      </c>
      <c r="Q18" s="31">
        <v>0</v>
      </c>
      <c r="R18" s="77"/>
      <c r="S18" s="31">
        <v>3.8027296884511594</v>
      </c>
      <c r="T18" s="31">
        <v>0</v>
      </c>
      <c r="U18"/>
      <c r="V18" s="31">
        <v>4.3999369120467504</v>
      </c>
      <c r="W18" s="31">
        <v>0</v>
      </c>
      <c r="X18" s="77"/>
      <c r="Y18" s="384">
        <v>5.27114232077012</v>
      </c>
      <c r="Z18" s="384">
        <v>0</v>
      </c>
    </row>
    <row r="19" spans="1:26" s="162" customFormat="1" ht="12" customHeight="1">
      <c r="A19" s="385" t="s">
        <v>834</v>
      </c>
      <c r="B19" s="409"/>
      <c r="C19" s="409"/>
      <c r="D19" s="18"/>
      <c r="E19" s="386">
        <v>5.046538968815776</v>
      </c>
      <c r="F19" s="386">
        <v>4.5149999999999997</v>
      </c>
      <c r="G19" s="386">
        <v>3.8027296884511594</v>
      </c>
      <c r="H19" s="386">
        <v>4.3999369120467504</v>
      </c>
      <c r="I19" s="405">
        <v>5.27114232077012</v>
      </c>
      <c r="J19" s="77"/>
      <c r="K19" s="386">
        <v>5.046538968815776</v>
      </c>
      <c r="L19" s="386">
        <v>0</v>
      </c>
      <c r="M19" s="386">
        <v>0</v>
      </c>
      <c r="N19" s="77"/>
      <c r="O19" s="386">
        <v>4.5149999999999997</v>
      </c>
      <c r="P19" s="386">
        <v>0</v>
      </c>
      <c r="Q19" s="386">
        <v>0</v>
      </c>
      <c r="R19" s="77"/>
      <c r="S19" s="386">
        <v>3.8027296884511594</v>
      </c>
      <c r="T19" s="386">
        <v>0</v>
      </c>
      <c r="U19"/>
      <c r="V19" s="386">
        <v>4.3999369120467504</v>
      </c>
      <c r="W19" s="386">
        <v>0</v>
      </c>
      <c r="X19" s="77"/>
      <c r="Y19" s="387">
        <v>5.27114232077012</v>
      </c>
      <c r="Z19" s="387">
        <v>0</v>
      </c>
    </row>
    <row r="20" spans="1:26" s="162" customFormat="1" ht="12" customHeight="1">
      <c r="A20" s="21" t="s">
        <v>835</v>
      </c>
      <c r="B20" s="408"/>
      <c r="C20" s="408"/>
      <c r="D20" s="18"/>
      <c r="E20" s="31">
        <v>80.492985636007703</v>
      </c>
      <c r="F20" s="31">
        <v>49.457174250000001</v>
      </c>
      <c r="G20" s="31">
        <v>0</v>
      </c>
      <c r="H20" s="31">
        <v>0</v>
      </c>
      <c r="I20" s="1209">
        <v>0</v>
      </c>
      <c r="J20" s="77"/>
      <c r="K20" s="31">
        <v>0</v>
      </c>
      <c r="L20" s="31">
        <v>80.492985636007703</v>
      </c>
      <c r="M20" s="31">
        <v>0</v>
      </c>
      <c r="N20" s="77"/>
      <c r="O20" s="31">
        <v>0</v>
      </c>
      <c r="P20" s="31">
        <v>49.457174250000001</v>
      </c>
      <c r="Q20" s="31">
        <v>0</v>
      </c>
      <c r="R20" s="77"/>
      <c r="S20" s="31">
        <v>0</v>
      </c>
      <c r="T20" s="31">
        <v>0</v>
      </c>
      <c r="U20"/>
      <c r="V20" s="31">
        <v>0</v>
      </c>
      <c r="W20" s="31">
        <v>0</v>
      </c>
      <c r="X20" s="77"/>
      <c r="Y20" s="384">
        <v>0</v>
      </c>
      <c r="Z20" s="384">
        <v>0</v>
      </c>
    </row>
    <row r="21" spans="1:26" s="162" customFormat="1" ht="12" customHeight="1">
      <c r="A21" s="83" t="s">
        <v>836</v>
      </c>
      <c r="B21" s="83"/>
      <c r="C21" s="408"/>
      <c r="D21" s="18"/>
      <c r="E21" s="31">
        <v>22.997808805369228</v>
      </c>
      <c r="F21" s="31">
        <v>28.440999999999999</v>
      </c>
      <c r="G21" s="31">
        <v>28.259126531196365</v>
      </c>
      <c r="H21" s="31">
        <v>19.102231740321347</v>
      </c>
      <c r="I21" s="1209">
        <v>6.8180767123287698</v>
      </c>
      <c r="J21" s="77"/>
      <c r="K21" s="31">
        <v>22.997808805369228</v>
      </c>
      <c r="L21" s="31">
        <v>0</v>
      </c>
      <c r="M21" s="31">
        <v>0</v>
      </c>
      <c r="N21" s="77"/>
      <c r="O21" s="31">
        <v>28.440999999999999</v>
      </c>
      <c r="P21" s="31">
        <v>0</v>
      </c>
      <c r="Q21" s="31">
        <v>0</v>
      </c>
      <c r="R21" s="77"/>
      <c r="S21" s="31">
        <v>28.259126531196365</v>
      </c>
      <c r="T21" s="31">
        <v>0</v>
      </c>
      <c r="U21"/>
      <c r="V21" s="31">
        <v>19.102231740321347</v>
      </c>
      <c r="W21" s="31">
        <v>0</v>
      </c>
      <c r="X21" s="77"/>
      <c r="Y21" s="384">
        <v>6.8180767123287698</v>
      </c>
      <c r="Z21" s="384">
        <v>0</v>
      </c>
    </row>
    <row r="22" spans="1:26" s="162" customFormat="1" ht="12" customHeight="1">
      <c r="A22" s="83" t="s">
        <v>837</v>
      </c>
      <c r="B22" s="83"/>
      <c r="C22" s="408"/>
      <c r="D22" s="18"/>
      <c r="E22" s="31">
        <v>6.2255272394247738</v>
      </c>
      <c r="F22" s="31">
        <v>5.1639999999999997</v>
      </c>
      <c r="G22" s="31">
        <v>0.93033266415788218</v>
      </c>
      <c r="H22" s="31">
        <v>0</v>
      </c>
      <c r="I22" s="1209">
        <v>0</v>
      </c>
      <c r="J22" s="77"/>
      <c r="K22" s="31">
        <v>6.2255272394247738</v>
      </c>
      <c r="L22" s="31">
        <v>0</v>
      </c>
      <c r="M22" s="31">
        <v>0</v>
      </c>
      <c r="N22" s="77"/>
      <c r="O22" s="31">
        <v>5.1639999999999997</v>
      </c>
      <c r="P22" s="31">
        <v>0</v>
      </c>
      <c r="Q22" s="31">
        <v>0</v>
      </c>
      <c r="R22" s="77"/>
      <c r="S22" s="31">
        <v>0.93033266415788218</v>
      </c>
      <c r="T22" s="31">
        <v>0</v>
      </c>
      <c r="U22"/>
      <c r="V22" s="31">
        <v>0</v>
      </c>
      <c r="W22" s="31">
        <v>0</v>
      </c>
      <c r="X22" s="77"/>
      <c r="Y22" s="384">
        <v>0</v>
      </c>
      <c r="Z22" s="384">
        <v>0</v>
      </c>
    </row>
    <row r="23" spans="1:26" s="162" customFormat="1" ht="12" customHeight="1">
      <c r="A23" s="83" t="s">
        <v>838</v>
      </c>
      <c r="B23" s="83"/>
      <c r="C23" s="408"/>
      <c r="D23" s="18"/>
      <c r="E23" s="31">
        <v>0</v>
      </c>
      <c r="F23" s="31">
        <v>0</v>
      </c>
      <c r="G23" s="31">
        <v>0</v>
      </c>
      <c r="H23" s="31">
        <v>0</v>
      </c>
      <c r="I23" s="1209">
        <v>0.51731780821917805</v>
      </c>
      <c r="J23" s="77"/>
      <c r="K23" s="31">
        <v>0</v>
      </c>
      <c r="L23" s="31">
        <v>0</v>
      </c>
      <c r="M23" s="31">
        <v>0</v>
      </c>
      <c r="N23" s="77"/>
      <c r="O23" s="31">
        <v>0</v>
      </c>
      <c r="P23" s="31">
        <v>0</v>
      </c>
      <c r="Q23" s="31">
        <v>0</v>
      </c>
      <c r="R23" s="77"/>
      <c r="S23" s="31">
        <v>0</v>
      </c>
      <c r="T23" s="31">
        <v>0</v>
      </c>
      <c r="U23"/>
      <c r="V23" s="31">
        <v>0</v>
      </c>
      <c r="W23" s="31">
        <v>0</v>
      </c>
      <c r="X23" s="77"/>
      <c r="Y23" s="384">
        <v>0.51731780821917805</v>
      </c>
      <c r="Z23" s="384">
        <v>0</v>
      </c>
    </row>
    <row r="24" spans="1:26" s="162" customFormat="1" ht="12" customHeight="1">
      <c r="A24" s="83" t="s">
        <v>839</v>
      </c>
      <c r="B24" s="83"/>
      <c r="C24" s="408"/>
      <c r="D24" s="18"/>
      <c r="E24" s="31">
        <v>0</v>
      </c>
      <c r="F24" s="31">
        <v>0</v>
      </c>
      <c r="G24" s="31">
        <v>0</v>
      </c>
      <c r="H24" s="31">
        <v>0</v>
      </c>
      <c r="I24" s="1209">
        <v>0.47884383561643801</v>
      </c>
      <c r="J24" s="77"/>
      <c r="K24" s="31">
        <v>0</v>
      </c>
      <c r="L24" s="31">
        <v>0</v>
      </c>
      <c r="M24" s="31">
        <v>0</v>
      </c>
      <c r="N24" s="77"/>
      <c r="O24" s="31">
        <v>0</v>
      </c>
      <c r="P24" s="31">
        <v>0</v>
      </c>
      <c r="Q24" s="31">
        <v>0</v>
      </c>
      <c r="R24" s="77"/>
      <c r="S24" s="31">
        <v>0</v>
      </c>
      <c r="T24" s="31">
        <v>0</v>
      </c>
      <c r="U24"/>
      <c r="V24" s="31">
        <v>0</v>
      </c>
      <c r="W24" s="31">
        <v>0</v>
      </c>
      <c r="X24" s="77"/>
      <c r="Y24" s="1209">
        <v>0.47884383561643801</v>
      </c>
      <c r="Z24" s="384">
        <v>0</v>
      </c>
    </row>
    <row r="25" spans="1:26" s="162" customFormat="1" ht="12" customHeight="1">
      <c r="A25" s="385" t="s">
        <v>840</v>
      </c>
      <c r="B25" s="409"/>
      <c r="C25" s="409"/>
      <c r="D25" s="18"/>
      <c r="E25" s="386">
        <v>109.71632168080171</v>
      </c>
      <c r="F25" s="386">
        <v>83.062174249999998</v>
      </c>
      <c r="G25" s="386">
        <v>29.189459195354246</v>
      </c>
      <c r="H25" s="386">
        <v>19.102231740321347</v>
      </c>
      <c r="I25" s="405">
        <v>7.8142383561643856</v>
      </c>
      <c r="J25" s="77"/>
      <c r="K25" s="386">
        <v>29.223336044794003</v>
      </c>
      <c r="L25" s="386">
        <v>80.492985636007703</v>
      </c>
      <c r="M25" s="386">
        <v>0</v>
      </c>
      <c r="N25" s="77"/>
      <c r="O25" s="386">
        <v>33.604999999999997</v>
      </c>
      <c r="P25" s="386">
        <v>49.457174250000001</v>
      </c>
      <c r="Q25" s="386">
        <v>0</v>
      </c>
      <c r="R25" s="77"/>
      <c r="S25" s="386">
        <v>29.189459195354246</v>
      </c>
      <c r="T25" s="386">
        <v>0</v>
      </c>
      <c r="U25"/>
      <c r="V25" s="386">
        <v>19.102231740321347</v>
      </c>
      <c r="W25" s="386">
        <v>0</v>
      </c>
      <c r="X25" s="77"/>
      <c r="Y25" s="387">
        <v>7.8142383561643856</v>
      </c>
      <c r="Z25" s="387">
        <v>0</v>
      </c>
    </row>
    <row r="26" spans="1:26" s="162" customFormat="1" ht="12" customHeight="1">
      <c r="A26" s="21" t="s">
        <v>841</v>
      </c>
      <c r="B26" s="408"/>
      <c r="C26" s="408"/>
      <c r="D26" s="18"/>
      <c r="E26" s="31">
        <v>171.06124931506852</v>
      </c>
      <c r="F26" s="31">
        <v>194.989</v>
      </c>
      <c r="G26" s="31">
        <v>196.52693920547955</v>
      </c>
      <c r="H26" s="31">
        <v>202.00827161202201</v>
      </c>
      <c r="I26" s="1209">
        <v>208.36906630137</v>
      </c>
      <c r="J26" s="77"/>
      <c r="K26" s="31">
        <v>0</v>
      </c>
      <c r="L26" s="31">
        <v>171.06124931506852</v>
      </c>
      <c r="M26" s="31">
        <v>0</v>
      </c>
      <c r="N26" s="77"/>
      <c r="O26" s="31">
        <v>0</v>
      </c>
      <c r="P26" s="31">
        <v>194.989</v>
      </c>
      <c r="Q26" s="31">
        <v>0</v>
      </c>
      <c r="R26" s="77"/>
      <c r="S26" s="31">
        <v>0</v>
      </c>
      <c r="T26" s="31">
        <v>196.52693920547955</v>
      </c>
      <c r="U26"/>
      <c r="V26" s="31">
        <v>0</v>
      </c>
      <c r="W26" s="31">
        <v>202.00827161202201</v>
      </c>
      <c r="X26" s="77"/>
      <c r="Y26" s="384">
        <v>0</v>
      </c>
      <c r="Z26" s="384">
        <v>208.36906630137</v>
      </c>
    </row>
    <row r="27" spans="1:26" s="162" customFormat="1" ht="12" customHeight="1">
      <c r="A27" s="83" t="s">
        <v>842</v>
      </c>
      <c r="B27" s="83"/>
      <c r="C27" s="408"/>
      <c r="D27" s="18"/>
      <c r="E27" s="31">
        <v>77.480493150684936</v>
      </c>
      <c r="F27" s="31">
        <v>72.676000000000002</v>
      </c>
      <c r="G27" s="31">
        <v>70.423572602739711</v>
      </c>
      <c r="H27" s="31">
        <v>66.008016393442702</v>
      </c>
      <c r="I27" s="1209">
        <v>66.145652054794596</v>
      </c>
      <c r="J27" s="77"/>
      <c r="K27" s="31">
        <v>23.551767123287672</v>
      </c>
      <c r="L27" s="31">
        <v>53.928726027397261</v>
      </c>
      <c r="M27" s="31">
        <v>0</v>
      </c>
      <c r="N27" s="77"/>
      <c r="O27" s="31">
        <v>27.817</v>
      </c>
      <c r="P27" s="31">
        <v>44.859000000000002</v>
      </c>
      <c r="Q27" s="31">
        <v>0</v>
      </c>
      <c r="R27" s="77"/>
      <c r="S27" s="31">
        <v>27.029060273972611</v>
      </c>
      <c r="T27" s="31">
        <v>43.3945123287671</v>
      </c>
      <c r="U27"/>
      <c r="V27" s="31">
        <v>25.895005464480899</v>
      </c>
      <c r="W27" s="31">
        <v>40.113010928961799</v>
      </c>
      <c r="X27" s="77"/>
      <c r="Y27" s="384">
        <v>23.762775342465801</v>
      </c>
      <c r="Z27" s="384">
        <v>42.382876712328802</v>
      </c>
    </row>
    <row r="28" spans="1:26" s="162" customFormat="1" ht="12" customHeight="1">
      <c r="A28" s="21" t="s">
        <v>843</v>
      </c>
      <c r="B28" s="408"/>
      <c r="C28" s="408"/>
      <c r="D28" s="18"/>
      <c r="E28" s="31">
        <v>43.187537402916206</v>
      </c>
      <c r="F28" s="31">
        <v>15.414010409999999</v>
      </c>
      <c r="G28" s="31">
        <v>0</v>
      </c>
      <c r="H28" s="31">
        <v>0</v>
      </c>
      <c r="I28" s="1209">
        <v>0</v>
      </c>
      <c r="J28" s="77"/>
      <c r="K28" s="31">
        <v>0</v>
      </c>
      <c r="L28" s="31">
        <v>43.187537402916206</v>
      </c>
      <c r="M28" s="31">
        <v>0</v>
      </c>
      <c r="N28" s="77"/>
      <c r="O28" s="31">
        <v>0</v>
      </c>
      <c r="P28" s="31">
        <v>15.414010409999999</v>
      </c>
      <c r="Q28" s="31">
        <v>0</v>
      </c>
      <c r="R28" s="77"/>
      <c r="S28" s="31">
        <v>0</v>
      </c>
      <c r="T28" s="31">
        <v>0</v>
      </c>
      <c r="U28"/>
      <c r="V28" s="31">
        <v>0</v>
      </c>
      <c r="W28" s="31">
        <v>0</v>
      </c>
      <c r="X28" s="77"/>
      <c r="Y28" s="384">
        <v>0</v>
      </c>
      <c r="Z28" s="384">
        <v>0</v>
      </c>
    </row>
    <row r="29" spans="1:26" s="162" customFormat="1" ht="12" customHeight="1">
      <c r="A29" s="21" t="s">
        <v>844</v>
      </c>
      <c r="B29" s="408"/>
      <c r="C29" s="408"/>
      <c r="D29" s="18"/>
      <c r="E29" s="31">
        <v>0</v>
      </c>
      <c r="F29" s="31">
        <v>0</v>
      </c>
      <c r="G29" s="31">
        <v>4.0182205277250063</v>
      </c>
      <c r="H29" s="31">
        <v>6.4594483570176413</v>
      </c>
      <c r="I29" s="1209">
        <v>5.6793229761512096</v>
      </c>
      <c r="J29" s="77"/>
      <c r="K29" s="31">
        <v>0</v>
      </c>
      <c r="L29" s="31">
        <v>0</v>
      </c>
      <c r="M29" s="31">
        <v>0</v>
      </c>
      <c r="N29" s="77"/>
      <c r="O29" s="31">
        <v>0</v>
      </c>
      <c r="P29" s="31">
        <v>0</v>
      </c>
      <c r="Q29" s="31">
        <v>0</v>
      </c>
      <c r="R29" s="77"/>
      <c r="S29" s="31">
        <v>4.0182205277250063</v>
      </c>
      <c r="T29" s="31">
        <v>0</v>
      </c>
      <c r="U29"/>
      <c r="V29" s="31">
        <v>6.4594483570176413</v>
      </c>
      <c r="W29" s="31">
        <v>0</v>
      </c>
      <c r="X29" s="77"/>
      <c r="Y29" s="384">
        <v>5.6793229761512096</v>
      </c>
      <c r="Z29" s="384">
        <v>0</v>
      </c>
    </row>
    <row r="30" spans="1:26" s="162" customFormat="1" ht="12" customHeight="1">
      <c r="A30" s="83" t="s">
        <v>845</v>
      </c>
      <c r="B30" s="83"/>
      <c r="C30" s="408"/>
      <c r="D30" s="18"/>
      <c r="E30" s="31">
        <v>26.146713906700878</v>
      </c>
      <c r="F30" s="31">
        <v>23.975000000000001</v>
      </c>
      <c r="G30" s="31">
        <v>22.235634882191807</v>
      </c>
      <c r="H30" s="31">
        <v>22.586388095696702</v>
      </c>
      <c r="I30" s="1209">
        <v>22.084238897448198</v>
      </c>
      <c r="J30" s="77"/>
      <c r="K30" s="31">
        <v>26.146713906700878</v>
      </c>
      <c r="L30" s="31">
        <v>0</v>
      </c>
      <c r="M30" s="31">
        <v>0</v>
      </c>
      <c r="N30" s="77"/>
      <c r="O30" s="31">
        <v>23.975000000000001</v>
      </c>
      <c r="P30" s="31">
        <v>0</v>
      </c>
      <c r="Q30" s="31">
        <v>0</v>
      </c>
      <c r="R30" s="77"/>
      <c r="S30" s="31">
        <v>22.235634882191807</v>
      </c>
      <c r="T30" s="31">
        <v>0</v>
      </c>
      <c r="U30"/>
      <c r="V30" s="31">
        <v>22.586388095696702</v>
      </c>
      <c r="W30" s="31">
        <v>0</v>
      </c>
      <c r="X30" s="77"/>
      <c r="Y30" s="384">
        <v>22.084238897448198</v>
      </c>
      <c r="Z30" s="384">
        <v>0</v>
      </c>
    </row>
    <row r="31" spans="1:26" s="162" customFormat="1" ht="12" customHeight="1">
      <c r="A31" s="385" t="s">
        <v>846</v>
      </c>
      <c r="B31" s="409"/>
      <c r="C31" s="409"/>
      <c r="D31" s="18"/>
      <c r="E31" s="386">
        <v>317.87599377537055</v>
      </c>
      <c r="F31" s="386">
        <v>307.05401041000005</v>
      </c>
      <c r="G31" s="386">
        <v>293.2043672181361</v>
      </c>
      <c r="H31" s="386">
        <v>297.06212445817903</v>
      </c>
      <c r="I31" s="405">
        <v>302.27828022976399</v>
      </c>
      <c r="J31" s="77"/>
      <c r="K31" s="386">
        <v>49.69848102998855</v>
      </c>
      <c r="L31" s="386">
        <v>268.17751274538199</v>
      </c>
      <c r="M31" s="386">
        <v>0</v>
      </c>
      <c r="N31" s="77"/>
      <c r="O31" s="386">
        <v>51.792000000000002</v>
      </c>
      <c r="P31" s="386">
        <v>255.26201041000002</v>
      </c>
      <c r="Q31" s="386">
        <v>0</v>
      </c>
      <c r="R31" s="77"/>
      <c r="S31" s="386">
        <v>53.282915683889428</v>
      </c>
      <c r="T31" s="386">
        <v>239.92145153424664</v>
      </c>
      <c r="U31"/>
      <c r="V31" s="386">
        <v>54.940841917195243</v>
      </c>
      <c r="W31" s="386">
        <v>242.12128254098383</v>
      </c>
      <c r="X31" s="77"/>
      <c r="Y31" s="387">
        <v>51.526337216065208</v>
      </c>
      <c r="Z31" s="387">
        <v>250.75194301369879</v>
      </c>
    </row>
    <row r="32" spans="1:26" s="162" customFormat="1" ht="12" customHeight="1">
      <c r="A32" s="385" t="s">
        <v>847</v>
      </c>
      <c r="B32" s="409"/>
      <c r="C32" s="409"/>
      <c r="D32" s="18"/>
      <c r="E32" s="386">
        <v>317.87599377537055</v>
      </c>
      <c r="F32" s="386">
        <v>307.05401041000005</v>
      </c>
      <c r="G32" s="386">
        <v>293.2043672181361</v>
      </c>
      <c r="H32" s="386">
        <v>297.06212445817903</v>
      </c>
      <c r="I32" s="405">
        <v>302.27828022976399</v>
      </c>
      <c r="J32" s="77"/>
      <c r="K32" s="386">
        <v>49.69848102998855</v>
      </c>
      <c r="L32" s="386">
        <v>268.17751274538199</v>
      </c>
      <c r="M32" s="386">
        <v>0</v>
      </c>
      <c r="N32" s="77"/>
      <c r="O32" s="386">
        <v>51.792000000000002</v>
      </c>
      <c r="P32" s="386">
        <v>255.26201041000002</v>
      </c>
      <c r="Q32" s="386">
        <v>0</v>
      </c>
      <c r="R32" s="77"/>
      <c r="S32" s="386">
        <v>53.282915683889428</v>
      </c>
      <c r="T32" s="386">
        <v>239.92145153424664</v>
      </c>
      <c r="U32"/>
      <c r="V32" s="386">
        <v>54.940841917195243</v>
      </c>
      <c r="W32" s="386">
        <v>242.12128254098383</v>
      </c>
      <c r="X32" s="77"/>
      <c r="Y32" s="387">
        <v>51.526337216065208</v>
      </c>
      <c r="Z32" s="387">
        <v>250.75194301369879</v>
      </c>
    </row>
    <row r="33" spans="1:26" s="162" customFormat="1" ht="12" customHeight="1">
      <c r="A33" s="21" t="s">
        <v>848</v>
      </c>
      <c r="B33" s="408"/>
      <c r="C33" s="408"/>
      <c r="D33" s="18"/>
      <c r="E33" s="31">
        <v>11.286325925744293</v>
      </c>
      <c r="F33" s="31">
        <v>11.019</v>
      </c>
      <c r="G33" s="31">
        <v>8.1689933787993372</v>
      </c>
      <c r="H33" s="31">
        <v>6.9444140613931902</v>
      </c>
      <c r="I33" s="1209">
        <v>5.7404640043085102</v>
      </c>
      <c r="J33" s="77"/>
      <c r="K33" s="31">
        <v>11.286325925744293</v>
      </c>
      <c r="L33" s="31">
        <v>0</v>
      </c>
      <c r="M33" s="31">
        <v>0</v>
      </c>
      <c r="N33" s="77"/>
      <c r="O33" s="31">
        <v>11.019</v>
      </c>
      <c r="P33" s="31">
        <v>0</v>
      </c>
      <c r="Q33" s="31">
        <v>0</v>
      </c>
      <c r="R33" s="77"/>
      <c r="S33" s="31">
        <v>8.1689933787993372</v>
      </c>
      <c r="T33" s="31">
        <v>0</v>
      </c>
      <c r="U33"/>
      <c r="V33" s="31">
        <v>6.9444140613931902</v>
      </c>
      <c r="W33" s="31">
        <v>0</v>
      </c>
      <c r="X33" s="77"/>
      <c r="Y33" s="384">
        <v>5.7404640043085102</v>
      </c>
      <c r="Z33" s="384">
        <v>0</v>
      </c>
    </row>
    <row r="34" spans="1:26" s="162" customFormat="1" ht="12" customHeight="1">
      <c r="A34" s="83" t="s">
        <v>849</v>
      </c>
      <c r="B34" s="83"/>
      <c r="C34" s="408"/>
      <c r="D34" s="18"/>
      <c r="E34" s="31">
        <v>1.6223593306577093</v>
      </c>
      <c r="F34" s="31">
        <v>1.4059999999999999</v>
      </c>
      <c r="G34" s="31">
        <v>1.543757588565259</v>
      </c>
      <c r="H34" s="31">
        <v>1.97399119171297</v>
      </c>
      <c r="I34" s="1209">
        <v>1.9693601824995599</v>
      </c>
      <c r="J34" s="77"/>
      <c r="K34" s="31">
        <v>1.6223593306577093</v>
      </c>
      <c r="L34" s="31">
        <v>0</v>
      </c>
      <c r="M34" s="31">
        <v>0</v>
      </c>
      <c r="N34" s="77"/>
      <c r="O34" s="31">
        <v>1.4059999999999999</v>
      </c>
      <c r="P34" s="31">
        <v>0</v>
      </c>
      <c r="Q34" s="31">
        <v>0</v>
      </c>
      <c r="R34" s="77"/>
      <c r="S34" s="31">
        <v>1.543757588565259</v>
      </c>
      <c r="T34" s="31">
        <v>0</v>
      </c>
      <c r="U34"/>
      <c r="V34" s="31">
        <v>1.97399119171297</v>
      </c>
      <c r="W34" s="31">
        <v>0</v>
      </c>
      <c r="X34" s="77"/>
      <c r="Y34" s="384">
        <v>1.9693601824995599</v>
      </c>
      <c r="Z34" s="384">
        <v>0</v>
      </c>
    </row>
    <row r="35" spans="1:26" s="162" customFormat="1" ht="12" customHeight="1">
      <c r="A35" s="385" t="s">
        <v>850</v>
      </c>
      <c r="B35" s="409"/>
      <c r="C35" s="409"/>
      <c r="D35" s="18"/>
      <c r="E35" s="386">
        <v>12.908685256402002</v>
      </c>
      <c r="F35" s="386">
        <v>12.425000000000001</v>
      </c>
      <c r="G35" s="386">
        <v>9.7127509673645953</v>
      </c>
      <c r="H35" s="386">
        <v>8.9184052531061599</v>
      </c>
      <c r="I35" s="405">
        <v>7.7098241868080706</v>
      </c>
      <c r="J35" s="77"/>
      <c r="K35" s="386">
        <v>12.908685256402002</v>
      </c>
      <c r="L35" s="386">
        <v>0</v>
      </c>
      <c r="M35" s="386">
        <v>0</v>
      </c>
      <c r="N35" s="77"/>
      <c r="O35" s="386">
        <v>12.425000000000001</v>
      </c>
      <c r="P35" s="386">
        <v>0</v>
      </c>
      <c r="Q35" s="386">
        <v>0</v>
      </c>
      <c r="R35" s="77"/>
      <c r="S35" s="386">
        <v>9.7127509673645953</v>
      </c>
      <c r="T35" s="386">
        <v>0</v>
      </c>
      <c r="U35"/>
      <c r="V35" s="386">
        <v>8.9184052531061599</v>
      </c>
      <c r="W35" s="386">
        <v>0</v>
      </c>
      <c r="X35" s="77"/>
      <c r="Y35" s="387">
        <v>7.7098241868080706</v>
      </c>
      <c r="Z35" s="387">
        <v>0</v>
      </c>
    </row>
    <row r="36" spans="1:26" s="162" customFormat="1" ht="12" customHeight="1">
      <c r="A36" s="385" t="s">
        <v>851</v>
      </c>
      <c r="B36" s="409"/>
      <c r="C36" s="409"/>
      <c r="D36" s="18"/>
      <c r="E36" s="386">
        <v>860.43153826129367</v>
      </c>
      <c r="F36" s="386">
        <v>797.45018465999999</v>
      </c>
      <c r="G36" s="386">
        <v>744.78055898604202</v>
      </c>
      <c r="H36" s="386">
        <v>775.05036199492463</v>
      </c>
      <c r="I36" s="405">
        <v>800.33432065492718</v>
      </c>
      <c r="J36" s="77"/>
      <c r="K36" s="386">
        <v>96.877041300000343</v>
      </c>
      <c r="L36" s="386">
        <v>763.55449696129335</v>
      </c>
      <c r="M36" s="386">
        <v>0</v>
      </c>
      <c r="N36" s="77"/>
      <c r="O36" s="386">
        <v>102.337</v>
      </c>
      <c r="P36" s="386">
        <v>695.11318466</v>
      </c>
      <c r="Q36" s="386">
        <v>0</v>
      </c>
      <c r="R36" s="77"/>
      <c r="S36" s="386">
        <v>95.987855535059438</v>
      </c>
      <c r="T36" s="386">
        <v>648.52970345098288</v>
      </c>
      <c r="U36"/>
      <c r="V36" s="386">
        <v>87.3614158226695</v>
      </c>
      <c r="W36" s="386">
        <v>687.68894617225533</v>
      </c>
      <c r="X36" s="77"/>
      <c r="Y36" s="387">
        <v>72.321542079807784</v>
      </c>
      <c r="Z36" s="387">
        <v>728.01277857511934</v>
      </c>
    </row>
    <row r="37" spans="1:26" s="162" customFormat="1" ht="12" customHeight="1">
      <c r="A37" s="83"/>
      <c r="B37" s="83"/>
      <c r="C37" s="408"/>
      <c r="D37" s="18"/>
      <c r="E37" s="408"/>
      <c r="F37" s="408"/>
      <c r="G37" s="408"/>
      <c r="H37" s="408"/>
      <c r="I37" s="1210"/>
      <c r="J37" s="77"/>
      <c r="K37" s="408"/>
      <c r="L37" s="408"/>
      <c r="M37" s="408"/>
      <c r="N37" s="77"/>
      <c r="O37" s="408"/>
      <c r="P37" s="408"/>
      <c r="Q37" s="408"/>
      <c r="R37" s="77"/>
      <c r="S37" s="408"/>
      <c r="T37" s="408"/>
      <c r="U37"/>
      <c r="V37" s="408"/>
      <c r="W37" s="408"/>
      <c r="X37" s="77"/>
      <c r="Y37"/>
      <c r="Z37"/>
    </row>
    <row r="38" spans="1:26" s="162" customFormat="1" ht="12" customHeight="1">
      <c r="A38" s="406" t="s">
        <v>852</v>
      </c>
      <c r="B38" s="381"/>
      <c r="C38" s="382"/>
      <c r="D38" s="18"/>
      <c r="E38" s="407"/>
      <c r="F38" s="407"/>
      <c r="G38" s="407"/>
      <c r="H38" s="407"/>
      <c r="I38" s="405"/>
      <c r="J38" s="77"/>
      <c r="K38" s="407"/>
      <c r="L38" s="407"/>
      <c r="M38" s="407"/>
      <c r="N38" s="77"/>
      <c r="O38" s="407"/>
      <c r="P38" s="407"/>
      <c r="Q38" s="407"/>
      <c r="R38" s="77"/>
      <c r="S38" s="407"/>
      <c r="T38" s="407"/>
      <c r="U38"/>
      <c r="V38" s="407"/>
      <c r="W38" s="407"/>
      <c r="X38" s="77"/>
      <c r="Y38" s="405"/>
      <c r="Z38" s="405"/>
    </row>
    <row r="39" spans="1:26" s="162" customFormat="1" ht="12" customHeight="1">
      <c r="A39" s="83" t="s">
        <v>853</v>
      </c>
      <c r="B39" s="83"/>
      <c r="C39" s="408"/>
      <c r="D39" s="18"/>
      <c r="E39" s="31">
        <v>857</v>
      </c>
      <c r="F39" s="31">
        <v>143.52991588971966</v>
      </c>
      <c r="G39" s="31">
        <v>0</v>
      </c>
      <c r="H39" s="31">
        <v>0</v>
      </c>
      <c r="I39" s="1209">
        <v>0</v>
      </c>
      <c r="J39" s="77"/>
      <c r="K39" s="31">
        <v>0</v>
      </c>
      <c r="L39" s="31">
        <v>0</v>
      </c>
      <c r="M39" s="31">
        <v>857</v>
      </c>
      <c r="N39" s="77"/>
      <c r="O39" s="31">
        <v>0</v>
      </c>
      <c r="P39" s="31">
        <v>0</v>
      </c>
      <c r="Q39" s="31">
        <v>143.52991588971966</v>
      </c>
      <c r="R39" s="77"/>
      <c r="S39" s="31">
        <v>0</v>
      </c>
      <c r="T39" s="31">
        <v>0</v>
      </c>
      <c r="U39"/>
      <c r="V39" s="31">
        <v>0</v>
      </c>
      <c r="W39" s="31">
        <v>0</v>
      </c>
      <c r="X39" s="77"/>
      <c r="Y39" s="384">
        <v>0</v>
      </c>
      <c r="Z39" s="384">
        <v>0</v>
      </c>
    </row>
    <row r="40" spans="1:26" s="162" customFormat="1" ht="12" customHeight="1">
      <c r="A40" s="83" t="s">
        <v>854</v>
      </c>
      <c r="B40" s="83"/>
      <c r="C40" s="408"/>
      <c r="D40" s="18"/>
      <c r="E40" s="31">
        <v>50.1</v>
      </c>
      <c r="F40" s="31">
        <v>51.155999999999999</v>
      </c>
      <c r="G40" s="31">
        <v>50.584000000000003</v>
      </c>
      <c r="H40" s="31">
        <v>52.359428961748606</v>
      </c>
      <c r="I40" s="1209">
        <v>51.267268493150702</v>
      </c>
      <c r="J40" s="77"/>
      <c r="K40" s="31">
        <v>0</v>
      </c>
      <c r="L40" s="31">
        <v>50.1</v>
      </c>
      <c r="M40" s="31">
        <v>0</v>
      </c>
      <c r="N40" s="77"/>
      <c r="O40" s="31">
        <v>0</v>
      </c>
      <c r="P40" s="31">
        <v>51.155999999999999</v>
      </c>
      <c r="Q40" s="31">
        <v>0</v>
      </c>
      <c r="R40" s="77"/>
      <c r="S40" s="31">
        <v>0</v>
      </c>
      <c r="T40" s="31">
        <v>50.584000000000003</v>
      </c>
      <c r="U40"/>
      <c r="V40" s="31">
        <v>0</v>
      </c>
      <c r="W40" s="31">
        <v>52.359428961748606</v>
      </c>
      <c r="X40" s="77"/>
      <c r="Y40" s="384">
        <v>0</v>
      </c>
      <c r="Z40" s="384">
        <v>51.267268493150702</v>
      </c>
    </row>
    <row r="41" spans="1:26" s="162" customFormat="1" ht="12" customHeight="1">
      <c r="A41" s="83" t="s">
        <v>855</v>
      </c>
      <c r="B41" s="83"/>
      <c r="C41" s="408"/>
      <c r="D41" s="18"/>
      <c r="E41" s="31">
        <v>2.6</v>
      </c>
      <c r="F41" s="31">
        <v>6.2910000000000004</v>
      </c>
      <c r="G41" s="31">
        <v>5.375</v>
      </c>
      <c r="H41" s="31">
        <v>3.1474071038251399</v>
      </c>
      <c r="I41" s="1209">
        <v>3.8579835616438398</v>
      </c>
      <c r="J41" s="77"/>
      <c r="K41" s="31">
        <v>0</v>
      </c>
      <c r="L41" s="31">
        <v>2.6</v>
      </c>
      <c r="M41" s="31">
        <v>0</v>
      </c>
      <c r="N41" s="77"/>
      <c r="O41" s="31">
        <v>0</v>
      </c>
      <c r="P41" s="31">
        <v>6.2910000000000004</v>
      </c>
      <c r="Q41" s="31">
        <v>0</v>
      </c>
      <c r="R41" s="77"/>
      <c r="S41" s="31">
        <v>0</v>
      </c>
      <c r="T41" s="31">
        <v>5.375</v>
      </c>
      <c r="U41"/>
      <c r="V41" s="31">
        <v>0</v>
      </c>
      <c r="W41" s="31">
        <v>3.1474071038251399</v>
      </c>
      <c r="X41" s="77"/>
      <c r="Y41" s="384">
        <v>0</v>
      </c>
      <c r="Z41" s="384">
        <v>3.8579835616438398</v>
      </c>
    </row>
    <row r="42" spans="1:26" s="162" customFormat="1" ht="12" customHeight="1">
      <c r="A42" s="21" t="s">
        <v>856</v>
      </c>
      <c r="B42" s="408"/>
      <c r="C42" s="408"/>
      <c r="D42" s="18"/>
      <c r="E42" s="31">
        <v>1.9</v>
      </c>
      <c r="F42" s="31">
        <v>1.5569999999999999</v>
      </c>
      <c r="G42" s="31">
        <v>1.3360000000000001</v>
      </c>
      <c r="H42" s="31">
        <v>0.80128688524590197</v>
      </c>
      <c r="I42" s="1209">
        <v>0.88940273972602801</v>
      </c>
      <c r="J42" s="77"/>
      <c r="K42" s="31">
        <v>0</v>
      </c>
      <c r="L42" s="31">
        <v>1.9</v>
      </c>
      <c r="M42" s="31">
        <v>0</v>
      </c>
      <c r="N42" s="77"/>
      <c r="O42" s="31">
        <v>0</v>
      </c>
      <c r="P42" s="31">
        <v>1.5569999999999999</v>
      </c>
      <c r="Q42" s="31">
        <v>0</v>
      </c>
      <c r="R42" s="77"/>
      <c r="S42" s="31">
        <v>0</v>
      </c>
      <c r="T42" s="31">
        <v>1.3360000000000001</v>
      </c>
      <c r="U42"/>
      <c r="V42" s="31">
        <v>0</v>
      </c>
      <c r="W42" s="31">
        <v>0.80128688524590197</v>
      </c>
      <c r="X42" s="77"/>
      <c r="Y42" s="384">
        <v>0</v>
      </c>
      <c r="Z42" s="384">
        <v>0.88940273972602801</v>
      </c>
    </row>
    <row r="43" spans="1:26" s="162" customFormat="1" ht="12" customHeight="1">
      <c r="A43" s="83" t="s">
        <v>836</v>
      </c>
      <c r="B43" s="83"/>
      <c r="C43" s="408"/>
      <c r="D43" s="18"/>
      <c r="E43" s="31">
        <v>0</v>
      </c>
      <c r="F43" s="31">
        <v>0</v>
      </c>
      <c r="G43" s="31">
        <v>0</v>
      </c>
      <c r="H43" s="31">
        <v>0.19050321323945299</v>
      </c>
      <c r="I43" s="1209">
        <v>3.03294849315068</v>
      </c>
      <c r="J43" s="77"/>
      <c r="K43" s="31">
        <v>0</v>
      </c>
      <c r="L43" s="31">
        <v>0</v>
      </c>
      <c r="M43" s="31">
        <v>0</v>
      </c>
      <c r="N43" s="77"/>
      <c r="O43" s="31">
        <v>0</v>
      </c>
      <c r="P43" s="31">
        <v>0</v>
      </c>
      <c r="Q43" s="31">
        <v>0</v>
      </c>
      <c r="R43" s="77"/>
      <c r="S43" s="31">
        <v>0</v>
      </c>
      <c r="T43" s="31">
        <v>0</v>
      </c>
      <c r="U43"/>
      <c r="V43" s="31">
        <v>0.19050321323945299</v>
      </c>
      <c r="W43" s="31">
        <v>0</v>
      </c>
      <c r="X43" s="77"/>
      <c r="Y43" s="384">
        <v>3.03294849315068</v>
      </c>
      <c r="Z43" s="384">
        <v>0</v>
      </c>
    </row>
    <row r="44" spans="1:26" s="162" customFormat="1" ht="12" customHeight="1">
      <c r="A44" s="83" t="s">
        <v>857</v>
      </c>
      <c r="B44" s="83"/>
      <c r="C44" s="408"/>
      <c r="D44" s="18"/>
      <c r="E44" s="31">
        <v>48</v>
      </c>
      <c r="F44" s="31">
        <v>46.725000000000001</v>
      </c>
      <c r="G44" s="31">
        <v>59.874566144724071</v>
      </c>
      <c r="H44" s="31">
        <v>57.943794755070499</v>
      </c>
      <c r="I44" s="1209">
        <v>55.249042451475802</v>
      </c>
      <c r="J44" s="77"/>
      <c r="K44" s="31">
        <v>0</v>
      </c>
      <c r="L44" s="31">
        <v>48</v>
      </c>
      <c r="M44" s="31">
        <v>0</v>
      </c>
      <c r="N44" s="77"/>
      <c r="O44" s="31">
        <v>0</v>
      </c>
      <c r="P44" s="31">
        <v>46.725000000000001</v>
      </c>
      <c r="Q44" s="31">
        <v>0</v>
      </c>
      <c r="R44" s="77"/>
      <c r="S44" s="31">
        <v>0</v>
      </c>
      <c r="T44" s="31">
        <v>59.874566144724071</v>
      </c>
      <c r="U44"/>
      <c r="V44" s="31">
        <v>0</v>
      </c>
      <c r="W44" s="31">
        <v>57.943794755070499</v>
      </c>
      <c r="X44" s="77"/>
      <c r="Y44" s="384">
        <v>0</v>
      </c>
      <c r="Z44" s="384">
        <v>55.249042451475802</v>
      </c>
    </row>
    <row r="45" spans="1:26" s="162" customFormat="1" ht="12" customHeight="1">
      <c r="A45" s="83" t="s">
        <v>615</v>
      </c>
      <c r="B45" s="83"/>
      <c r="C45" s="408"/>
      <c r="D45" s="18"/>
      <c r="E45" s="31">
        <v>30</v>
      </c>
      <c r="F45" s="31">
        <v>6.798</v>
      </c>
      <c r="G45" s="31">
        <v>0</v>
      </c>
      <c r="H45" s="31">
        <v>0</v>
      </c>
      <c r="I45" s="1209">
        <v>0</v>
      </c>
      <c r="J45" s="77"/>
      <c r="K45" s="31">
        <v>0</v>
      </c>
      <c r="L45" s="31">
        <v>30</v>
      </c>
      <c r="M45" s="31">
        <v>0</v>
      </c>
      <c r="N45" s="77"/>
      <c r="O45" s="31">
        <v>0</v>
      </c>
      <c r="P45" s="31">
        <v>6.798</v>
      </c>
      <c r="Q45" s="31">
        <v>0</v>
      </c>
      <c r="R45" s="77"/>
      <c r="S45" s="31">
        <v>0</v>
      </c>
      <c r="T45" s="31">
        <v>0</v>
      </c>
      <c r="U45"/>
      <c r="V45" s="31">
        <v>0</v>
      </c>
      <c r="W45" s="31">
        <v>0</v>
      </c>
      <c r="X45" s="77"/>
      <c r="Y45" s="384">
        <v>0</v>
      </c>
      <c r="Z45" s="384">
        <v>0</v>
      </c>
    </row>
    <row r="46" spans="1:26" s="162" customFormat="1" ht="12" customHeight="1">
      <c r="A46" s="83" t="s">
        <v>858</v>
      </c>
      <c r="B46" s="83"/>
      <c r="C46" s="408"/>
      <c r="D46" s="18"/>
      <c r="E46" s="31">
        <v>0</v>
      </c>
      <c r="F46" s="31">
        <v>25</v>
      </c>
      <c r="G46" s="31">
        <v>62.456322521116121</v>
      </c>
      <c r="H46" s="31">
        <v>68.779021857923496</v>
      </c>
      <c r="I46" s="1209">
        <v>78.739630136986307</v>
      </c>
      <c r="J46" s="77"/>
      <c r="K46" s="31">
        <v>0</v>
      </c>
      <c r="L46" s="31">
        <v>0</v>
      </c>
      <c r="M46" s="31">
        <v>0</v>
      </c>
      <c r="N46" s="77"/>
      <c r="O46" s="31">
        <v>0</v>
      </c>
      <c r="P46" s="31">
        <v>25</v>
      </c>
      <c r="Q46" s="31">
        <v>0</v>
      </c>
      <c r="R46" s="77"/>
      <c r="S46" s="31">
        <v>0</v>
      </c>
      <c r="T46" s="31">
        <v>62.456322521116121</v>
      </c>
      <c r="U46"/>
      <c r="V46" s="31">
        <v>0</v>
      </c>
      <c r="W46" s="31">
        <v>68.779021857923496</v>
      </c>
      <c r="X46" s="77"/>
      <c r="Y46" s="384">
        <v>0</v>
      </c>
      <c r="Z46" s="384">
        <v>78.739630136986307</v>
      </c>
    </row>
    <row r="47" spans="1:26" s="162" customFormat="1" ht="12" customHeight="1">
      <c r="A47" s="21" t="s">
        <v>859</v>
      </c>
      <c r="B47" s="408"/>
      <c r="C47" s="408"/>
      <c r="D47" s="18"/>
      <c r="E47" s="31">
        <v>1</v>
      </c>
      <c r="F47" s="31">
        <v>32.856756150000002</v>
      </c>
      <c r="G47" s="31">
        <v>81.870029156592992</v>
      </c>
      <c r="H47" s="31">
        <v>82.489645786088602</v>
      </c>
      <c r="I47" s="1209">
        <v>75.221180900610094</v>
      </c>
      <c r="J47" s="77"/>
      <c r="K47" s="31">
        <v>0</v>
      </c>
      <c r="L47" s="31">
        <v>1</v>
      </c>
      <c r="M47" s="31">
        <v>0</v>
      </c>
      <c r="N47" s="77"/>
      <c r="O47" s="31">
        <v>0</v>
      </c>
      <c r="P47" s="31">
        <v>32.856756150000002</v>
      </c>
      <c r="Q47" s="31">
        <v>0</v>
      </c>
      <c r="R47" s="77"/>
      <c r="S47" s="31">
        <v>0</v>
      </c>
      <c r="T47" s="31">
        <v>81.870029156592992</v>
      </c>
      <c r="U47"/>
      <c r="V47" s="31">
        <v>0</v>
      </c>
      <c r="W47" s="31">
        <v>82.489645786088602</v>
      </c>
      <c r="X47" s="77"/>
      <c r="Y47" s="384">
        <v>0</v>
      </c>
      <c r="Z47" s="384">
        <v>75.221180900610094</v>
      </c>
    </row>
    <row r="48" spans="1:26" s="162" customFormat="1" ht="12" customHeight="1">
      <c r="A48" s="385" t="s">
        <v>860</v>
      </c>
      <c r="B48" s="409"/>
      <c r="C48" s="409"/>
      <c r="D48" s="18"/>
      <c r="E48" s="386">
        <v>990.6</v>
      </c>
      <c r="F48" s="386">
        <v>313.9136720397197</v>
      </c>
      <c r="G48" s="386">
        <v>261.49591782243317</v>
      </c>
      <c r="H48" s="386">
        <v>265.71108856314169</v>
      </c>
      <c r="I48" s="405">
        <v>268.25745677674342</v>
      </c>
      <c r="J48" s="77"/>
      <c r="K48" s="386">
        <v>0</v>
      </c>
      <c r="L48" s="386">
        <v>133.6</v>
      </c>
      <c r="M48" s="386">
        <v>857</v>
      </c>
      <c r="N48" s="77"/>
      <c r="O48" s="386">
        <v>0</v>
      </c>
      <c r="P48" s="386">
        <v>170.38375615000001</v>
      </c>
      <c r="Q48" s="386">
        <v>143.52991588971966</v>
      </c>
      <c r="R48" s="77"/>
      <c r="S48" s="386">
        <v>0</v>
      </c>
      <c r="T48" s="386">
        <v>261.49591782243317</v>
      </c>
      <c r="U48"/>
      <c r="V48" s="386">
        <v>0</v>
      </c>
      <c r="W48" s="386">
        <v>265.52058534990226</v>
      </c>
      <c r="X48" s="77"/>
      <c r="Y48" s="387">
        <v>3.03294849315068</v>
      </c>
      <c r="Z48" s="387">
        <v>265.22450828359274</v>
      </c>
    </row>
    <row r="49" spans="1:26" s="162" customFormat="1" ht="12" customHeight="1">
      <c r="A49" s="385" t="s">
        <v>861</v>
      </c>
      <c r="B49" s="409"/>
      <c r="C49" s="409"/>
      <c r="D49" s="18"/>
      <c r="E49" s="386">
        <v>1851.0315382612937</v>
      </c>
      <c r="F49" s="386">
        <v>1111.3638566997197</v>
      </c>
      <c r="G49" s="386">
        <v>1006.013476808475</v>
      </c>
      <c r="H49" s="386">
        <v>1040.7614505580664</v>
      </c>
      <c r="I49" s="1211">
        <v>1068.5917774316706</v>
      </c>
      <c r="J49" s="77"/>
      <c r="K49" s="386">
        <v>96.877041300000343</v>
      </c>
      <c r="L49" s="386">
        <v>897.15449696129338</v>
      </c>
      <c r="M49" s="386">
        <v>857</v>
      </c>
      <c r="N49" s="77"/>
      <c r="O49" s="386">
        <v>102.337</v>
      </c>
      <c r="P49" s="386">
        <v>865.49694081000007</v>
      </c>
      <c r="Q49" s="386">
        <v>143.52991588971966</v>
      </c>
      <c r="R49" s="77"/>
      <c r="S49" s="386">
        <v>95.987855535059438</v>
      </c>
      <c r="T49" s="386">
        <v>910.02562127341605</v>
      </c>
      <c r="U49"/>
      <c r="V49" s="386">
        <v>87.551919035908952</v>
      </c>
      <c r="W49" s="386">
        <v>953.20953152215759</v>
      </c>
      <c r="X49" s="77"/>
      <c r="Y49" s="387">
        <v>75.354490572958468</v>
      </c>
      <c r="Z49" s="387">
        <v>993.23728685871208</v>
      </c>
    </row>
    <row r="50" spans="1:26" s="162" customFormat="1" ht="12" customHeight="1">
      <c r="A50" s="21"/>
      <c r="B50" s="408"/>
      <c r="C50" s="408"/>
      <c r="D50" s="18"/>
      <c r="E50" s="31"/>
      <c r="F50" s="31"/>
      <c r="G50" s="31"/>
      <c r="H50" s="31"/>
      <c r="I50" s="119"/>
      <c r="J50" s="77"/>
      <c r="K50" s="77"/>
      <c r="L50" s="77"/>
      <c r="M50" s="77"/>
      <c r="N50" s="77"/>
      <c r="O50" s="77"/>
      <c r="P50" s="77"/>
      <c r="Q50" s="77"/>
      <c r="R50" s="77"/>
      <c r="S50" s="77"/>
      <c r="T50" s="77"/>
      <c r="U50" s="77"/>
      <c r="V50" s="77"/>
      <c r="W50" s="77"/>
      <c r="X50" s="77"/>
      <c r="Y50" s="77"/>
      <c r="Z50" s="77"/>
    </row>
    <row r="51" spans="1:26" s="162" customFormat="1" ht="12" customHeight="1">
      <c r="A51" s="674" t="s">
        <v>862</v>
      </c>
      <c r="B51" s="675"/>
      <c r="C51" s="18"/>
      <c r="D51" s="18"/>
      <c r="E51" s="18"/>
      <c r="F51" s="18"/>
      <c r="G51" s="18"/>
      <c r="H51" s="18" t="s">
        <v>823</v>
      </c>
      <c r="I51" s="374"/>
      <c r="J51" s="77"/>
      <c r="K51" s="77"/>
      <c r="L51" s="77"/>
      <c r="M51" s="77"/>
      <c r="N51" s="77"/>
      <c r="O51" s="77"/>
      <c r="P51" s="77"/>
      <c r="Q51" s="77"/>
      <c r="R51" s="77"/>
      <c r="S51" s="77"/>
      <c r="T51" s="77"/>
      <c r="U51" s="77"/>
      <c r="V51" s="77"/>
      <c r="W51" s="77"/>
      <c r="X51" s="77"/>
      <c r="Y51" s="77"/>
      <c r="Z51" s="77"/>
    </row>
    <row r="52" spans="1:26" s="162" customFormat="1" ht="12" customHeight="1">
      <c r="A52" s="375" t="s">
        <v>824</v>
      </c>
      <c r="B52" s="375"/>
      <c r="C52" s="376"/>
      <c r="D52" s="18"/>
      <c r="E52" s="404">
        <v>2021</v>
      </c>
      <c r="F52" s="404">
        <v>2022</v>
      </c>
      <c r="G52" s="404">
        <v>2023</v>
      </c>
      <c r="H52" s="404">
        <v>2024</v>
      </c>
      <c r="I52" s="405">
        <v>2025</v>
      </c>
      <c r="J52" s="77"/>
      <c r="K52" s="678">
        <v>2021</v>
      </c>
      <c r="L52" s="678">
        <v>2021</v>
      </c>
      <c r="M52" s="678">
        <v>2021</v>
      </c>
      <c r="N52" s="77"/>
      <c r="O52" s="678">
        <v>2022</v>
      </c>
      <c r="P52" s="678">
        <v>2022</v>
      </c>
      <c r="Q52" s="678">
        <v>2022</v>
      </c>
      <c r="R52" s="77"/>
      <c r="S52" s="678">
        <v>2023</v>
      </c>
      <c r="T52" s="678">
        <v>2023</v>
      </c>
      <c r="U52" s="18"/>
      <c r="V52" s="678">
        <v>2024</v>
      </c>
      <c r="W52" s="678">
        <v>2024</v>
      </c>
      <c r="X52" s="77"/>
      <c r="Y52" s="676">
        <v>2025</v>
      </c>
      <c r="Z52" s="676">
        <v>2025</v>
      </c>
    </row>
    <row r="53" spans="1:26" s="162" customFormat="1" ht="12" customHeight="1">
      <c r="A53" s="375"/>
      <c r="B53" s="375"/>
      <c r="C53" s="376"/>
      <c r="D53" s="18"/>
      <c r="E53" s="404"/>
      <c r="F53" s="404"/>
      <c r="G53" s="404"/>
      <c r="H53" s="404"/>
      <c r="I53" s="405"/>
      <c r="J53" s="77"/>
      <c r="K53" s="678" t="s">
        <v>571</v>
      </c>
      <c r="L53" s="678" t="s">
        <v>572</v>
      </c>
      <c r="M53" s="678" t="s">
        <v>572</v>
      </c>
      <c r="N53" s="77"/>
      <c r="O53" s="678" t="s">
        <v>571</v>
      </c>
      <c r="P53" s="678" t="s">
        <v>572</v>
      </c>
      <c r="Q53" s="678" t="s">
        <v>572</v>
      </c>
      <c r="R53" s="77"/>
      <c r="S53" s="678" t="s">
        <v>571</v>
      </c>
      <c r="T53" s="678" t="s">
        <v>572</v>
      </c>
      <c r="U53" s="18"/>
      <c r="V53" s="678" t="s">
        <v>571</v>
      </c>
      <c r="W53" s="678" t="s">
        <v>572</v>
      </c>
      <c r="X53" s="77"/>
      <c r="Y53" s="676" t="s">
        <v>571</v>
      </c>
      <c r="Z53" s="676" t="s">
        <v>572</v>
      </c>
    </row>
    <row r="54" spans="1:26" s="162" customFormat="1" ht="12" customHeight="1">
      <c r="A54" s="406" t="s">
        <v>578</v>
      </c>
      <c r="B54" s="381"/>
      <c r="C54" s="382"/>
      <c r="D54" s="18"/>
      <c r="E54" s="407"/>
      <c r="F54" s="407"/>
      <c r="G54" s="407"/>
      <c r="H54" s="407"/>
      <c r="I54" s="405"/>
      <c r="J54" s="77"/>
      <c r="K54" s="679" t="s">
        <v>574</v>
      </c>
      <c r="L54" s="679" t="s">
        <v>575</v>
      </c>
      <c r="M54" s="679" t="s">
        <v>37</v>
      </c>
      <c r="N54" s="77"/>
      <c r="O54" s="679" t="s">
        <v>574</v>
      </c>
      <c r="P54" s="679" t="s">
        <v>575</v>
      </c>
      <c r="Q54" s="679" t="s">
        <v>37</v>
      </c>
      <c r="R54" s="77"/>
      <c r="S54" s="679" t="s">
        <v>574</v>
      </c>
      <c r="T54" s="679" t="s">
        <v>575</v>
      </c>
      <c r="U54" s="18"/>
      <c r="V54" s="679" t="s">
        <v>574</v>
      </c>
      <c r="W54" s="679" t="s">
        <v>575</v>
      </c>
      <c r="X54" s="77"/>
      <c r="Y54" s="677" t="s">
        <v>574</v>
      </c>
      <c r="Z54" s="677" t="s">
        <v>575</v>
      </c>
    </row>
    <row r="55" spans="1:26" s="162" customFormat="1" ht="12" customHeight="1">
      <c r="A55" s="21" t="s">
        <v>863</v>
      </c>
      <c r="B55" s="408"/>
      <c r="C55" s="408"/>
      <c r="D55" s="18"/>
      <c r="E55" s="31">
        <v>5.050207783444117</v>
      </c>
      <c r="F55" s="31">
        <v>5.1630000000000003</v>
      </c>
      <c r="G55" s="31">
        <v>4.7791070618225877</v>
      </c>
      <c r="H55" s="31">
        <v>3.6576495806679699</v>
      </c>
      <c r="I55" s="1209">
        <v>3.6466409638923398</v>
      </c>
      <c r="J55" s="77"/>
      <c r="K55" s="31">
        <v>0</v>
      </c>
      <c r="L55" s="31">
        <v>5.050207783444117</v>
      </c>
      <c r="M55" s="31">
        <v>0</v>
      </c>
      <c r="N55" s="77"/>
      <c r="O55" s="31">
        <v>0</v>
      </c>
      <c r="P55" s="31">
        <v>5.1630000000000003</v>
      </c>
      <c r="Q55" s="31">
        <v>0</v>
      </c>
      <c r="R55" s="77"/>
      <c r="S55" s="31">
        <v>0</v>
      </c>
      <c r="T55" s="31">
        <v>4.7791070618225877</v>
      </c>
      <c r="U55"/>
      <c r="V55" s="31">
        <v>0</v>
      </c>
      <c r="W55" s="31">
        <v>3.6576495806679699</v>
      </c>
      <c r="X55" s="77"/>
      <c r="Y55" s="384">
        <v>0</v>
      </c>
      <c r="Z55" s="384">
        <v>3.6466409638923398</v>
      </c>
    </row>
    <row r="56" spans="1:26" s="162" customFormat="1" ht="12" customHeight="1">
      <c r="A56" s="413" t="s">
        <v>826</v>
      </c>
      <c r="B56" s="409"/>
      <c r="C56" s="409"/>
      <c r="D56" s="18"/>
      <c r="E56" s="386">
        <v>5.050207783444117</v>
      </c>
      <c r="F56" s="386">
        <v>5.1630000000000003</v>
      </c>
      <c r="G56" s="386">
        <v>4.7791070618225877</v>
      </c>
      <c r="H56" s="386">
        <v>3.6576495806679699</v>
      </c>
      <c r="I56" s="405">
        <v>3.6466409638923398</v>
      </c>
      <c r="J56" s="77"/>
      <c r="K56" s="386">
        <v>0</v>
      </c>
      <c r="L56" s="386">
        <v>5.050207783444117</v>
      </c>
      <c r="M56" s="386">
        <v>0</v>
      </c>
      <c r="N56" s="77"/>
      <c r="O56" s="386">
        <v>0</v>
      </c>
      <c r="P56" s="386">
        <v>5.1630000000000003</v>
      </c>
      <c r="Q56" s="386">
        <v>0</v>
      </c>
      <c r="R56" s="77"/>
      <c r="S56" s="386">
        <v>0</v>
      </c>
      <c r="T56" s="386">
        <v>4.7791070618225877</v>
      </c>
      <c r="U56"/>
      <c r="V56" s="386">
        <v>0</v>
      </c>
      <c r="W56" s="386">
        <v>3.6576495806679699</v>
      </c>
      <c r="X56" s="77"/>
      <c r="Y56" s="387">
        <v>0</v>
      </c>
      <c r="Z56" s="387">
        <v>3.6466409638923398</v>
      </c>
    </row>
    <row r="57" spans="1:26" s="162" customFormat="1" ht="12" customHeight="1">
      <c r="A57" s="83" t="s">
        <v>827</v>
      </c>
      <c r="B57" s="83"/>
      <c r="C57" s="408"/>
      <c r="D57" s="18"/>
      <c r="E57" s="31">
        <v>47.783021917808206</v>
      </c>
      <c r="F57" s="31">
        <v>56.401000000000003</v>
      </c>
      <c r="G57" s="31">
        <v>66.219463149805108</v>
      </c>
      <c r="H57" s="31">
        <v>84.241310782212196</v>
      </c>
      <c r="I57" s="1209">
        <v>87.267897242970093</v>
      </c>
      <c r="J57" s="77"/>
      <c r="K57" s="31">
        <v>0</v>
      </c>
      <c r="L57" s="31">
        <v>47.783021917808206</v>
      </c>
      <c r="M57" s="31">
        <v>0</v>
      </c>
      <c r="N57" s="77"/>
      <c r="O57" s="31">
        <v>0</v>
      </c>
      <c r="P57" s="31">
        <v>56.401000000000003</v>
      </c>
      <c r="Q57" s="31">
        <v>0</v>
      </c>
      <c r="R57" s="77"/>
      <c r="S57" s="31">
        <v>0</v>
      </c>
      <c r="T57" s="31">
        <v>66.219463149805108</v>
      </c>
      <c r="U57"/>
      <c r="V57" s="31">
        <v>0</v>
      </c>
      <c r="W57" s="31">
        <v>84.241310782212196</v>
      </c>
      <c r="X57" s="77"/>
      <c r="Y57" s="384">
        <v>0</v>
      </c>
      <c r="Z57" s="384">
        <v>87.267897242970093</v>
      </c>
    </row>
    <row r="58" spans="1:26" s="162" customFormat="1" ht="12" customHeight="1">
      <c r="A58" s="83" t="s">
        <v>828</v>
      </c>
      <c r="B58" s="83"/>
      <c r="C58" s="408"/>
      <c r="D58" s="18"/>
      <c r="E58" s="31">
        <v>21.871834214619323</v>
      </c>
      <c r="F58" s="31">
        <v>19.262</v>
      </c>
      <c r="G58" s="31">
        <v>21.860589252446168</v>
      </c>
      <c r="H58" s="31">
        <v>22.745506063622202</v>
      </c>
      <c r="I58" s="1209">
        <v>23.802357480104199</v>
      </c>
      <c r="J58" s="77"/>
      <c r="K58" s="31">
        <v>0</v>
      </c>
      <c r="L58" s="31">
        <v>21.871834214619323</v>
      </c>
      <c r="M58" s="31">
        <v>0</v>
      </c>
      <c r="N58" s="77"/>
      <c r="O58" s="31">
        <v>0</v>
      </c>
      <c r="P58" s="31">
        <v>19.262</v>
      </c>
      <c r="Q58" s="31">
        <v>0</v>
      </c>
      <c r="R58" s="77"/>
      <c r="S58" s="31">
        <v>0</v>
      </c>
      <c r="T58" s="31">
        <v>21.860589252446168</v>
      </c>
      <c r="U58"/>
      <c r="V58" s="31">
        <v>0</v>
      </c>
      <c r="W58" s="31">
        <v>22.745506063622202</v>
      </c>
      <c r="X58" s="77"/>
      <c r="Y58" s="384">
        <v>0</v>
      </c>
      <c r="Z58" s="384">
        <v>23.802357480104199</v>
      </c>
    </row>
    <row r="59" spans="1:26" s="162" customFormat="1" ht="12" customHeight="1">
      <c r="A59" s="413" t="s">
        <v>829</v>
      </c>
      <c r="B59" s="409"/>
      <c r="C59" s="409"/>
      <c r="D59" s="18"/>
      <c r="E59" s="386">
        <v>69.654856132427525</v>
      </c>
      <c r="F59" s="386">
        <v>75.663000000000011</v>
      </c>
      <c r="G59" s="386">
        <v>88.080052402251283</v>
      </c>
      <c r="H59" s="386">
        <v>106.9868168458344</v>
      </c>
      <c r="I59" s="405">
        <v>111.0702547230743</v>
      </c>
      <c r="J59" s="77"/>
      <c r="K59" s="386">
        <v>0</v>
      </c>
      <c r="L59" s="386">
        <v>69.654856132427525</v>
      </c>
      <c r="M59" s="386">
        <v>0</v>
      </c>
      <c r="N59" s="77"/>
      <c r="O59" s="386">
        <v>0</v>
      </c>
      <c r="P59" s="386">
        <v>75.663000000000011</v>
      </c>
      <c r="Q59" s="386">
        <v>0</v>
      </c>
      <c r="R59" s="77"/>
      <c r="S59" s="386">
        <v>0</v>
      </c>
      <c r="T59" s="386">
        <v>88.080052402251283</v>
      </c>
      <c r="U59"/>
      <c r="V59" s="386">
        <v>0</v>
      </c>
      <c r="W59" s="386">
        <v>106.9868168458344</v>
      </c>
      <c r="X59" s="77"/>
      <c r="Y59" s="387">
        <v>0</v>
      </c>
      <c r="Z59" s="387">
        <v>111.0702547230743</v>
      </c>
    </row>
    <row r="60" spans="1:26" s="162" customFormat="1" ht="12" hidden="1" customHeight="1">
      <c r="A60" s="21" t="s">
        <v>864</v>
      </c>
      <c r="B60" s="83"/>
      <c r="C60" s="408"/>
      <c r="D60" s="18"/>
      <c r="E60" s="31">
        <v>0</v>
      </c>
      <c r="F60" s="31">
        <v>0</v>
      </c>
      <c r="G60" s="31">
        <v>0</v>
      </c>
      <c r="H60" s="31">
        <v>0</v>
      </c>
      <c r="I60" s="1209">
        <v>0</v>
      </c>
      <c r="J60" s="77"/>
      <c r="K60" s="31">
        <v>0</v>
      </c>
      <c r="L60" s="31">
        <v>0</v>
      </c>
      <c r="M60" s="31">
        <v>0</v>
      </c>
      <c r="N60" s="77"/>
      <c r="O60" s="31">
        <v>0</v>
      </c>
      <c r="P60" s="31">
        <v>0</v>
      </c>
      <c r="Q60" s="31">
        <v>0</v>
      </c>
      <c r="R60" s="77"/>
      <c r="S60" s="31">
        <v>0</v>
      </c>
      <c r="T60" s="31">
        <v>0</v>
      </c>
      <c r="U60"/>
      <c r="V60" s="31">
        <v>0</v>
      </c>
      <c r="W60" s="31">
        <v>0</v>
      </c>
      <c r="X60" s="77"/>
      <c r="Y60" s="384">
        <v>0</v>
      </c>
      <c r="Z60" s="384">
        <v>0</v>
      </c>
    </row>
    <row r="61" spans="1:26" s="162" customFormat="1" ht="12" hidden="1" customHeight="1">
      <c r="A61" s="385" t="s">
        <v>831</v>
      </c>
      <c r="B61" s="409"/>
      <c r="C61" s="409"/>
      <c r="D61" s="18"/>
      <c r="E61" s="386">
        <v>0</v>
      </c>
      <c r="F61" s="386">
        <v>0</v>
      </c>
      <c r="G61" s="386">
        <v>0</v>
      </c>
      <c r="H61" s="386">
        <v>0</v>
      </c>
      <c r="I61" s="405">
        <v>0</v>
      </c>
      <c r="J61" s="77"/>
      <c r="K61" s="386">
        <v>0</v>
      </c>
      <c r="L61" s="386">
        <v>0</v>
      </c>
      <c r="M61" s="386">
        <v>0</v>
      </c>
      <c r="N61" s="77"/>
      <c r="O61" s="386">
        <v>0</v>
      </c>
      <c r="P61" s="386">
        <v>0</v>
      </c>
      <c r="Q61" s="386">
        <v>0</v>
      </c>
      <c r="R61" s="77"/>
      <c r="S61" s="386">
        <v>0</v>
      </c>
      <c r="T61" s="386">
        <v>0</v>
      </c>
      <c r="U61"/>
      <c r="V61" s="386">
        <v>0</v>
      </c>
      <c r="W61" s="386">
        <v>0</v>
      </c>
      <c r="X61" s="77"/>
      <c r="Y61" s="387">
        <v>0</v>
      </c>
      <c r="Z61" s="387">
        <v>0</v>
      </c>
    </row>
    <row r="62" spans="1:26" s="162" customFormat="1" ht="12" customHeight="1">
      <c r="A62" s="385" t="s">
        <v>832</v>
      </c>
      <c r="B62" s="409"/>
      <c r="C62" s="409"/>
      <c r="D62" s="18"/>
      <c r="E62" s="386">
        <v>69.654856132427525</v>
      </c>
      <c r="F62" s="386">
        <v>75.663000000000011</v>
      </c>
      <c r="G62" s="386">
        <v>88.080052402251283</v>
      </c>
      <c r="H62" s="386">
        <v>106.9868168458344</v>
      </c>
      <c r="I62" s="405">
        <v>111.0702547230743</v>
      </c>
      <c r="J62" s="77"/>
      <c r="K62" s="386">
        <v>0</v>
      </c>
      <c r="L62" s="386">
        <v>69.654856132427525</v>
      </c>
      <c r="M62" s="386">
        <v>0</v>
      </c>
      <c r="N62" s="77"/>
      <c r="O62" s="386">
        <v>0</v>
      </c>
      <c r="P62" s="386">
        <v>75.663000000000011</v>
      </c>
      <c r="Q62" s="386">
        <v>0</v>
      </c>
      <c r="R62" s="77"/>
      <c r="S62" s="386">
        <v>0</v>
      </c>
      <c r="T62" s="386">
        <v>88.080052402251283</v>
      </c>
      <c r="U62"/>
      <c r="V62" s="386">
        <v>0</v>
      </c>
      <c r="W62" s="386">
        <v>106.9868168458344</v>
      </c>
      <c r="X62" s="77"/>
      <c r="Y62" s="387">
        <v>0</v>
      </c>
      <c r="Z62" s="387">
        <v>111.0702547230743</v>
      </c>
    </row>
    <row r="63" spans="1:26" s="162" customFormat="1" ht="12" customHeight="1">
      <c r="A63" s="83" t="s">
        <v>833</v>
      </c>
      <c r="B63" s="83"/>
      <c r="C63" s="408"/>
      <c r="D63" s="18"/>
      <c r="E63" s="31">
        <v>4.2213441809167049</v>
      </c>
      <c r="F63" s="31">
        <v>4.1340000000000003</v>
      </c>
      <c r="G63" s="31">
        <v>3.6471255779870071</v>
      </c>
      <c r="H63" s="31">
        <v>4.14275565203915</v>
      </c>
      <c r="I63" s="1209">
        <v>6.0950489856165104</v>
      </c>
      <c r="J63" s="77"/>
      <c r="K63" s="31">
        <v>4.2213441809167049</v>
      </c>
      <c r="L63" s="31">
        <v>0</v>
      </c>
      <c r="M63" s="31">
        <v>0</v>
      </c>
      <c r="N63" s="77"/>
      <c r="O63" s="31">
        <v>4.1340000000000003</v>
      </c>
      <c r="P63" s="31">
        <v>0</v>
      </c>
      <c r="Q63" s="31">
        <v>0</v>
      </c>
      <c r="R63" s="77"/>
      <c r="S63" s="31">
        <v>3.6471255779870071</v>
      </c>
      <c r="T63" s="31">
        <v>0</v>
      </c>
      <c r="U63"/>
      <c r="V63" s="31">
        <v>4.14275565203915</v>
      </c>
      <c r="W63" s="31">
        <v>0</v>
      </c>
      <c r="X63" s="77"/>
      <c r="Y63" s="384">
        <v>6.0950489856165104</v>
      </c>
      <c r="Z63" s="384">
        <v>0</v>
      </c>
    </row>
    <row r="64" spans="1:26" s="162" customFormat="1" ht="12" customHeight="1">
      <c r="A64" s="385" t="s">
        <v>834</v>
      </c>
      <c r="B64" s="409"/>
      <c r="C64" s="409"/>
      <c r="D64" s="18"/>
      <c r="E64" s="386">
        <v>4.2213441809167049</v>
      </c>
      <c r="F64" s="386">
        <v>4.1340000000000003</v>
      </c>
      <c r="G64" s="386">
        <v>3.6471255779870071</v>
      </c>
      <c r="H64" s="386">
        <v>4.14275565203915</v>
      </c>
      <c r="I64" s="405">
        <v>6.0950489856165104</v>
      </c>
      <c r="J64" s="77"/>
      <c r="K64" s="386">
        <v>4.2213441809167049</v>
      </c>
      <c r="L64" s="386">
        <v>0</v>
      </c>
      <c r="M64" s="386">
        <v>0</v>
      </c>
      <c r="N64" s="77"/>
      <c r="O64" s="386">
        <v>4.1340000000000003</v>
      </c>
      <c r="P64" s="386">
        <v>0</v>
      </c>
      <c r="Q64" s="386">
        <v>0</v>
      </c>
      <c r="R64" s="77"/>
      <c r="S64" s="386">
        <v>3.6471255779870071</v>
      </c>
      <c r="T64" s="386">
        <v>0</v>
      </c>
      <c r="U64"/>
      <c r="V64" s="386">
        <v>4.14275565203915</v>
      </c>
      <c r="W64" s="386">
        <v>0</v>
      </c>
      <c r="X64" s="77"/>
      <c r="Y64" s="387">
        <v>6.0950489856165104</v>
      </c>
      <c r="Z64" s="387">
        <v>0</v>
      </c>
    </row>
    <row r="65" spans="1:26" s="162" customFormat="1" ht="12" customHeight="1">
      <c r="A65" s="83" t="s">
        <v>865</v>
      </c>
      <c r="B65" s="83"/>
      <c r="C65" s="408"/>
      <c r="D65" s="18"/>
      <c r="E65" s="1212">
        <v>0</v>
      </c>
      <c r="F65" s="1212">
        <v>0</v>
      </c>
      <c r="G65" s="31">
        <v>0.55577708199999998</v>
      </c>
      <c r="H65" s="31">
        <v>0.57460734928511981</v>
      </c>
      <c r="I65" s="1209">
        <v>0</v>
      </c>
      <c r="J65" s="77"/>
      <c r="K65" s="31">
        <v>0</v>
      </c>
      <c r="L65" s="31">
        <v>0</v>
      </c>
      <c r="M65" s="31">
        <v>0</v>
      </c>
      <c r="N65" s="77"/>
      <c r="O65" s="31">
        <v>0</v>
      </c>
      <c r="P65" s="31">
        <v>0</v>
      </c>
      <c r="Q65" s="31">
        <v>0</v>
      </c>
      <c r="R65" s="77"/>
      <c r="S65" s="31">
        <v>0.55577708199999998</v>
      </c>
      <c r="T65" s="31">
        <v>0</v>
      </c>
      <c r="U65"/>
      <c r="V65" s="31">
        <v>0.57460734928511981</v>
      </c>
      <c r="W65" s="31">
        <v>0</v>
      </c>
      <c r="X65" s="77"/>
      <c r="Y65" s="1209">
        <v>0.48621369863015018</v>
      </c>
      <c r="Z65" s="384">
        <v>0</v>
      </c>
    </row>
    <row r="66" spans="1:26" s="162" customFormat="1" ht="12" customHeight="1">
      <c r="A66" s="83" t="s">
        <v>837</v>
      </c>
      <c r="B66" s="83"/>
      <c r="C66" s="408"/>
      <c r="D66" s="18"/>
      <c r="E66" s="31">
        <v>7.1755203326578698</v>
      </c>
      <c r="F66" s="31">
        <v>6.2610000000000001</v>
      </c>
      <c r="G66" s="31">
        <v>1.0808540540011209</v>
      </c>
      <c r="H66" s="31">
        <v>0</v>
      </c>
      <c r="I66" s="1209">
        <v>0</v>
      </c>
      <c r="J66" s="77"/>
      <c r="K66" s="31">
        <v>7.1755203326578698</v>
      </c>
      <c r="L66" s="31">
        <v>0</v>
      </c>
      <c r="M66" s="31">
        <v>0</v>
      </c>
      <c r="N66" s="77"/>
      <c r="O66" s="31">
        <v>6.2610000000000001</v>
      </c>
      <c r="P66" s="31">
        <v>0</v>
      </c>
      <c r="Q66" s="31">
        <v>0</v>
      </c>
      <c r="R66" s="77"/>
      <c r="S66" s="31">
        <v>1.0808540540011209</v>
      </c>
      <c r="T66" s="31">
        <v>0</v>
      </c>
      <c r="U66"/>
      <c r="V66" s="31">
        <v>0</v>
      </c>
      <c r="W66" s="31">
        <v>0</v>
      </c>
      <c r="X66" s="77"/>
      <c r="Y66" s="384">
        <v>0</v>
      </c>
      <c r="Z66" s="384">
        <v>0</v>
      </c>
    </row>
    <row r="67" spans="1:26" s="162" customFormat="1" ht="12" hidden="1" customHeight="1">
      <c r="A67" s="83" t="s">
        <v>838</v>
      </c>
      <c r="B67" s="83"/>
      <c r="C67" s="408"/>
      <c r="D67" s="18"/>
      <c r="E67" s="31">
        <v>0</v>
      </c>
      <c r="F67" s="31">
        <v>0</v>
      </c>
      <c r="G67" s="31">
        <v>0</v>
      </c>
      <c r="H67" s="31">
        <v>0</v>
      </c>
      <c r="I67" s="1209">
        <v>0</v>
      </c>
      <c r="J67" s="77"/>
      <c r="K67" s="31"/>
      <c r="L67" s="31"/>
      <c r="M67" s="31"/>
      <c r="N67" s="77"/>
      <c r="O67" s="31"/>
      <c r="P67" s="31"/>
      <c r="Q67" s="31"/>
      <c r="R67" s="77"/>
      <c r="S67" s="31"/>
      <c r="T67" s="31"/>
      <c r="U67"/>
      <c r="V67" s="31"/>
      <c r="W67" s="31"/>
      <c r="X67" s="77"/>
      <c r="Y67" s="384">
        <v>0</v>
      </c>
      <c r="Z67" s="384">
        <v>0</v>
      </c>
    </row>
    <row r="68" spans="1:26" s="162" customFormat="1" ht="12" hidden="1" customHeight="1">
      <c r="A68" s="83" t="s">
        <v>839</v>
      </c>
      <c r="B68" s="83"/>
      <c r="C68" s="408"/>
      <c r="D68" s="18"/>
      <c r="E68" s="31">
        <v>0</v>
      </c>
      <c r="F68" s="31">
        <v>0</v>
      </c>
      <c r="G68" s="31">
        <v>0</v>
      </c>
      <c r="H68" s="31">
        <v>0</v>
      </c>
      <c r="I68" s="1209"/>
      <c r="J68" s="77"/>
      <c r="K68" s="31"/>
      <c r="L68" s="31"/>
      <c r="M68" s="31"/>
      <c r="N68" s="77"/>
      <c r="O68" s="31"/>
      <c r="P68" s="31"/>
      <c r="Q68" s="31"/>
      <c r="R68" s="77"/>
      <c r="S68" s="31"/>
      <c r="T68" s="31"/>
      <c r="U68"/>
      <c r="V68" s="31"/>
      <c r="W68" s="31"/>
      <c r="X68" s="77"/>
      <c r="Y68" s="384">
        <v>0</v>
      </c>
      <c r="Z68" s="384">
        <v>0</v>
      </c>
    </row>
    <row r="69" spans="1:26" s="162" customFormat="1" ht="12" customHeight="1">
      <c r="A69" s="385" t="s">
        <v>840</v>
      </c>
      <c r="B69" s="409"/>
      <c r="C69" s="409"/>
      <c r="D69" s="18"/>
      <c r="E69" s="386">
        <v>7.1755203326578698</v>
      </c>
      <c r="F69" s="386">
        <v>6.2610000000000001</v>
      </c>
      <c r="G69" s="386">
        <v>1.636631136001121</v>
      </c>
      <c r="H69" s="386">
        <v>0.57460734928511981</v>
      </c>
      <c r="I69" s="405">
        <v>0</v>
      </c>
      <c r="J69" s="77"/>
      <c r="K69" s="386">
        <v>7.1755203326578698</v>
      </c>
      <c r="L69" s="386">
        <v>0</v>
      </c>
      <c r="M69" s="386">
        <v>0</v>
      </c>
      <c r="N69" s="77"/>
      <c r="O69" s="386">
        <v>6.2610000000000001</v>
      </c>
      <c r="P69" s="386">
        <v>0</v>
      </c>
      <c r="Q69" s="386">
        <v>0</v>
      </c>
      <c r="R69" s="77"/>
      <c r="S69" s="386">
        <v>1.636631136001121</v>
      </c>
      <c r="T69" s="386">
        <v>0</v>
      </c>
      <c r="U69"/>
      <c r="V69" s="386">
        <v>0.57460734928511981</v>
      </c>
      <c r="W69" s="386">
        <v>0</v>
      </c>
      <c r="X69" s="77"/>
      <c r="Y69" s="405">
        <v>0.48621369863015018</v>
      </c>
      <c r="Z69" s="387">
        <v>0</v>
      </c>
    </row>
    <row r="70" spans="1:26" s="162" customFormat="1" ht="12" customHeight="1">
      <c r="A70" s="83" t="s">
        <v>842</v>
      </c>
      <c r="B70" s="83"/>
      <c r="C70" s="408"/>
      <c r="D70" s="18"/>
      <c r="E70" s="31">
        <v>0</v>
      </c>
      <c r="F70" s="31">
        <v>0</v>
      </c>
      <c r="G70" s="31">
        <v>0</v>
      </c>
      <c r="H70" s="31">
        <v>0</v>
      </c>
      <c r="I70" s="1209">
        <v>0</v>
      </c>
      <c r="J70" s="77"/>
      <c r="K70" s="31">
        <v>0</v>
      </c>
      <c r="L70" s="31">
        <v>0</v>
      </c>
      <c r="M70" s="31">
        <v>0</v>
      </c>
      <c r="N70" s="77"/>
      <c r="O70" s="31">
        <v>0</v>
      </c>
      <c r="P70" s="31">
        <v>0</v>
      </c>
      <c r="Q70" s="31">
        <v>0</v>
      </c>
      <c r="R70" s="77"/>
      <c r="S70" s="31">
        <v>0</v>
      </c>
      <c r="T70" s="31">
        <v>0</v>
      </c>
      <c r="U70"/>
      <c r="V70" s="31">
        <v>0</v>
      </c>
      <c r="W70" s="31">
        <v>0</v>
      </c>
      <c r="X70" s="77"/>
      <c r="Y70" s="384">
        <v>0</v>
      </c>
      <c r="Z70" s="384">
        <v>0</v>
      </c>
    </row>
    <row r="71" spans="1:26" s="162" customFormat="1" ht="12" customHeight="1">
      <c r="A71" s="83" t="s">
        <v>844</v>
      </c>
      <c r="B71" s="83"/>
      <c r="C71" s="408"/>
      <c r="D71" s="18"/>
      <c r="E71" s="31">
        <v>0</v>
      </c>
      <c r="F71" s="31">
        <v>0</v>
      </c>
      <c r="G71" s="31">
        <v>0</v>
      </c>
      <c r="H71" s="31">
        <v>0</v>
      </c>
      <c r="I71" s="1209">
        <v>0</v>
      </c>
      <c r="J71" s="77"/>
      <c r="K71" s="31">
        <v>0</v>
      </c>
      <c r="L71" s="31">
        <v>0</v>
      </c>
      <c r="M71" s="31">
        <v>0</v>
      </c>
      <c r="N71" s="77"/>
      <c r="O71" s="31">
        <v>0</v>
      </c>
      <c r="P71" s="31">
        <v>0</v>
      </c>
      <c r="Q71" s="31">
        <v>0</v>
      </c>
      <c r="R71" s="77"/>
      <c r="S71" s="31">
        <v>0</v>
      </c>
      <c r="T71" s="31">
        <v>0</v>
      </c>
      <c r="U71"/>
      <c r="V71" s="31">
        <v>0</v>
      </c>
      <c r="W71" s="31">
        <v>0</v>
      </c>
      <c r="X71" s="77"/>
      <c r="Y71" s="384">
        <v>0</v>
      </c>
      <c r="Z71" s="384">
        <v>0</v>
      </c>
    </row>
    <row r="72" spans="1:26" s="162" customFormat="1" ht="12" customHeight="1">
      <c r="A72" s="83" t="s">
        <v>845</v>
      </c>
      <c r="B72" s="83"/>
      <c r="C72" s="408"/>
      <c r="D72" s="18"/>
      <c r="E72" s="31">
        <v>0</v>
      </c>
      <c r="F72" s="31">
        <v>0</v>
      </c>
      <c r="G72" s="31">
        <v>0</v>
      </c>
      <c r="H72" s="31">
        <v>0</v>
      </c>
      <c r="I72" s="1209">
        <v>0</v>
      </c>
      <c r="J72" s="77"/>
      <c r="K72" s="31">
        <v>0</v>
      </c>
      <c r="L72" s="31">
        <v>0</v>
      </c>
      <c r="M72" s="31">
        <v>0</v>
      </c>
      <c r="N72" s="77"/>
      <c r="O72" s="31">
        <v>0</v>
      </c>
      <c r="P72" s="31">
        <v>0</v>
      </c>
      <c r="Q72" s="31">
        <v>0</v>
      </c>
      <c r="R72" s="77"/>
      <c r="S72" s="31">
        <v>0</v>
      </c>
      <c r="T72" s="31">
        <v>0</v>
      </c>
      <c r="U72"/>
      <c r="V72" s="31">
        <v>0</v>
      </c>
      <c r="W72" s="31">
        <v>0</v>
      </c>
      <c r="X72" s="77"/>
      <c r="Y72" s="384">
        <v>0</v>
      </c>
      <c r="Z72" s="384">
        <v>0</v>
      </c>
    </row>
    <row r="73" spans="1:26" s="162" customFormat="1" ht="12" customHeight="1">
      <c r="A73" s="385" t="s">
        <v>846</v>
      </c>
      <c r="B73" s="409"/>
      <c r="C73" s="409"/>
      <c r="D73" s="18"/>
      <c r="E73" s="386">
        <v>0</v>
      </c>
      <c r="F73" s="386">
        <v>0</v>
      </c>
      <c r="G73" s="386">
        <v>0</v>
      </c>
      <c r="H73" s="386">
        <v>0</v>
      </c>
      <c r="I73" s="405">
        <v>0</v>
      </c>
      <c r="J73" s="77"/>
      <c r="K73" s="386">
        <v>0</v>
      </c>
      <c r="L73" s="386">
        <v>0</v>
      </c>
      <c r="M73" s="386">
        <v>0</v>
      </c>
      <c r="N73" s="77"/>
      <c r="O73" s="386">
        <v>0</v>
      </c>
      <c r="P73" s="386">
        <v>0</v>
      </c>
      <c r="Q73" s="386">
        <v>0</v>
      </c>
      <c r="R73" s="77"/>
      <c r="S73" s="386">
        <v>0</v>
      </c>
      <c r="T73" s="386">
        <v>0</v>
      </c>
      <c r="U73"/>
      <c r="V73" s="386">
        <v>0</v>
      </c>
      <c r="W73" s="386">
        <v>0</v>
      </c>
      <c r="X73" s="77"/>
      <c r="Y73" s="387">
        <v>0</v>
      </c>
      <c r="Z73" s="387">
        <v>0</v>
      </c>
    </row>
    <row r="74" spans="1:26" s="162" customFormat="1" ht="12" customHeight="1">
      <c r="A74" s="385" t="s">
        <v>847</v>
      </c>
      <c r="B74" s="409"/>
      <c r="C74" s="409"/>
      <c r="D74" s="18"/>
      <c r="E74" s="386">
        <v>0</v>
      </c>
      <c r="F74" s="386">
        <v>0</v>
      </c>
      <c r="G74" s="386">
        <v>0</v>
      </c>
      <c r="H74" s="386">
        <v>0</v>
      </c>
      <c r="I74" s="405">
        <v>0</v>
      </c>
      <c r="J74" s="77"/>
      <c r="K74" s="386">
        <v>0</v>
      </c>
      <c r="L74" s="386">
        <v>0</v>
      </c>
      <c r="M74" s="386">
        <v>0</v>
      </c>
      <c r="N74" s="77"/>
      <c r="O74" s="386">
        <v>0</v>
      </c>
      <c r="P74" s="386">
        <v>0</v>
      </c>
      <c r="Q74" s="386">
        <v>0</v>
      </c>
      <c r="R74" s="77"/>
      <c r="S74" s="386">
        <v>0</v>
      </c>
      <c r="T74" s="386">
        <v>0</v>
      </c>
      <c r="U74"/>
      <c r="V74" s="386">
        <v>0</v>
      </c>
      <c r="W74" s="386">
        <v>0</v>
      </c>
      <c r="X74" s="77"/>
      <c r="Y74" s="387">
        <v>0</v>
      </c>
      <c r="Z74" s="387">
        <v>0</v>
      </c>
    </row>
    <row r="75" spans="1:26" s="162" customFormat="1" ht="12" customHeight="1">
      <c r="A75" s="21" t="s">
        <v>866</v>
      </c>
      <c r="B75" s="408"/>
      <c r="C75" s="408"/>
      <c r="D75" s="18"/>
      <c r="E75" s="31">
        <v>1.9717362182044849</v>
      </c>
      <c r="F75" s="31">
        <v>1.8560000000000001</v>
      </c>
      <c r="G75" s="31">
        <v>1.6289224110229408</v>
      </c>
      <c r="H75" s="31">
        <v>1.55587165008207</v>
      </c>
      <c r="I75" s="1209">
        <v>1.2982181345138999</v>
      </c>
      <c r="J75" s="77"/>
      <c r="K75" s="31">
        <v>1.9717362182044849</v>
      </c>
      <c r="L75" s="31">
        <v>0</v>
      </c>
      <c r="M75" s="31">
        <v>0</v>
      </c>
      <c r="N75" s="77"/>
      <c r="O75" s="31">
        <v>1.8560000000000001</v>
      </c>
      <c r="P75" s="31">
        <v>0</v>
      </c>
      <c r="Q75" s="31">
        <v>0</v>
      </c>
      <c r="R75" s="77"/>
      <c r="S75" s="31">
        <v>1.6289224110229408</v>
      </c>
      <c r="T75" s="31">
        <v>0</v>
      </c>
      <c r="U75"/>
      <c r="V75" s="31">
        <v>1.55587165008207</v>
      </c>
      <c r="W75" s="31">
        <v>0</v>
      </c>
      <c r="X75" s="77"/>
      <c r="Y75" s="384">
        <v>1.2982181345138999</v>
      </c>
      <c r="Z75" s="384">
        <v>0</v>
      </c>
    </row>
    <row r="76" spans="1:26" s="162" customFormat="1" ht="12" customHeight="1">
      <c r="A76" s="83" t="s">
        <v>849</v>
      </c>
      <c r="B76" s="83"/>
      <c r="C76" s="408"/>
      <c r="D76" s="18"/>
      <c r="E76" s="31">
        <v>0</v>
      </c>
      <c r="F76" s="31">
        <v>0</v>
      </c>
      <c r="G76" s="31">
        <v>0</v>
      </c>
      <c r="H76" s="31">
        <v>0</v>
      </c>
      <c r="I76" s="1209">
        <v>0</v>
      </c>
      <c r="J76" s="77"/>
      <c r="K76" s="31">
        <v>0</v>
      </c>
      <c r="L76" s="31">
        <v>0</v>
      </c>
      <c r="M76" s="31">
        <v>0</v>
      </c>
      <c r="N76" s="77"/>
      <c r="O76" s="31">
        <v>0</v>
      </c>
      <c r="P76" s="31">
        <v>0</v>
      </c>
      <c r="Q76" s="31">
        <v>0</v>
      </c>
      <c r="R76" s="77"/>
      <c r="S76" s="31">
        <v>0</v>
      </c>
      <c r="T76" s="31">
        <v>0</v>
      </c>
      <c r="U76"/>
      <c r="V76" s="31">
        <v>0</v>
      </c>
      <c r="W76" s="31">
        <v>0</v>
      </c>
      <c r="X76" s="77"/>
      <c r="Y76" s="384">
        <v>0</v>
      </c>
      <c r="Z76" s="384">
        <v>0</v>
      </c>
    </row>
    <row r="77" spans="1:26" s="162" customFormat="1" ht="12" customHeight="1">
      <c r="A77" s="385" t="s">
        <v>850</v>
      </c>
      <c r="B77" s="409"/>
      <c r="C77" s="409"/>
      <c r="D77" s="18"/>
      <c r="E77" s="386">
        <v>1.9717362182044849</v>
      </c>
      <c r="F77" s="386">
        <v>1.8560000000000001</v>
      </c>
      <c r="G77" s="386">
        <v>1.6289224110229408</v>
      </c>
      <c r="H77" s="386">
        <v>1.55587165008207</v>
      </c>
      <c r="I77" s="405">
        <v>1.2982181345138999</v>
      </c>
      <c r="J77" s="77"/>
      <c r="K77" s="386">
        <v>1.9717362182044849</v>
      </c>
      <c r="L77" s="386">
        <v>0</v>
      </c>
      <c r="M77" s="386">
        <v>0</v>
      </c>
      <c r="N77" s="77"/>
      <c r="O77" s="386">
        <v>1.8560000000000001</v>
      </c>
      <c r="P77" s="386">
        <v>0</v>
      </c>
      <c r="Q77" s="386">
        <v>0</v>
      </c>
      <c r="R77" s="77"/>
      <c r="S77" s="386">
        <v>1.6289224110229408</v>
      </c>
      <c r="T77" s="386">
        <v>0</v>
      </c>
      <c r="U77"/>
      <c r="V77" s="386">
        <v>1.55587165008207</v>
      </c>
      <c r="W77" s="386">
        <v>0</v>
      </c>
      <c r="X77" s="77"/>
      <c r="Y77" s="387">
        <v>1.2982181345138999</v>
      </c>
      <c r="Z77" s="387">
        <v>0</v>
      </c>
    </row>
    <row r="78" spans="1:26" s="162" customFormat="1" ht="12" customHeight="1">
      <c r="A78" s="385" t="s">
        <v>851</v>
      </c>
      <c r="B78" s="409"/>
      <c r="C78" s="409"/>
      <c r="D78" s="18"/>
      <c r="E78" s="386">
        <v>88.073664647650702</v>
      </c>
      <c r="F78" s="386">
        <v>93.077000000000012</v>
      </c>
      <c r="G78" s="386">
        <v>99.771838589084993</v>
      </c>
      <c r="H78" s="386">
        <v>116.9177010779087</v>
      </c>
      <c r="I78" s="405">
        <v>122.59637650572721</v>
      </c>
      <c r="J78" s="77"/>
      <c r="K78" s="386">
        <v>13.368600731779059</v>
      </c>
      <c r="L78" s="386">
        <v>74.705063915871648</v>
      </c>
      <c r="M78" s="386">
        <v>0</v>
      </c>
      <c r="N78" s="77"/>
      <c r="O78" s="386">
        <v>12.250999999999999</v>
      </c>
      <c r="P78" s="386">
        <v>80.826000000000008</v>
      </c>
      <c r="Q78" s="386">
        <v>0</v>
      </c>
      <c r="R78" s="77"/>
      <c r="S78" s="386">
        <v>6.9126791250111257</v>
      </c>
      <c r="T78" s="386">
        <v>92.859159464073869</v>
      </c>
      <c r="U78"/>
      <c r="V78" s="386">
        <v>6.2732346514063391</v>
      </c>
      <c r="W78" s="386">
        <v>110.64446642650236</v>
      </c>
      <c r="X78" s="77"/>
      <c r="Y78" s="387">
        <v>7.8794808187605581</v>
      </c>
      <c r="Z78" s="387">
        <v>114.71689568696664</v>
      </c>
    </row>
    <row r="79" spans="1:26" s="162" customFormat="1" ht="12" customHeight="1">
      <c r="A79" s="83"/>
      <c r="B79" s="83"/>
      <c r="C79" s="408"/>
      <c r="D79" s="18"/>
      <c r="E79" s="408"/>
      <c r="F79" s="408"/>
      <c r="G79" s="408"/>
      <c r="H79" s="408"/>
      <c r="I79" s="1210"/>
      <c r="J79" s="77"/>
      <c r="K79" s="408"/>
      <c r="L79" s="408"/>
      <c r="M79" s="408"/>
      <c r="N79" s="77"/>
      <c r="O79" s="408"/>
      <c r="P79" s="408"/>
      <c r="Q79" s="408"/>
      <c r="R79" s="77"/>
      <c r="S79" s="408"/>
      <c r="T79" s="408"/>
      <c r="U79"/>
      <c r="V79" s="408"/>
      <c r="W79" s="408"/>
      <c r="X79" s="77"/>
      <c r="Y79"/>
      <c r="Z79"/>
    </row>
    <row r="80" spans="1:26" s="162" customFormat="1" ht="12" customHeight="1">
      <c r="A80" s="406" t="s">
        <v>852</v>
      </c>
      <c r="B80" s="381"/>
      <c r="C80" s="382"/>
      <c r="D80" s="18"/>
      <c r="E80" s="407"/>
      <c r="F80" s="407"/>
      <c r="G80" s="407"/>
      <c r="H80" s="407"/>
      <c r="I80" s="405"/>
      <c r="J80" s="77"/>
      <c r="K80" s="407"/>
      <c r="L80" s="407"/>
      <c r="M80" s="407"/>
      <c r="N80" s="77"/>
      <c r="O80" s="407"/>
      <c r="P80" s="407"/>
      <c r="Q80" s="407"/>
      <c r="R80" s="77"/>
      <c r="S80" s="407"/>
      <c r="T80" s="407"/>
      <c r="U80"/>
      <c r="V80" s="407"/>
      <c r="W80" s="407"/>
      <c r="X80" s="77"/>
      <c r="Y80" s="405"/>
      <c r="Z80" s="405"/>
    </row>
    <row r="81" spans="1:29" s="162" customFormat="1" ht="12" customHeight="1">
      <c r="A81" s="83" t="s">
        <v>853</v>
      </c>
      <c r="B81" s="83"/>
      <c r="C81" s="408"/>
      <c r="D81" s="18"/>
      <c r="E81" s="31">
        <v>3</v>
      </c>
      <c r="F81" s="31">
        <v>0</v>
      </c>
      <c r="G81" s="31">
        <v>0</v>
      </c>
      <c r="H81" s="31">
        <v>0</v>
      </c>
      <c r="I81" s="1209">
        <v>0</v>
      </c>
      <c r="J81" s="77"/>
      <c r="K81" s="31">
        <v>0</v>
      </c>
      <c r="L81" s="31">
        <v>0</v>
      </c>
      <c r="M81" s="31">
        <v>3</v>
      </c>
      <c r="N81" s="77"/>
      <c r="O81" s="31">
        <v>0</v>
      </c>
      <c r="P81" s="31">
        <v>0</v>
      </c>
      <c r="Q81" s="31">
        <v>0</v>
      </c>
      <c r="R81" s="77"/>
      <c r="S81" s="31">
        <v>0</v>
      </c>
      <c r="T81" s="31">
        <v>0</v>
      </c>
      <c r="U81"/>
      <c r="V81" s="31">
        <v>0</v>
      </c>
      <c r="W81" s="31">
        <v>0</v>
      </c>
      <c r="X81" s="77"/>
      <c r="Y81" s="384">
        <v>0</v>
      </c>
      <c r="Z81" s="384">
        <v>0</v>
      </c>
    </row>
    <row r="82" spans="1:29" s="162" customFormat="1" ht="12" customHeight="1">
      <c r="A82" s="83" t="s">
        <v>854</v>
      </c>
      <c r="B82" s="83"/>
      <c r="C82" s="408"/>
      <c r="D82" s="18"/>
      <c r="E82" s="31">
        <v>0.59976882590291214</v>
      </c>
      <c r="F82" s="31">
        <v>0.66100000000000003</v>
      </c>
      <c r="G82" s="31">
        <v>0.74776169742208931</v>
      </c>
      <c r="H82" s="31">
        <v>0.66494535519125697</v>
      </c>
      <c r="I82" s="1209">
        <v>0.698150684931507</v>
      </c>
      <c r="J82" s="77"/>
      <c r="K82" s="31">
        <v>0</v>
      </c>
      <c r="L82" s="31">
        <v>0.59976882590291214</v>
      </c>
      <c r="M82" s="31">
        <v>0</v>
      </c>
      <c r="N82" s="77"/>
      <c r="O82" s="31">
        <v>0</v>
      </c>
      <c r="P82" s="31">
        <v>0.66100000000000003</v>
      </c>
      <c r="Q82" s="31">
        <v>0</v>
      </c>
      <c r="R82" s="77"/>
      <c r="S82" s="31">
        <v>0</v>
      </c>
      <c r="T82" s="31">
        <v>0.74776169742208931</v>
      </c>
      <c r="U82"/>
      <c r="V82" s="31">
        <v>0</v>
      </c>
      <c r="W82" s="31">
        <v>0.66494535519125697</v>
      </c>
      <c r="X82" s="77"/>
      <c r="Y82" s="384">
        <v>0</v>
      </c>
      <c r="Z82" s="384">
        <v>0.698150684931507</v>
      </c>
    </row>
    <row r="83" spans="1:29" s="162" customFormat="1" ht="12" customHeight="1">
      <c r="A83" s="21" t="s">
        <v>856</v>
      </c>
      <c r="B83" s="408"/>
      <c r="C83" s="408"/>
      <c r="D83" s="18"/>
      <c r="E83" s="31">
        <v>0</v>
      </c>
      <c r="F83" s="31">
        <v>0</v>
      </c>
      <c r="G83" s="31">
        <v>0</v>
      </c>
      <c r="H83" s="31">
        <v>0</v>
      </c>
      <c r="I83" s="1209">
        <v>0</v>
      </c>
      <c r="J83" s="77"/>
      <c r="K83" s="31">
        <v>0</v>
      </c>
      <c r="L83" s="31">
        <v>0</v>
      </c>
      <c r="M83" s="31">
        <v>0</v>
      </c>
      <c r="N83" s="77"/>
      <c r="O83" s="31">
        <v>0</v>
      </c>
      <c r="P83" s="31">
        <v>0</v>
      </c>
      <c r="Q83" s="31">
        <v>0</v>
      </c>
      <c r="R83" s="77"/>
      <c r="S83" s="31">
        <v>0</v>
      </c>
      <c r="T83" s="31">
        <v>0</v>
      </c>
      <c r="U83"/>
      <c r="V83" s="31">
        <v>0</v>
      </c>
      <c r="W83" s="31">
        <v>0</v>
      </c>
      <c r="X83" s="77"/>
      <c r="Y83" s="384">
        <v>0</v>
      </c>
      <c r="Z83" s="384">
        <v>0</v>
      </c>
    </row>
    <row r="84" spans="1:29" s="162" customFormat="1" ht="12" customHeight="1">
      <c r="A84" s="83" t="s">
        <v>855</v>
      </c>
      <c r="B84" s="83"/>
      <c r="C84" s="408"/>
      <c r="D84" s="18"/>
      <c r="E84" s="31">
        <v>0</v>
      </c>
      <c r="F84" s="31">
        <v>0</v>
      </c>
      <c r="G84" s="31">
        <v>0</v>
      </c>
      <c r="H84" s="31">
        <v>0</v>
      </c>
      <c r="I84" s="1209">
        <v>0</v>
      </c>
      <c r="J84" s="77"/>
      <c r="K84" s="31">
        <v>0</v>
      </c>
      <c r="L84" s="31">
        <v>0</v>
      </c>
      <c r="M84" s="31">
        <v>0</v>
      </c>
      <c r="N84" s="77"/>
      <c r="O84" s="31">
        <v>0</v>
      </c>
      <c r="P84" s="31">
        <v>0</v>
      </c>
      <c r="Q84" s="31">
        <v>0</v>
      </c>
      <c r="R84" s="77"/>
      <c r="S84" s="31">
        <v>0</v>
      </c>
      <c r="T84" s="31">
        <v>0</v>
      </c>
      <c r="U84"/>
      <c r="V84" s="31">
        <v>0</v>
      </c>
      <c r="W84" s="31">
        <v>0</v>
      </c>
      <c r="X84" s="77"/>
      <c r="Y84" s="384">
        <v>0</v>
      </c>
      <c r="Z84" s="384">
        <v>0</v>
      </c>
    </row>
    <row r="85" spans="1:29" s="162" customFormat="1" ht="12" customHeight="1">
      <c r="A85" s="83" t="s">
        <v>865</v>
      </c>
      <c r="B85" s="83"/>
      <c r="C85" s="408"/>
      <c r="D85" s="18"/>
      <c r="E85" s="31">
        <v>2.8512328767123289</v>
      </c>
      <c r="F85" s="31">
        <v>3.0249999999999999</v>
      </c>
      <c r="G85" s="31">
        <v>2.2379452049999999</v>
      </c>
      <c r="H85" s="31">
        <v>2.0018773135906902</v>
      </c>
      <c r="I85" s="1209">
        <v>1.9595386301369799</v>
      </c>
      <c r="J85" s="77"/>
      <c r="K85" s="31">
        <v>2.8512328767123289</v>
      </c>
      <c r="L85" s="31">
        <v>0</v>
      </c>
      <c r="M85" s="31">
        <v>0</v>
      </c>
      <c r="N85" s="77"/>
      <c r="O85" s="31">
        <v>3.0249999999999999</v>
      </c>
      <c r="P85" s="31">
        <v>0</v>
      </c>
      <c r="Q85" s="31">
        <v>0</v>
      </c>
      <c r="R85" s="77"/>
      <c r="S85" s="31">
        <v>2.2379452049999999</v>
      </c>
      <c r="T85" s="31">
        <v>0</v>
      </c>
      <c r="U85"/>
      <c r="V85" s="31">
        <v>2.0018773135906902</v>
      </c>
      <c r="W85" s="31">
        <v>0</v>
      </c>
      <c r="X85" s="77"/>
      <c r="Y85" s="384">
        <v>1.9595386301369799</v>
      </c>
      <c r="Z85" s="384">
        <v>0</v>
      </c>
    </row>
    <row r="86" spans="1:29" s="162" customFormat="1" ht="12" customHeight="1">
      <c r="A86" s="83" t="s">
        <v>857</v>
      </c>
      <c r="B86" s="83"/>
      <c r="C86" s="408"/>
      <c r="D86" s="18"/>
      <c r="E86" s="31">
        <v>2.8549410179944852</v>
      </c>
      <c r="F86" s="31">
        <v>2.456</v>
      </c>
      <c r="G86" s="31">
        <v>2.6972241732179114</v>
      </c>
      <c r="H86" s="31">
        <v>2.3475979210823801</v>
      </c>
      <c r="I86" s="1209">
        <v>2.1674834835287702</v>
      </c>
      <c r="J86" s="77"/>
      <c r="K86" s="31">
        <v>0</v>
      </c>
      <c r="L86" s="31">
        <v>2.8549410179944852</v>
      </c>
      <c r="M86" s="31">
        <v>0</v>
      </c>
      <c r="N86" s="77"/>
      <c r="O86" s="31">
        <v>0</v>
      </c>
      <c r="P86" s="31">
        <v>2.456</v>
      </c>
      <c r="Q86" s="31">
        <v>0</v>
      </c>
      <c r="R86" s="77"/>
      <c r="S86" s="31">
        <v>0</v>
      </c>
      <c r="T86" s="31">
        <v>2.6972241732179114</v>
      </c>
      <c r="U86"/>
      <c r="V86" s="31">
        <v>0</v>
      </c>
      <c r="W86" s="31">
        <v>2.3475979210823801</v>
      </c>
      <c r="X86" s="77"/>
      <c r="Y86" s="384">
        <v>0</v>
      </c>
      <c r="Z86" s="384">
        <v>2.1674834835287702</v>
      </c>
    </row>
    <row r="87" spans="1:29" s="162" customFormat="1" ht="12" customHeight="1">
      <c r="A87" s="21" t="s">
        <v>859</v>
      </c>
      <c r="B87" s="408"/>
      <c r="C87" s="408"/>
      <c r="D87" s="18"/>
      <c r="E87" s="31">
        <v>2.6058139636999091</v>
      </c>
      <c r="F87" s="31">
        <v>2.3340000000000001</v>
      </c>
      <c r="G87" s="31">
        <v>3.7279469347506748</v>
      </c>
      <c r="H87" s="31">
        <v>3.6113438257858301</v>
      </c>
      <c r="I87" s="1209">
        <v>3.4189511064478402</v>
      </c>
      <c r="J87" s="77"/>
      <c r="K87" s="31">
        <v>0</v>
      </c>
      <c r="L87" s="31">
        <v>2.6058139636999091</v>
      </c>
      <c r="M87" s="31">
        <v>0</v>
      </c>
      <c r="N87" s="77"/>
      <c r="O87" s="31">
        <v>0</v>
      </c>
      <c r="P87" s="31">
        <v>2.3340000000000001</v>
      </c>
      <c r="Q87" s="31">
        <v>0</v>
      </c>
      <c r="R87" s="77"/>
      <c r="S87" s="31">
        <v>0</v>
      </c>
      <c r="T87" s="31">
        <v>3.7279469347506748</v>
      </c>
      <c r="U87"/>
      <c r="V87" s="31">
        <v>0</v>
      </c>
      <c r="W87" s="31">
        <v>3.6113438257858301</v>
      </c>
      <c r="X87" s="77"/>
      <c r="Y87" s="384">
        <v>0</v>
      </c>
      <c r="Z87" s="384">
        <v>3.4189511064478402</v>
      </c>
    </row>
    <row r="88" spans="1:29" s="162" customFormat="1" ht="10.5" customHeight="1">
      <c r="A88" s="385" t="s">
        <v>860</v>
      </c>
      <c r="B88" s="409"/>
      <c r="C88" s="409"/>
      <c r="D88" s="18"/>
      <c r="E88" s="386">
        <v>11.911756684309635</v>
      </c>
      <c r="F88" s="386">
        <v>8.9132073979515827</v>
      </c>
      <c r="G88" s="386">
        <v>9.4108780103906753</v>
      </c>
      <c r="H88" s="386">
        <v>8.6257644156501581</v>
      </c>
      <c r="I88" s="405">
        <v>8.2441239050450967</v>
      </c>
      <c r="J88" s="77"/>
      <c r="K88" s="386">
        <v>2.8512328767123289</v>
      </c>
      <c r="L88" s="386">
        <v>6.0605238075973062</v>
      </c>
      <c r="M88" s="386">
        <v>3</v>
      </c>
      <c r="N88" s="77"/>
      <c r="O88" s="386">
        <v>3.0249999999999999</v>
      </c>
      <c r="P88" s="386">
        <v>5.4510000000000005</v>
      </c>
      <c r="Q88" s="386">
        <v>0</v>
      </c>
      <c r="R88" s="77"/>
      <c r="S88" s="386">
        <v>2.2379452049999999</v>
      </c>
      <c r="T88" s="386">
        <v>7.1729328053906762</v>
      </c>
      <c r="U88"/>
      <c r="V88" s="386">
        <v>2.0018773135906902</v>
      </c>
      <c r="W88" s="386">
        <v>6.6238871020594665</v>
      </c>
      <c r="X88" s="77"/>
      <c r="Y88" s="387">
        <v>1.9595386301369799</v>
      </c>
      <c r="Z88" s="387">
        <v>6.2845852749081175</v>
      </c>
    </row>
    <row r="89" spans="1:29" ht="12.3">
      <c r="A89" s="385" t="s">
        <v>861</v>
      </c>
      <c r="B89" s="409"/>
      <c r="C89" s="409"/>
      <c r="D89" s="18"/>
      <c r="E89" s="386">
        <v>99.985421331960339</v>
      </c>
      <c r="F89" s="386">
        <v>101.99020739795159</v>
      </c>
      <c r="G89" s="386">
        <v>109.182716599476</v>
      </c>
      <c r="H89" s="386">
        <v>125.54346549355886</v>
      </c>
      <c r="I89" s="405">
        <v>130.84050041077231</v>
      </c>
      <c r="J89" s="77"/>
      <c r="K89" s="386">
        <v>16.219833608491388</v>
      </c>
      <c r="L89" s="386">
        <v>80.765587723468954</v>
      </c>
      <c r="M89" s="386">
        <v>3</v>
      </c>
      <c r="N89" s="77"/>
      <c r="O89" s="386">
        <v>15.276</v>
      </c>
      <c r="P89" s="386">
        <v>86.277000000000015</v>
      </c>
      <c r="Q89" s="386">
        <v>0</v>
      </c>
      <c r="R89" s="77"/>
      <c r="S89" s="386">
        <v>9.1506243300114534</v>
      </c>
      <c r="T89" s="386">
        <v>100.03209226946454</v>
      </c>
      <c r="V89" s="386">
        <v>8.2751119649970288</v>
      </c>
      <c r="W89" s="386">
        <v>117.26835352856183</v>
      </c>
      <c r="X89" s="77"/>
      <c r="Y89" s="387">
        <v>9.8390194488975382</v>
      </c>
      <c r="Z89" s="387">
        <v>121.00148096187476</v>
      </c>
      <c r="AA89" s="162"/>
      <c r="AB89" s="162"/>
      <c r="AC89" s="162"/>
    </row>
    <row r="90" spans="1:29" ht="12.3">
      <c r="A90" s="21"/>
      <c r="B90" s="408"/>
      <c r="C90" s="408"/>
      <c r="D90" s="18"/>
      <c r="E90" s="408"/>
      <c r="F90" s="408"/>
      <c r="G90" s="408"/>
      <c r="H90" s="408"/>
      <c r="I90" s="1210"/>
      <c r="J90" s="77"/>
      <c r="K90" s="77"/>
      <c r="L90" s="77"/>
      <c r="M90" s="77"/>
      <c r="N90" s="77"/>
      <c r="O90" s="77"/>
      <c r="P90" s="77"/>
      <c r="Q90" s="77"/>
      <c r="R90" s="77"/>
      <c r="S90" s="913"/>
      <c r="T90" s="77"/>
      <c r="U90" s="77"/>
      <c r="V90" s="913"/>
      <c r="W90" s="77"/>
      <c r="X90" s="77"/>
      <c r="Y90" s="77"/>
      <c r="Z90" s="77"/>
      <c r="AA90" s="162"/>
      <c r="AB90" s="162"/>
      <c r="AC90" s="162"/>
    </row>
    <row r="91" spans="1:29" ht="12.3">
      <c r="A91" s="674" t="s">
        <v>867</v>
      </c>
      <c r="B91" s="675"/>
      <c r="C91" s="18"/>
      <c r="D91" s="18"/>
      <c r="E91" s="18"/>
      <c r="F91" s="18"/>
      <c r="G91" s="18"/>
      <c r="H91" s="18"/>
      <c r="I91" s="374" t="s">
        <v>868</v>
      </c>
      <c r="Y91"/>
      <c r="Z91"/>
      <c r="AA91" s="162"/>
      <c r="AB91" s="162"/>
      <c r="AC91" s="162"/>
    </row>
    <row r="92" spans="1:29" ht="11.7">
      <c r="A92" s="375" t="s">
        <v>824</v>
      </c>
      <c r="B92" s="375"/>
      <c r="C92" s="376"/>
      <c r="D92" s="18"/>
      <c r="E92" s="404">
        <v>2021</v>
      </c>
      <c r="F92" s="404">
        <v>2022</v>
      </c>
      <c r="G92" s="404">
        <v>2023</v>
      </c>
      <c r="H92" s="404">
        <v>2024</v>
      </c>
      <c r="I92" s="405">
        <v>2025</v>
      </c>
      <c r="K92" s="678">
        <v>2021</v>
      </c>
      <c r="L92" s="678">
        <v>2021</v>
      </c>
      <c r="M92" s="678">
        <v>2021</v>
      </c>
      <c r="O92" s="678">
        <v>2022</v>
      </c>
      <c r="P92" s="678">
        <v>2022</v>
      </c>
      <c r="Q92" s="678">
        <v>2022</v>
      </c>
      <c r="S92" s="678">
        <v>2023</v>
      </c>
      <c r="T92" s="678">
        <v>2023</v>
      </c>
      <c r="U92" s="18"/>
      <c r="V92" s="678">
        <v>2024</v>
      </c>
      <c r="W92" s="678">
        <v>2024</v>
      </c>
      <c r="Y92" s="676">
        <v>2025</v>
      </c>
      <c r="Z92" s="676">
        <v>2025</v>
      </c>
    </row>
    <row r="93" spans="1:29">
      <c r="A93" s="375"/>
      <c r="B93" s="375"/>
      <c r="C93" s="376"/>
      <c r="D93" s="18"/>
      <c r="E93" s="404"/>
      <c r="F93" s="404"/>
      <c r="G93" s="404"/>
      <c r="H93" s="404"/>
      <c r="I93" s="405"/>
      <c r="K93" s="678" t="s">
        <v>571</v>
      </c>
      <c r="L93" s="678" t="s">
        <v>572</v>
      </c>
      <c r="M93" s="678" t="s">
        <v>572</v>
      </c>
      <c r="O93" s="678" t="s">
        <v>571</v>
      </c>
      <c r="P93" s="678" t="s">
        <v>572</v>
      </c>
      <c r="Q93" s="678" t="s">
        <v>572</v>
      </c>
      <c r="S93" s="678" t="s">
        <v>571</v>
      </c>
      <c r="T93" s="678" t="s">
        <v>572</v>
      </c>
      <c r="U93" s="18"/>
      <c r="V93" s="678" t="s">
        <v>571</v>
      </c>
      <c r="W93" s="678" t="s">
        <v>572</v>
      </c>
      <c r="Y93" s="676" t="s">
        <v>571</v>
      </c>
      <c r="Z93" s="676" t="s">
        <v>572</v>
      </c>
    </row>
    <row r="94" spans="1:29">
      <c r="A94" s="406" t="s">
        <v>578</v>
      </c>
      <c r="B94" s="381"/>
      <c r="C94" s="382"/>
      <c r="D94" s="18"/>
      <c r="E94" s="407"/>
      <c r="F94" s="407"/>
      <c r="G94" s="407"/>
      <c r="H94" s="407"/>
      <c r="I94" s="775"/>
      <c r="K94" s="679" t="s">
        <v>574</v>
      </c>
      <c r="L94" s="679" t="s">
        <v>575</v>
      </c>
      <c r="M94" s="679" t="s">
        <v>37</v>
      </c>
      <c r="O94" s="679" t="s">
        <v>574</v>
      </c>
      <c r="P94" s="679" t="s">
        <v>575</v>
      </c>
      <c r="Q94" s="679" t="s">
        <v>37</v>
      </c>
      <c r="S94" s="679" t="s">
        <v>574</v>
      </c>
      <c r="T94" s="679" t="s">
        <v>575</v>
      </c>
      <c r="U94" s="18"/>
      <c r="V94" s="679" t="s">
        <v>574</v>
      </c>
      <c r="W94" s="679" t="s">
        <v>575</v>
      </c>
      <c r="Y94" s="677" t="s">
        <v>574</v>
      </c>
      <c r="Z94" s="677" t="s">
        <v>575</v>
      </c>
    </row>
    <row r="95" spans="1:29">
      <c r="A95" s="21" t="s">
        <v>869</v>
      </c>
      <c r="B95" s="408"/>
      <c r="C95" s="408"/>
      <c r="D95" s="18"/>
      <c r="E95" s="31">
        <v>235.70832284577972</v>
      </c>
      <c r="F95" s="31">
        <v>270.88900000000001</v>
      </c>
      <c r="G95" s="31">
        <v>247.39148623945968</v>
      </c>
      <c r="H95" s="31">
        <v>197.289425562221</v>
      </c>
      <c r="I95" s="1213">
        <v>203.199156133738</v>
      </c>
      <c r="K95" s="31">
        <v>0</v>
      </c>
      <c r="L95" s="31">
        <v>235.70832284577972</v>
      </c>
      <c r="M95" s="31">
        <v>0</v>
      </c>
      <c r="O95" s="31">
        <v>0</v>
      </c>
      <c r="P95" s="31">
        <v>270.88900000000001</v>
      </c>
      <c r="Q95" s="31">
        <v>0</v>
      </c>
      <c r="S95" s="31">
        <v>0</v>
      </c>
      <c r="T95" s="31">
        <v>247.39148623945968</v>
      </c>
      <c r="V95" s="31">
        <v>0</v>
      </c>
      <c r="W95" s="31">
        <v>197.289425562221</v>
      </c>
      <c r="Y95" s="384">
        <v>0</v>
      </c>
      <c r="Z95" s="384">
        <v>203.199156133738</v>
      </c>
    </row>
    <row r="96" spans="1:29">
      <c r="A96" s="413" t="s">
        <v>826</v>
      </c>
      <c r="B96" s="409"/>
      <c r="C96" s="409"/>
      <c r="D96" s="18"/>
      <c r="E96" s="386">
        <v>235.70832284577972</v>
      </c>
      <c r="F96" s="386">
        <v>270.88900000000001</v>
      </c>
      <c r="G96" s="386">
        <v>247.39148623945968</v>
      </c>
      <c r="H96" s="386">
        <v>197.289425562221</v>
      </c>
      <c r="I96" s="1211">
        <v>203.199156133738</v>
      </c>
      <c r="K96" s="386">
        <v>0</v>
      </c>
      <c r="L96" s="386">
        <v>235.70832284577972</v>
      </c>
      <c r="M96" s="386">
        <v>0</v>
      </c>
      <c r="O96" s="386">
        <v>0</v>
      </c>
      <c r="P96" s="386">
        <v>270.88900000000001</v>
      </c>
      <c r="Q96" s="386">
        <v>0</v>
      </c>
      <c r="S96" s="386">
        <v>0</v>
      </c>
      <c r="T96" s="386">
        <v>247.39148623945968</v>
      </c>
      <c r="V96" s="386">
        <v>0</v>
      </c>
      <c r="W96" s="386">
        <v>197.289425562221</v>
      </c>
      <c r="Y96" s="387">
        <v>0</v>
      </c>
      <c r="Z96" s="387">
        <v>203.199156133738</v>
      </c>
    </row>
    <row r="97" spans="1:26">
      <c r="A97" s="83" t="s">
        <v>827</v>
      </c>
      <c r="B97" s="83"/>
      <c r="C97" s="408"/>
      <c r="D97" s="18"/>
      <c r="E97" s="31">
        <v>1042.9195424657519</v>
      </c>
      <c r="F97" s="31">
        <v>1147.8130000000001</v>
      </c>
      <c r="G97" s="31">
        <v>1337.6740292278814</v>
      </c>
      <c r="H97" s="31">
        <v>1529.66862912389</v>
      </c>
      <c r="I97" s="1213">
        <v>1573.2317986820101</v>
      </c>
      <c r="K97" s="31">
        <v>0</v>
      </c>
      <c r="L97" s="31">
        <v>1042.9195424657519</v>
      </c>
      <c r="M97" s="31">
        <v>0</v>
      </c>
      <c r="O97" s="31">
        <v>0</v>
      </c>
      <c r="P97" s="31">
        <v>1147.8130000000001</v>
      </c>
      <c r="Q97" s="31">
        <v>0</v>
      </c>
      <c r="S97" s="31">
        <v>0</v>
      </c>
      <c r="T97" s="31">
        <v>1337.6740292278814</v>
      </c>
      <c r="V97" s="31">
        <v>0</v>
      </c>
      <c r="W97" s="31">
        <v>1529.66862912389</v>
      </c>
      <c r="Y97" s="384">
        <v>0</v>
      </c>
      <c r="Z97" s="384">
        <v>1573.2317986820101</v>
      </c>
    </row>
    <row r="98" spans="1:26">
      <c r="A98" s="83" t="s">
        <v>828</v>
      </c>
      <c r="B98" s="83"/>
      <c r="C98" s="408"/>
      <c r="D98" s="18"/>
      <c r="E98" s="31">
        <v>154.37822086884304</v>
      </c>
      <c r="F98" s="31">
        <v>143.149</v>
      </c>
      <c r="G98" s="31">
        <v>148.6119825047108</v>
      </c>
      <c r="H98" s="31">
        <v>160.27996175495099</v>
      </c>
      <c r="I98" s="1213">
        <v>177.32828598941401</v>
      </c>
      <c r="K98" s="31">
        <v>0</v>
      </c>
      <c r="L98" s="31">
        <v>154.37822086884304</v>
      </c>
      <c r="M98" s="31">
        <v>0</v>
      </c>
      <c r="O98" s="31">
        <v>0</v>
      </c>
      <c r="P98" s="31">
        <v>143.149</v>
      </c>
      <c r="Q98" s="31">
        <v>0</v>
      </c>
      <c r="S98" s="31">
        <v>0</v>
      </c>
      <c r="T98" s="31">
        <v>148.6119825047108</v>
      </c>
      <c r="V98" s="31">
        <v>0</v>
      </c>
      <c r="W98" s="31">
        <v>160.27996175495099</v>
      </c>
      <c r="Y98" s="384">
        <v>0</v>
      </c>
      <c r="Z98" s="384">
        <v>177.32828598941401</v>
      </c>
    </row>
    <row r="99" spans="1:26">
      <c r="A99" s="413" t="s">
        <v>829</v>
      </c>
      <c r="B99" s="409"/>
      <c r="C99" s="409"/>
      <c r="D99" s="18"/>
      <c r="E99" s="386">
        <v>1197.2977633345949</v>
      </c>
      <c r="F99" s="386">
        <v>1290.962</v>
      </c>
      <c r="G99" s="386">
        <v>1486.2860117325922</v>
      </c>
      <c r="H99" s="386">
        <v>1689.9485908788411</v>
      </c>
      <c r="I99" s="1211">
        <v>1750.5600846714242</v>
      </c>
      <c r="K99" s="386">
        <v>0</v>
      </c>
      <c r="L99" s="386">
        <v>1197.2977633345949</v>
      </c>
      <c r="M99" s="386">
        <v>0</v>
      </c>
      <c r="O99" s="386">
        <v>0</v>
      </c>
      <c r="P99" s="386">
        <v>1290.962</v>
      </c>
      <c r="Q99" s="386">
        <v>0</v>
      </c>
      <c r="S99" s="386">
        <v>0</v>
      </c>
      <c r="T99" s="386">
        <v>1486.2860117325922</v>
      </c>
      <c r="V99" s="386">
        <v>0</v>
      </c>
      <c r="W99" s="386">
        <v>1689.9485908788411</v>
      </c>
      <c r="Y99" s="387">
        <v>0</v>
      </c>
      <c r="Z99" s="387">
        <v>1750.5600846714242</v>
      </c>
    </row>
    <row r="100" spans="1:26">
      <c r="A100" s="21" t="s">
        <v>864</v>
      </c>
      <c r="B100" s="83"/>
      <c r="C100" s="408"/>
      <c r="D100" s="18"/>
      <c r="E100" s="31">
        <v>1.9563641213424654</v>
      </c>
      <c r="F100" s="31">
        <v>0</v>
      </c>
      <c r="G100" s="31">
        <v>0</v>
      </c>
      <c r="H100" s="31">
        <v>0</v>
      </c>
      <c r="I100" s="1213">
        <v>0</v>
      </c>
      <c r="K100" s="31">
        <v>0</v>
      </c>
      <c r="L100" s="31">
        <v>1.9563641213424654</v>
      </c>
      <c r="M100" s="31">
        <v>0</v>
      </c>
      <c r="O100" s="31">
        <v>0</v>
      </c>
      <c r="P100" s="31">
        <v>0</v>
      </c>
      <c r="Q100" s="31">
        <v>0</v>
      </c>
      <c r="S100" s="31">
        <v>0</v>
      </c>
      <c r="T100" s="31">
        <v>0</v>
      </c>
      <c r="V100" s="31">
        <v>0</v>
      </c>
      <c r="W100" s="31">
        <v>0</v>
      </c>
      <c r="Y100" s="384">
        <v>0</v>
      </c>
      <c r="Z100" s="384">
        <v>0</v>
      </c>
    </row>
    <row r="101" spans="1:26">
      <c r="A101" s="385" t="s">
        <v>831</v>
      </c>
      <c r="B101" s="409"/>
      <c r="C101" s="409"/>
      <c r="D101" s="18"/>
      <c r="E101" s="386">
        <v>1.9563641213424654</v>
      </c>
      <c r="F101" s="386">
        <v>0</v>
      </c>
      <c r="G101" s="386">
        <v>0</v>
      </c>
      <c r="H101" s="386">
        <v>0</v>
      </c>
      <c r="I101" s="1211">
        <v>0</v>
      </c>
      <c r="K101" s="386">
        <v>0</v>
      </c>
      <c r="L101" s="386">
        <v>1.9563641213424654</v>
      </c>
      <c r="M101" s="386">
        <v>0</v>
      </c>
      <c r="O101" s="386">
        <v>0</v>
      </c>
      <c r="P101" s="386">
        <v>0</v>
      </c>
      <c r="Q101" s="386">
        <v>0</v>
      </c>
      <c r="S101" s="386">
        <v>0</v>
      </c>
      <c r="T101" s="386">
        <v>0</v>
      </c>
      <c r="V101" s="386">
        <v>0</v>
      </c>
      <c r="W101" s="386">
        <v>0</v>
      </c>
      <c r="Y101" s="387">
        <v>0</v>
      </c>
      <c r="Z101" s="387">
        <v>0</v>
      </c>
    </row>
    <row r="102" spans="1:26">
      <c r="A102" s="385" t="s">
        <v>832</v>
      </c>
      <c r="B102" s="409"/>
      <c r="C102" s="409"/>
      <c r="D102" s="18"/>
      <c r="E102" s="386">
        <v>1199.2541274559374</v>
      </c>
      <c r="F102" s="386">
        <v>1291.117</v>
      </c>
      <c r="G102" s="386">
        <v>1486.4410117325922</v>
      </c>
      <c r="H102" s="386">
        <v>1689.9485908788411</v>
      </c>
      <c r="I102" s="1211">
        <v>1750.5600846714242</v>
      </c>
      <c r="K102" s="386">
        <v>0</v>
      </c>
      <c r="L102" s="386">
        <v>1199.2541274559374</v>
      </c>
      <c r="M102" s="386">
        <v>0</v>
      </c>
      <c r="O102" s="386">
        <v>0</v>
      </c>
      <c r="P102" s="386">
        <v>1291.117</v>
      </c>
      <c r="Q102" s="386">
        <v>0</v>
      </c>
      <c r="S102" s="386">
        <v>0</v>
      </c>
      <c r="T102" s="386">
        <v>1486.4410117325922</v>
      </c>
      <c r="V102" s="386">
        <v>0</v>
      </c>
      <c r="W102" s="386">
        <v>1689.9485908788411</v>
      </c>
      <c r="Y102" s="387">
        <v>0</v>
      </c>
      <c r="Z102" s="387">
        <v>1750.5600846714242</v>
      </c>
    </row>
    <row r="103" spans="1:26">
      <c r="A103" s="83" t="s">
        <v>870</v>
      </c>
      <c r="B103" s="83"/>
      <c r="C103" s="408"/>
      <c r="D103" s="18"/>
      <c r="E103" s="31">
        <v>1259.8845509131975</v>
      </c>
      <c r="F103" s="31">
        <v>1275.806</v>
      </c>
      <c r="G103" s="31">
        <v>1190.5179749861554</v>
      </c>
      <c r="H103" s="31">
        <v>1145.2794076366399</v>
      </c>
      <c r="I103" s="1213">
        <v>1044.61793318126</v>
      </c>
      <c r="K103" s="31">
        <v>1259.8845509131975</v>
      </c>
      <c r="L103" s="31">
        <v>0</v>
      </c>
      <c r="M103" s="31">
        <v>0</v>
      </c>
      <c r="O103" s="31">
        <v>1275.806</v>
      </c>
      <c r="P103" s="31">
        <v>0</v>
      </c>
      <c r="Q103" s="31">
        <v>0</v>
      </c>
      <c r="S103" s="31">
        <v>1190.5179749861554</v>
      </c>
      <c r="T103" s="31">
        <v>0</v>
      </c>
      <c r="V103" s="31">
        <v>1145.2794076366399</v>
      </c>
      <c r="W103" s="31">
        <v>0</v>
      </c>
      <c r="Y103" s="384">
        <v>1044.61793318126</v>
      </c>
      <c r="Z103" s="384">
        <v>0</v>
      </c>
    </row>
    <row r="104" spans="1:26">
      <c r="A104" s="385" t="s">
        <v>834</v>
      </c>
      <c r="B104" s="409"/>
      <c r="C104" s="409"/>
      <c r="D104" s="18"/>
      <c r="E104" s="386">
        <v>1259.8845509131975</v>
      </c>
      <c r="F104" s="386">
        <v>1275.806</v>
      </c>
      <c r="G104" s="386">
        <v>1190.5179749861554</v>
      </c>
      <c r="H104" s="386">
        <v>1145.2794076366399</v>
      </c>
      <c r="I104" s="1211">
        <v>1044.61793318126</v>
      </c>
      <c r="K104" s="386">
        <v>1259.8845509131975</v>
      </c>
      <c r="L104" s="386">
        <v>0</v>
      </c>
      <c r="M104" s="386">
        <v>0</v>
      </c>
      <c r="O104" s="386">
        <v>1275.806</v>
      </c>
      <c r="P104" s="386">
        <v>0</v>
      </c>
      <c r="Q104" s="386">
        <v>0</v>
      </c>
      <c r="S104" s="386">
        <v>1190.5179749861554</v>
      </c>
      <c r="T104" s="386">
        <v>0</v>
      </c>
      <c r="V104" s="386">
        <v>1145.2794076366399</v>
      </c>
      <c r="W104" s="386">
        <v>0</v>
      </c>
      <c r="Y104" s="387">
        <v>1044.61793318126</v>
      </c>
      <c r="Z104" s="387">
        <v>0</v>
      </c>
    </row>
    <row r="105" spans="1:26">
      <c r="A105" s="83" t="s">
        <v>836</v>
      </c>
      <c r="B105" s="83"/>
      <c r="C105" s="408"/>
      <c r="D105" s="18"/>
      <c r="E105" s="31">
        <v>1205.9590527418723</v>
      </c>
      <c r="F105" s="31">
        <v>1272.049</v>
      </c>
      <c r="G105" s="31">
        <v>1219.8544736026902</v>
      </c>
      <c r="H105" s="31">
        <v>903.5994448455358</v>
      </c>
      <c r="I105" s="1213">
        <v>352.83320838605209</v>
      </c>
      <c r="K105" s="31">
        <v>1205.9590527418723</v>
      </c>
      <c r="L105" s="31">
        <v>0</v>
      </c>
      <c r="M105" s="31">
        <v>0</v>
      </c>
      <c r="O105" s="31">
        <v>1272.049</v>
      </c>
      <c r="P105" s="31">
        <v>0</v>
      </c>
      <c r="Q105" s="31">
        <v>0</v>
      </c>
      <c r="S105" s="31">
        <v>1219.8544736026902</v>
      </c>
      <c r="T105" s="31">
        <v>0</v>
      </c>
      <c r="V105" s="31">
        <v>903.5994448455358</v>
      </c>
      <c r="W105" s="31">
        <v>0</v>
      </c>
      <c r="Y105" s="384">
        <v>352.83320838605209</v>
      </c>
      <c r="Z105" s="384">
        <v>0</v>
      </c>
    </row>
    <row r="106" spans="1:26">
      <c r="A106" s="83" t="s">
        <v>871</v>
      </c>
      <c r="B106" s="83"/>
      <c r="C106" s="408"/>
      <c r="D106" s="18"/>
      <c r="E106" s="31">
        <v>0</v>
      </c>
      <c r="F106" s="31">
        <v>0</v>
      </c>
      <c r="G106" s="31">
        <v>0</v>
      </c>
      <c r="H106" s="31">
        <v>0</v>
      </c>
      <c r="I106" s="1213">
        <v>52.797342465753403</v>
      </c>
      <c r="K106" s="31">
        <v>0</v>
      </c>
      <c r="L106" s="31">
        <v>0</v>
      </c>
      <c r="M106" s="31">
        <v>0</v>
      </c>
      <c r="O106" s="31">
        <v>0</v>
      </c>
      <c r="P106" s="31">
        <v>0</v>
      </c>
      <c r="Q106" s="31">
        <v>0</v>
      </c>
      <c r="S106" s="31">
        <v>0</v>
      </c>
      <c r="T106" s="31">
        <v>0</v>
      </c>
      <c r="V106" s="31">
        <v>0</v>
      </c>
      <c r="W106" s="31">
        <v>0</v>
      </c>
      <c r="Y106" s="384">
        <v>52.797342465753403</v>
      </c>
      <c r="Z106" s="384">
        <v>0</v>
      </c>
    </row>
    <row r="107" spans="1:26">
      <c r="A107" s="83" t="s">
        <v>872</v>
      </c>
      <c r="B107" s="83"/>
      <c r="C107" s="408"/>
      <c r="D107" s="18"/>
      <c r="E107" s="31">
        <v>0</v>
      </c>
      <c r="F107" s="31">
        <v>0</v>
      </c>
      <c r="G107" s="31">
        <v>0</v>
      </c>
      <c r="H107" s="31">
        <v>0</v>
      </c>
      <c r="I107" s="1213">
        <v>47.530460273972601</v>
      </c>
      <c r="K107" s="31">
        <v>0</v>
      </c>
      <c r="L107" s="31">
        <v>0</v>
      </c>
      <c r="M107" s="31">
        <v>0</v>
      </c>
      <c r="O107" s="31">
        <v>0</v>
      </c>
      <c r="P107" s="31">
        <v>0</v>
      </c>
      <c r="Q107" s="31">
        <v>0</v>
      </c>
      <c r="S107" s="31">
        <v>0</v>
      </c>
      <c r="T107" s="31">
        <v>0</v>
      </c>
      <c r="V107" s="31">
        <v>0</v>
      </c>
      <c r="W107" s="31">
        <v>0</v>
      </c>
      <c r="Y107" s="384">
        <v>47.530460273972601</v>
      </c>
      <c r="Z107" s="384">
        <v>0</v>
      </c>
    </row>
    <row r="108" spans="1:26">
      <c r="A108" s="83" t="s">
        <v>837</v>
      </c>
      <c r="B108" s="83"/>
      <c r="C108" s="408"/>
      <c r="D108" s="18"/>
      <c r="E108" s="31">
        <v>125.8817179938021</v>
      </c>
      <c r="F108" s="31">
        <v>81.197999999999993</v>
      </c>
      <c r="G108" s="31">
        <v>16.045561475182307</v>
      </c>
      <c r="H108" s="31">
        <v>0</v>
      </c>
      <c r="I108" s="1213">
        <v>0</v>
      </c>
      <c r="K108" s="31">
        <v>125.8817179938021</v>
      </c>
      <c r="L108" s="31">
        <v>0</v>
      </c>
      <c r="M108" s="31">
        <v>0</v>
      </c>
      <c r="O108" s="31">
        <v>81.197999999999993</v>
      </c>
      <c r="P108" s="31">
        <v>0</v>
      </c>
      <c r="Q108" s="31">
        <v>0</v>
      </c>
      <c r="S108" s="31">
        <v>16.045561475182307</v>
      </c>
      <c r="T108" s="31">
        <v>0</v>
      </c>
      <c r="V108" s="31">
        <v>0</v>
      </c>
      <c r="W108" s="31">
        <v>0</v>
      </c>
      <c r="Y108" s="384">
        <v>0</v>
      </c>
      <c r="Z108" s="384">
        <v>0</v>
      </c>
    </row>
    <row r="109" spans="1:26">
      <c r="A109" s="385" t="s">
        <v>840</v>
      </c>
      <c r="B109" s="409"/>
      <c r="C109" s="409"/>
      <c r="D109" s="18"/>
      <c r="E109" s="386">
        <v>1331.8407707356744</v>
      </c>
      <c r="F109" s="386">
        <v>1353.2470000000001</v>
      </c>
      <c r="G109" s="386">
        <v>1235.9000350778724</v>
      </c>
      <c r="H109" s="386">
        <v>903.5994448455358</v>
      </c>
      <c r="I109" s="1211">
        <v>453.16101112577809</v>
      </c>
      <c r="K109" s="386">
        <v>1331.8407707356744</v>
      </c>
      <c r="L109" s="386">
        <v>0</v>
      </c>
      <c r="M109" s="386">
        <v>0</v>
      </c>
      <c r="O109" s="386">
        <v>1353.2470000000001</v>
      </c>
      <c r="P109" s="386">
        <v>0</v>
      </c>
      <c r="Q109" s="386">
        <v>0</v>
      </c>
      <c r="S109" s="386">
        <v>1235.9000350778724</v>
      </c>
      <c r="T109" s="386">
        <v>0</v>
      </c>
      <c r="V109" s="386">
        <v>903.5994448455358</v>
      </c>
      <c r="W109" s="386">
        <v>0</v>
      </c>
      <c r="Y109" s="387">
        <v>453.16101112577809</v>
      </c>
      <c r="Z109" s="387">
        <v>0</v>
      </c>
    </row>
    <row r="110" spans="1:26">
      <c r="A110" s="83" t="s">
        <v>842</v>
      </c>
      <c r="B110" s="83"/>
      <c r="C110" s="408"/>
      <c r="D110" s="18"/>
      <c r="E110" s="31">
        <v>539.34989315068481</v>
      </c>
      <c r="F110" s="31">
        <v>670.32100000000003</v>
      </c>
      <c r="G110" s="31">
        <v>713.66038630136973</v>
      </c>
      <c r="H110" s="31">
        <v>747.90116120218602</v>
      </c>
      <c r="I110" s="1213">
        <v>731.31024383561601</v>
      </c>
      <c r="K110" s="31">
        <v>539.34989315068481</v>
      </c>
      <c r="L110" s="31">
        <v>0</v>
      </c>
      <c r="M110" s="31">
        <v>0</v>
      </c>
      <c r="O110" s="31">
        <v>670.32100000000003</v>
      </c>
      <c r="P110" s="31">
        <v>0</v>
      </c>
      <c r="Q110" s="31">
        <v>0</v>
      </c>
      <c r="S110" s="31">
        <v>713.66038630136973</v>
      </c>
      <c r="T110" s="31">
        <v>0</v>
      </c>
      <c r="V110" s="31">
        <v>747.90116120218602</v>
      </c>
      <c r="W110" s="31">
        <v>0</v>
      </c>
      <c r="Y110" s="384">
        <v>731.31024383561601</v>
      </c>
      <c r="Z110" s="384">
        <v>0</v>
      </c>
    </row>
    <row r="111" spans="1:26">
      <c r="A111" s="21" t="s">
        <v>873</v>
      </c>
      <c r="B111" s="408"/>
      <c r="C111" s="408"/>
      <c r="D111" s="18"/>
      <c r="E111" s="31">
        <v>169.27473219326038</v>
      </c>
      <c r="F111" s="31">
        <v>215.667</v>
      </c>
      <c r="G111" s="31">
        <v>282.81502421888069</v>
      </c>
      <c r="H111" s="31">
        <v>303.16867784853201</v>
      </c>
      <c r="I111" s="1213">
        <v>275.27361267547502</v>
      </c>
      <c r="K111" s="31">
        <v>169.27473219326038</v>
      </c>
      <c r="L111" s="31">
        <v>0</v>
      </c>
      <c r="M111" s="31">
        <v>0</v>
      </c>
      <c r="O111" s="31">
        <v>215.667</v>
      </c>
      <c r="P111" s="31">
        <v>0</v>
      </c>
      <c r="Q111" s="31">
        <v>0</v>
      </c>
      <c r="S111" s="31">
        <v>282.81502421888069</v>
      </c>
      <c r="T111" s="31">
        <v>0</v>
      </c>
      <c r="V111" s="31">
        <v>303.16867784853201</v>
      </c>
      <c r="W111" s="31">
        <v>0</v>
      </c>
      <c r="Y111" s="384">
        <v>275.27361267547502</v>
      </c>
      <c r="Z111" s="384">
        <v>0</v>
      </c>
    </row>
    <row r="112" spans="1:26">
      <c r="A112" s="83" t="s">
        <v>845</v>
      </c>
      <c r="B112" s="83"/>
      <c r="C112" s="408"/>
      <c r="D112" s="18"/>
      <c r="E112" s="31">
        <v>570.79063511986271</v>
      </c>
      <c r="F112" s="31">
        <v>598.62400000000002</v>
      </c>
      <c r="G112" s="31">
        <v>581.95073922574875</v>
      </c>
      <c r="H112" s="31">
        <v>604.34290507665605</v>
      </c>
      <c r="I112" s="1213">
        <v>590.22649446147602</v>
      </c>
      <c r="K112" s="31">
        <v>570.79063511986271</v>
      </c>
      <c r="L112" s="31">
        <v>0</v>
      </c>
      <c r="M112" s="31">
        <v>0</v>
      </c>
      <c r="O112" s="31">
        <v>598.62400000000002</v>
      </c>
      <c r="P112" s="31">
        <v>0</v>
      </c>
      <c r="Q112" s="31">
        <v>0</v>
      </c>
      <c r="S112" s="31">
        <v>581.95073922574875</v>
      </c>
      <c r="T112" s="31">
        <v>0</v>
      </c>
      <c r="V112" s="31">
        <v>604.34290507665605</v>
      </c>
      <c r="W112" s="31">
        <v>0</v>
      </c>
      <c r="Y112" s="384">
        <v>590.22649446147602</v>
      </c>
      <c r="Z112" s="384">
        <v>0</v>
      </c>
    </row>
    <row r="113" spans="1:26">
      <c r="A113" s="385" t="s">
        <v>846</v>
      </c>
      <c r="B113" s="409"/>
      <c r="C113" s="409"/>
      <c r="D113" s="18"/>
      <c r="E113" s="386">
        <v>1279.415260463808</v>
      </c>
      <c r="F113" s="386">
        <v>1484.6120000000001</v>
      </c>
      <c r="G113" s="386">
        <v>1578.4261497459993</v>
      </c>
      <c r="H113" s="386">
        <v>1655.412744127374</v>
      </c>
      <c r="I113" s="1211">
        <v>1596.810350972567</v>
      </c>
      <c r="K113" s="386">
        <v>1279.415260463808</v>
      </c>
      <c r="L113" s="386">
        <v>0</v>
      </c>
      <c r="M113" s="386">
        <v>0</v>
      </c>
      <c r="O113" s="386">
        <v>1484.6120000000001</v>
      </c>
      <c r="P113" s="386">
        <v>0</v>
      </c>
      <c r="Q113" s="386">
        <v>0</v>
      </c>
      <c r="S113" s="386">
        <v>1578.4261497459993</v>
      </c>
      <c r="T113" s="386">
        <v>0</v>
      </c>
      <c r="V113" s="386">
        <v>1655.412744127374</v>
      </c>
      <c r="W113" s="386">
        <v>0</v>
      </c>
      <c r="Y113" s="387">
        <v>1596.810350972567</v>
      </c>
      <c r="Z113" s="387">
        <v>0</v>
      </c>
    </row>
    <row r="114" spans="1:26">
      <c r="A114" s="385" t="s">
        <v>847</v>
      </c>
      <c r="B114" s="409"/>
      <c r="C114" s="409"/>
      <c r="D114" s="18"/>
      <c r="E114" s="386">
        <v>1279.415260463808</v>
      </c>
      <c r="F114" s="386">
        <v>1484.6120000000001</v>
      </c>
      <c r="G114" s="386">
        <v>1578.4261497459993</v>
      </c>
      <c r="H114" s="386">
        <v>1655.412744127374</v>
      </c>
      <c r="I114" s="1211">
        <v>1596.810350972567</v>
      </c>
      <c r="K114" s="386">
        <v>1279.415260463808</v>
      </c>
      <c r="L114" s="386">
        <v>0</v>
      </c>
      <c r="M114" s="386">
        <v>0</v>
      </c>
      <c r="O114" s="386">
        <v>1484.6120000000001</v>
      </c>
      <c r="P114" s="386">
        <v>0</v>
      </c>
      <c r="Q114" s="386">
        <v>0</v>
      </c>
      <c r="S114" s="386">
        <v>1578.4261497459993</v>
      </c>
      <c r="T114" s="386">
        <v>0</v>
      </c>
      <c r="V114" s="386">
        <v>1655.412744127374</v>
      </c>
      <c r="W114" s="386">
        <v>0</v>
      </c>
      <c r="Y114" s="387">
        <v>1596.810350972567</v>
      </c>
      <c r="Z114" s="387">
        <v>0</v>
      </c>
    </row>
    <row r="115" spans="1:26">
      <c r="A115" s="21" t="s">
        <v>866</v>
      </c>
      <c r="B115" s="408"/>
      <c r="C115" s="408"/>
      <c r="D115" s="18"/>
      <c r="E115" s="31">
        <v>331.83960652819144</v>
      </c>
      <c r="F115" s="31">
        <v>331.07799999999997</v>
      </c>
      <c r="G115" s="31">
        <v>300.69078017921498</v>
      </c>
      <c r="H115" s="31">
        <v>276.250781967254</v>
      </c>
      <c r="I115" s="1213">
        <v>227.16671367359899</v>
      </c>
      <c r="K115" s="31">
        <v>331.83960652819144</v>
      </c>
      <c r="L115" s="31">
        <v>0</v>
      </c>
      <c r="M115" s="31">
        <v>0</v>
      </c>
      <c r="O115" s="31">
        <v>331.07799999999997</v>
      </c>
      <c r="P115" s="31">
        <v>0</v>
      </c>
      <c r="Q115" s="31">
        <v>0</v>
      </c>
      <c r="S115" s="31">
        <v>300.69078017921498</v>
      </c>
      <c r="T115" s="31">
        <v>0</v>
      </c>
      <c r="V115" s="31">
        <v>276.250781967254</v>
      </c>
      <c r="W115" s="31">
        <v>0</v>
      </c>
      <c r="Y115" s="384">
        <v>227.16671367359899</v>
      </c>
      <c r="Z115" s="384">
        <v>0</v>
      </c>
    </row>
    <row r="116" spans="1:26">
      <c r="A116" s="83" t="s">
        <v>849</v>
      </c>
      <c r="B116" s="83"/>
      <c r="C116" s="408"/>
      <c r="D116" s="18"/>
      <c r="E116" s="31">
        <v>428.63176040285879</v>
      </c>
      <c r="F116" s="31">
        <v>420.80700000000002</v>
      </c>
      <c r="G116" s="31">
        <v>472.81296299125302</v>
      </c>
      <c r="H116" s="31">
        <v>606.16514122108401</v>
      </c>
      <c r="I116" s="1213">
        <v>571.93974409852694</v>
      </c>
      <c r="K116" s="31">
        <v>428.63176040285879</v>
      </c>
      <c r="L116" s="31">
        <v>0</v>
      </c>
      <c r="M116" s="31">
        <v>0</v>
      </c>
      <c r="O116" s="31">
        <v>420.80700000000002</v>
      </c>
      <c r="P116" s="31">
        <v>0</v>
      </c>
      <c r="Q116" s="31">
        <v>0</v>
      </c>
      <c r="S116" s="31">
        <v>472.81296299125302</v>
      </c>
      <c r="T116" s="31">
        <v>0</v>
      </c>
      <c r="V116" s="31">
        <v>606.16514122108401</v>
      </c>
      <c r="W116" s="31">
        <v>0</v>
      </c>
      <c r="Y116" s="384">
        <v>571.93974409852694</v>
      </c>
      <c r="Z116" s="384">
        <v>0</v>
      </c>
    </row>
    <row r="117" spans="1:26">
      <c r="A117" s="385" t="s">
        <v>850</v>
      </c>
      <c r="B117" s="409"/>
      <c r="C117" s="409"/>
      <c r="D117" s="18"/>
      <c r="E117" s="386">
        <v>760.47136693105017</v>
      </c>
      <c r="F117" s="386">
        <v>751.88499999999999</v>
      </c>
      <c r="G117" s="386">
        <v>773.50374317046794</v>
      </c>
      <c r="H117" s="386">
        <v>882.41592318833796</v>
      </c>
      <c r="I117" s="1211">
        <v>799.10645777212596</v>
      </c>
      <c r="K117" s="386">
        <v>760.47136693105017</v>
      </c>
      <c r="L117" s="386">
        <v>0</v>
      </c>
      <c r="M117" s="386">
        <v>0</v>
      </c>
      <c r="O117" s="386">
        <v>751.88499999999999</v>
      </c>
      <c r="P117" s="386">
        <v>0</v>
      </c>
      <c r="Q117" s="386">
        <v>0</v>
      </c>
      <c r="S117" s="386">
        <v>773.50374317046794</v>
      </c>
      <c r="T117" s="386">
        <v>0</v>
      </c>
      <c r="V117" s="386">
        <v>882.41592318833796</v>
      </c>
      <c r="W117" s="386">
        <v>0</v>
      </c>
      <c r="Y117" s="387">
        <v>799.10645777212596</v>
      </c>
      <c r="Z117" s="387">
        <v>0</v>
      </c>
    </row>
    <row r="118" spans="1:26">
      <c r="A118" s="385" t="s">
        <v>874</v>
      </c>
      <c r="B118" s="409"/>
      <c r="C118" s="409"/>
      <c r="D118" s="18"/>
      <c r="E118" s="386">
        <v>6066.5743993454471</v>
      </c>
      <c r="F118" s="386">
        <v>6427.5560000000005</v>
      </c>
      <c r="G118" s="386">
        <v>6512.1804009525467</v>
      </c>
      <c r="H118" s="386">
        <v>6473.9455362389499</v>
      </c>
      <c r="I118" s="1211">
        <v>5847.4549938568944</v>
      </c>
      <c r="K118" s="386">
        <v>4631.6119490437295</v>
      </c>
      <c r="L118" s="386">
        <v>1434.9624503017171</v>
      </c>
      <c r="M118" s="386">
        <v>0</v>
      </c>
      <c r="O118" s="386">
        <v>4865.55</v>
      </c>
      <c r="P118" s="386">
        <v>1562.0059999999999</v>
      </c>
      <c r="Q118" s="386">
        <v>0</v>
      </c>
      <c r="S118" s="386">
        <v>4778.3479029804948</v>
      </c>
      <c r="T118" s="386">
        <v>1733.8324979720519</v>
      </c>
      <c r="V118" s="386">
        <v>4586.7075197978875</v>
      </c>
      <c r="W118" s="386">
        <v>1887.238016441062</v>
      </c>
      <c r="Y118" s="387">
        <v>3893.6957530517307</v>
      </c>
      <c r="Z118" s="387">
        <v>1953.7592408051621</v>
      </c>
    </row>
    <row r="119" spans="1:26">
      <c r="A119" s="83"/>
      <c r="B119" s="83"/>
      <c r="C119" s="408"/>
      <c r="D119" s="18"/>
      <c r="E119" s="408"/>
      <c r="F119" s="408"/>
      <c r="G119" s="408"/>
      <c r="H119" s="408"/>
      <c r="I119" s="1210"/>
      <c r="J119" s="408"/>
      <c r="K119" s="408"/>
      <c r="L119" s="408"/>
      <c r="M119" s="408"/>
      <c r="N119" s="408"/>
      <c r="O119" s="408"/>
      <c r="P119" s="408"/>
      <c r="Q119" s="408"/>
      <c r="R119" s="408"/>
      <c r="S119" s="408"/>
      <c r="T119" s="408"/>
      <c r="V119" s="408"/>
      <c r="W119" s="408"/>
      <c r="Y119"/>
      <c r="Z119"/>
    </row>
    <row r="120" spans="1:26">
      <c r="A120" s="406" t="s">
        <v>852</v>
      </c>
      <c r="B120" s="381"/>
      <c r="C120" s="382"/>
      <c r="D120" s="18"/>
      <c r="E120" s="407"/>
      <c r="F120" s="407"/>
      <c r="G120" s="407"/>
      <c r="H120" s="407"/>
      <c r="I120" s="1211"/>
      <c r="K120" s="407"/>
      <c r="L120" s="407"/>
      <c r="M120" s="407"/>
      <c r="O120" s="407"/>
      <c r="P120" s="407"/>
      <c r="Q120" s="407"/>
      <c r="S120" s="407"/>
      <c r="T120" s="407"/>
      <c r="V120" s="407"/>
      <c r="W120" s="407"/>
      <c r="Y120" s="405"/>
      <c r="Z120" s="405"/>
    </row>
    <row r="121" spans="1:26">
      <c r="A121" s="83" t="s">
        <v>875</v>
      </c>
      <c r="B121" s="83"/>
      <c r="C121" s="408"/>
      <c r="D121" s="18"/>
      <c r="E121" s="31">
        <v>1380.4729051092447</v>
      </c>
      <c r="F121" s="31">
        <v>237.56164383561645</v>
      </c>
      <c r="G121" s="31">
        <v>0</v>
      </c>
      <c r="H121" s="31">
        <v>0</v>
      </c>
      <c r="I121" s="1213">
        <v>0</v>
      </c>
      <c r="K121" s="31">
        <v>0</v>
      </c>
      <c r="L121" s="31">
        <v>0</v>
      </c>
      <c r="M121" s="31">
        <v>1380.4729051092447</v>
      </c>
      <c r="O121" s="31">
        <v>0</v>
      </c>
      <c r="P121" s="31">
        <v>0</v>
      </c>
      <c r="Q121" s="31">
        <v>237.56164383561645</v>
      </c>
      <c r="S121" s="31">
        <v>0</v>
      </c>
      <c r="T121" s="31">
        <v>0</v>
      </c>
      <c r="V121" s="31">
        <v>0</v>
      </c>
      <c r="W121" s="31">
        <v>0</v>
      </c>
      <c r="Y121" s="384">
        <v>0</v>
      </c>
      <c r="Z121" s="384">
        <v>0</v>
      </c>
    </row>
    <row r="122" spans="1:26">
      <c r="A122" s="83" t="s">
        <v>854</v>
      </c>
      <c r="B122" s="83"/>
      <c r="C122" s="408"/>
      <c r="D122" s="18"/>
      <c r="E122" s="31">
        <v>222.6</v>
      </c>
      <c r="F122" s="31">
        <v>237.601</v>
      </c>
      <c r="G122" s="31">
        <v>247.32499999999999</v>
      </c>
      <c r="H122" s="31">
        <v>266.9481939890714</v>
      </c>
      <c r="I122" s="1213">
        <v>245.98854520547999</v>
      </c>
      <c r="K122" s="31">
        <v>0</v>
      </c>
      <c r="L122" s="31">
        <v>222.6</v>
      </c>
      <c r="M122" s="31">
        <v>0</v>
      </c>
      <c r="O122" s="31">
        <v>0</v>
      </c>
      <c r="P122" s="31">
        <v>237.601</v>
      </c>
      <c r="Q122" s="31">
        <v>0</v>
      </c>
      <c r="S122" s="31">
        <v>0</v>
      </c>
      <c r="T122" s="31">
        <v>247.32499999999999</v>
      </c>
      <c r="V122" s="31">
        <v>0</v>
      </c>
      <c r="W122" s="31">
        <v>266.9481939890714</v>
      </c>
      <c r="Y122" s="384">
        <v>0</v>
      </c>
      <c r="Z122" s="384">
        <v>245.98854520547999</v>
      </c>
    </row>
    <row r="123" spans="1:26">
      <c r="A123" s="21" t="s">
        <v>856</v>
      </c>
      <c r="B123" s="408"/>
      <c r="C123" s="408"/>
      <c r="D123" s="18"/>
      <c r="E123" s="31">
        <v>60.4</v>
      </c>
      <c r="F123" s="31">
        <v>55.997999999999998</v>
      </c>
      <c r="G123" s="31">
        <v>50.000999999999998</v>
      </c>
      <c r="H123" s="31">
        <v>32.500590163934397</v>
      </c>
      <c r="I123" s="1213">
        <v>37.090627397260299</v>
      </c>
      <c r="K123" s="31">
        <v>0</v>
      </c>
      <c r="L123" s="31">
        <v>60.4</v>
      </c>
      <c r="M123" s="31">
        <v>0</v>
      </c>
      <c r="O123" s="31">
        <v>0</v>
      </c>
      <c r="P123" s="31">
        <v>55.997999999999998</v>
      </c>
      <c r="Q123" s="31">
        <v>0</v>
      </c>
      <c r="S123" s="31">
        <v>0</v>
      </c>
      <c r="T123" s="31">
        <v>50.000999999999998</v>
      </c>
      <c r="V123" s="31">
        <v>0</v>
      </c>
      <c r="W123" s="31">
        <v>32.500590163934397</v>
      </c>
      <c r="Y123" s="384">
        <v>0</v>
      </c>
      <c r="Z123" s="384">
        <v>37.090627397260299</v>
      </c>
    </row>
    <row r="124" spans="1:26">
      <c r="A124" s="83" t="s">
        <v>855</v>
      </c>
      <c r="B124" s="83"/>
      <c r="C124" s="408"/>
      <c r="D124" s="18"/>
      <c r="E124" s="31">
        <v>0.6</v>
      </c>
      <c r="F124" s="31">
        <v>2.0659999999999998</v>
      </c>
      <c r="G124" s="31">
        <v>1.7250000000000001</v>
      </c>
      <c r="H124" s="31">
        <v>0.962666666666667</v>
      </c>
      <c r="I124" s="1213">
        <v>1.09404657534247</v>
      </c>
      <c r="K124" s="31">
        <v>0</v>
      </c>
      <c r="L124" s="31">
        <v>0.6</v>
      </c>
      <c r="M124" s="31">
        <v>0</v>
      </c>
      <c r="O124" s="31">
        <v>0</v>
      </c>
      <c r="P124" s="31">
        <v>2.0659999999999998</v>
      </c>
      <c r="Q124" s="31">
        <v>0</v>
      </c>
      <c r="S124" s="31">
        <v>0</v>
      </c>
      <c r="T124" s="31">
        <v>1.7250000000000001</v>
      </c>
      <c r="V124" s="31">
        <v>0</v>
      </c>
      <c r="W124" s="31">
        <v>0.962666666666667</v>
      </c>
      <c r="Y124" s="384">
        <v>0</v>
      </c>
      <c r="Z124" s="384">
        <v>1.09404657534247</v>
      </c>
    </row>
    <row r="125" spans="1:26">
      <c r="A125" s="83" t="s">
        <v>836</v>
      </c>
      <c r="B125" s="83"/>
      <c r="C125" s="408"/>
      <c r="D125" s="18"/>
      <c r="E125" s="31">
        <v>0</v>
      </c>
      <c r="F125" s="31">
        <v>0</v>
      </c>
      <c r="G125" s="31">
        <v>0</v>
      </c>
      <c r="H125" s="31">
        <v>9.0180318900531695</v>
      </c>
      <c r="I125" s="1213">
        <v>165.35105972602699</v>
      </c>
      <c r="K125" s="31">
        <v>0</v>
      </c>
      <c r="L125" s="31">
        <v>0</v>
      </c>
      <c r="M125" s="31">
        <v>0</v>
      </c>
      <c r="O125" s="31">
        <v>0</v>
      </c>
      <c r="P125" s="31">
        <v>0</v>
      </c>
      <c r="Q125" s="31">
        <v>0</v>
      </c>
      <c r="S125" s="31">
        <v>0</v>
      </c>
      <c r="T125" s="31">
        <v>0</v>
      </c>
      <c r="V125" s="31">
        <v>9.0180318900531695</v>
      </c>
      <c r="W125" s="31">
        <v>0</v>
      </c>
      <c r="Y125" s="384">
        <v>165.35105972602699</v>
      </c>
      <c r="Z125" s="384">
        <v>0</v>
      </c>
    </row>
    <row r="126" spans="1:26">
      <c r="A126" s="83" t="s">
        <v>857</v>
      </c>
      <c r="B126" s="83"/>
      <c r="C126" s="408"/>
      <c r="D126" s="18"/>
      <c r="E126" s="31">
        <v>65.725877723064585</v>
      </c>
      <c r="F126" s="31">
        <v>66.352000000000004</v>
      </c>
      <c r="G126" s="31">
        <v>58.302715876097757</v>
      </c>
      <c r="H126" s="31">
        <v>55.120844404736999</v>
      </c>
      <c r="I126" s="1213">
        <v>54.436421389061501</v>
      </c>
      <c r="K126" s="31">
        <v>0</v>
      </c>
      <c r="L126" s="31">
        <v>65.725877723064585</v>
      </c>
      <c r="M126" s="31">
        <v>0</v>
      </c>
      <c r="O126" s="31">
        <v>0</v>
      </c>
      <c r="P126" s="31">
        <v>66.352000000000004</v>
      </c>
      <c r="Q126" s="31">
        <v>0</v>
      </c>
      <c r="S126" s="31">
        <v>0</v>
      </c>
      <c r="T126" s="31">
        <v>58.302715876097757</v>
      </c>
      <c r="V126" s="31">
        <v>0</v>
      </c>
      <c r="W126" s="31">
        <v>55.120844404736999</v>
      </c>
      <c r="Y126" s="384">
        <v>0</v>
      </c>
      <c r="Z126" s="384">
        <v>54.436421389061501</v>
      </c>
    </row>
    <row r="127" spans="1:26">
      <c r="A127" s="83" t="s">
        <v>615</v>
      </c>
      <c r="B127" s="83"/>
      <c r="C127" s="408"/>
      <c r="D127" s="18"/>
      <c r="E127" s="31">
        <v>42.18980821917804</v>
      </c>
      <c r="F127" s="31">
        <v>10.170999999999999</v>
      </c>
      <c r="G127" s="31">
        <v>0</v>
      </c>
      <c r="H127" s="31">
        <v>0</v>
      </c>
      <c r="I127" s="1213">
        <v>0</v>
      </c>
      <c r="K127" s="31">
        <v>0</v>
      </c>
      <c r="L127" s="31">
        <v>42.18980821917804</v>
      </c>
      <c r="M127" s="31">
        <v>0</v>
      </c>
      <c r="O127" s="31">
        <v>0</v>
      </c>
      <c r="P127" s="31">
        <v>10.170999999999999</v>
      </c>
      <c r="Q127" s="31">
        <v>0</v>
      </c>
      <c r="S127" s="31">
        <v>0</v>
      </c>
      <c r="T127" s="31">
        <v>0</v>
      </c>
      <c r="V127" s="31">
        <v>0</v>
      </c>
      <c r="W127" s="31">
        <v>0</v>
      </c>
      <c r="Y127" s="384">
        <v>0</v>
      </c>
      <c r="Z127" s="384">
        <v>0</v>
      </c>
    </row>
    <row r="128" spans="1:26">
      <c r="A128" s="21" t="s">
        <v>859</v>
      </c>
      <c r="B128" s="408"/>
      <c r="C128" s="408"/>
      <c r="D128" s="18"/>
      <c r="E128" s="31">
        <v>76.847959232842982</v>
      </c>
      <c r="F128" s="31">
        <v>64.052000000000007</v>
      </c>
      <c r="G128" s="31">
        <v>74.417832778208492</v>
      </c>
      <c r="H128" s="31">
        <v>75.661653668889201</v>
      </c>
      <c r="I128" s="1213">
        <v>98.926739802215906</v>
      </c>
      <c r="K128" s="31">
        <v>0</v>
      </c>
      <c r="L128" s="31">
        <v>76.847959232842982</v>
      </c>
      <c r="M128" s="31">
        <v>0</v>
      </c>
      <c r="O128" s="31">
        <v>0</v>
      </c>
      <c r="P128" s="31">
        <v>64.052000000000007</v>
      </c>
      <c r="Q128" s="31">
        <v>0</v>
      </c>
      <c r="S128" s="31">
        <v>0</v>
      </c>
      <c r="T128" s="31">
        <v>74.417832778208492</v>
      </c>
      <c r="V128" s="31">
        <v>0</v>
      </c>
      <c r="W128" s="31">
        <v>75.661653668889201</v>
      </c>
      <c r="Y128" s="384">
        <v>0</v>
      </c>
      <c r="Z128" s="384">
        <v>98.926739802215906</v>
      </c>
    </row>
    <row r="129" spans="1:26">
      <c r="A129" s="385" t="s">
        <v>876</v>
      </c>
      <c r="B129" s="409"/>
      <c r="C129" s="409"/>
      <c r="D129" s="18"/>
      <c r="E129" s="386">
        <v>1848.8365502843303</v>
      </c>
      <c r="F129" s="386">
        <v>673.80164383561646</v>
      </c>
      <c r="G129" s="386">
        <v>431.77154865430623</v>
      </c>
      <c r="H129" s="386">
        <v>440.21198078335186</v>
      </c>
      <c r="I129" s="1211">
        <v>602.88744009538709</v>
      </c>
      <c r="K129" s="386">
        <v>0</v>
      </c>
      <c r="L129" s="386">
        <v>468.36364517508559</v>
      </c>
      <c r="M129" s="386">
        <v>1380.4729051092447</v>
      </c>
      <c r="O129" s="386">
        <v>0</v>
      </c>
      <c r="P129" s="386">
        <v>436.23999999999995</v>
      </c>
      <c r="Q129" s="386">
        <v>237.56164383561645</v>
      </c>
      <c r="S129" s="386">
        <v>0</v>
      </c>
      <c r="T129" s="386">
        <v>431.77154865430623</v>
      </c>
      <c r="V129" s="386">
        <v>9.0180318900531695</v>
      </c>
      <c r="W129" s="386">
        <v>431.19394889329868</v>
      </c>
      <c r="Y129" s="387">
        <v>165.35105972602699</v>
      </c>
      <c r="Z129" s="387">
        <v>437.53638036936013</v>
      </c>
    </row>
    <row r="130" spans="1:26">
      <c r="A130" s="385" t="s">
        <v>776</v>
      </c>
      <c r="B130" s="409"/>
      <c r="C130" s="409"/>
      <c r="D130" s="18"/>
      <c r="E130" s="386">
        <v>7915.410949629777</v>
      </c>
      <c r="F130" s="386">
        <v>7101.3576438356167</v>
      </c>
      <c r="G130" s="386">
        <v>6943.9519496068533</v>
      </c>
      <c r="H130" s="386">
        <v>6914.1575170223014</v>
      </c>
      <c r="I130" s="1211">
        <v>6450.3424339522817</v>
      </c>
      <c r="K130" s="386">
        <v>4631.6119490437295</v>
      </c>
      <c r="L130" s="386">
        <v>1903.3260954768027</v>
      </c>
      <c r="M130" s="386">
        <v>1380.4729051092447</v>
      </c>
      <c r="O130" s="386">
        <v>4865.55</v>
      </c>
      <c r="P130" s="386">
        <v>1998.2459999999999</v>
      </c>
      <c r="Q130" s="386">
        <v>237.56164383561645</v>
      </c>
      <c r="S130" s="386">
        <v>4778.3479029804948</v>
      </c>
      <c r="T130" s="386">
        <v>2165.604046626358</v>
      </c>
      <c r="V130" s="386">
        <v>4595.7255516879404</v>
      </c>
      <c r="W130" s="386">
        <v>2318.4319653343605</v>
      </c>
      <c r="Y130" s="387">
        <v>4059.0468127777576</v>
      </c>
      <c r="Z130" s="387">
        <v>2391.2956211745222</v>
      </c>
    </row>
    <row r="132" spans="1:26" ht="21.75" customHeight="1">
      <c r="A132" s="21" t="s">
        <v>877</v>
      </c>
    </row>
    <row r="133" spans="1:26">
      <c r="A133" s="778" t="s">
        <v>308</v>
      </c>
      <c r="B133" s="18" t="s">
        <v>878</v>
      </c>
    </row>
    <row r="134" spans="1:26">
      <c r="A134" s="778" t="s">
        <v>492</v>
      </c>
      <c r="B134" s="18" t="s">
        <v>879</v>
      </c>
    </row>
    <row r="135" spans="1:26" ht="34.450000000000003" customHeight="1">
      <c r="A135" s="778" t="s">
        <v>302</v>
      </c>
      <c r="B135" s="1273" t="s">
        <v>880</v>
      </c>
      <c r="C135" s="1273"/>
      <c r="D135" s="1273"/>
      <c r="E135" s="1273"/>
      <c r="F135" s="1273"/>
      <c r="G135" s="1273"/>
      <c r="H135" s="1273"/>
      <c r="I135" s="1273"/>
      <c r="J135" s="1273"/>
      <c r="K135" s="1273"/>
      <c r="L135" s="1273"/>
      <c r="M135" s="1273"/>
      <c r="N135" s="1273"/>
      <c r="O135" s="1273"/>
      <c r="P135" s="1273"/>
      <c r="Q135" s="1273"/>
      <c r="R135" s="1273"/>
      <c r="S135" s="1273"/>
      <c r="T135" s="1273"/>
      <c r="U135" s="1273"/>
      <c r="V135" s="1273"/>
      <c r="W135" s="1273"/>
    </row>
    <row r="136" spans="1:26">
      <c r="A136" s="778" t="s">
        <v>297</v>
      </c>
      <c r="B136" s="18" t="s">
        <v>881</v>
      </c>
    </row>
    <row r="137" spans="1:26">
      <c r="A137" s="778" t="s">
        <v>498</v>
      </c>
      <c r="B137" s="18" t="s">
        <v>882</v>
      </c>
      <c r="Y137" s="1216"/>
    </row>
    <row r="138" spans="1:26">
      <c r="A138" s="778" t="s">
        <v>500</v>
      </c>
      <c r="B138" s="12" t="s">
        <v>883</v>
      </c>
      <c r="C138" s="22"/>
      <c r="D138" s="22"/>
      <c r="E138" s="22"/>
      <c r="F138" s="22"/>
      <c r="G138" s="22"/>
      <c r="H138" s="22"/>
      <c r="I138" s="1217"/>
      <c r="J138" s="22"/>
      <c r="K138" s="22"/>
      <c r="L138" s="22"/>
      <c r="M138" s="22"/>
      <c r="N138" s="22"/>
      <c r="O138" s="22"/>
      <c r="P138" s="22"/>
      <c r="Q138" s="22"/>
      <c r="R138" s="22"/>
      <c r="S138" s="22"/>
      <c r="T138" s="22"/>
    </row>
    <row r="139" spans="1:26">
      <c r="A139" s="778" t="s">
        <v>502</v>
      </c>
      <c r="B139" s="12" t="s">
        <v>884</v>
      </c>
      <c r="C139" s="22"/>
      <c r="D139" s="22"/>
      <c r="E139" s="22"/>
      <c r="F139" s="22"/>
      <c r="G139" s="22"/>
      <c r="H139" s="22"/>
      <c r="I139" s="1217"/>
      <c r="J139" s="22"/>
      <c r="K139" s="22"/>
      <c r="L139" s="22"/>
      <c r="M139" s="22"/>
      <c r="N139" s="22"/>
      <c r="O139" s="22"/>
      <c r="P139" s="22"/>
      <c r="Q139" s="22"/>
      <c r="R139" s="22"/>
      <c r="S139" s="22"/>
      <c r="T139" s="22"/>
    </row>
    <row r="140" spans="1:26" ht="22.5" customHeight="1">
      <c r="A140" s="778" t="s">
        <v>504</v>
      </c>
      <c r="B140" s="1287" t="s">
        <v>885</v>
      </c>
      <c r="C140" s="1287"/>
      <c r="D140" s="1287"/>
      <c r="E140" s="1287"/>
      <c r="F140" s="1287"/>
      <c r="G140" s="1287"/>
      <c r="H140" s="1287"/>
      <c r="I140" s="1287"/>
      <c r="J140" s="1287"/>
      <c r="K140" s="1287"/>
      <c r="L140" s="1287"/>
      <c r="M140" s="1287"/>
      <c r="N140" s="1287"/>
      <c r="O140" s="1287"/>
      <c r="P140" s="1287"/>
      <c r="Q140" s="1287"/>
      <c r="R140" s="1287"/>
      <c r="S140" s="1287"/>
      <c r="T140" s="1287"/>
      <c r="U140" s="1287"/>
      <c r="V140" s="1287"/>
      <c r="W140" s="1287"/>
      <c r="X140" s="1287"/>
    </row>
    <row r="141" spans="1:26">
      <c r="A141" s="778" t="s">
        <v>506</v>
      </c>
      <c r="B141" s="1287" t="s">
        <v>886</v>
      </c>
      <c r="C141" s="1287"/>
      <c r="D141" s="1287"/>
      <c r="E141" s="1287"/>
      <c r="F141" s="1287"/>
      <c r="G141" s="1287"/>
      <c r="H141" s="1287"/>
      <c r="I141" s="1287"/>
      <c r="J141" s="1287"/>
      <c r="K141" s="1287"/>
      <c r="L141" s="1287"/>
      <c r="M141" s="1287"/>
      <c r="N141" s="1287"/>
      <c r="O141" s="1287"/>
      <c r="P141" s="1287"/>
      <c r="Q141" s="1287"/>
      <c r="R141" s="1287"/>
      <c r="S141" s="1287"/>
      <c r="T141" s="1287"/>
      <c r="U141" s="1287"/>
      <c r="V141" s="1287"/>
      <c r="W141" s="1287"/>
      <c r="X141" s="1287"/>
    </row>
    <row r="142" spans="1:26">
      <c r="A142" s="778" t="s">
        <v>508</v>
      </c>
      <c r="B142" s="48" t="s">
        <v>887</v>
      </c>
      <c r="C142" s="14"/>
      <c r="D142" s="14"/>
      <c r="E142" s="14"/>
      <c r="F142" s="14"/>
      <c r="G142" s="14"/>
      <c r="H142" s="14"/>
      <c r="I142" s="14"/>
      <c r="J142" s="14"/>
      <c r="K142" s="14"/>
      <c r="L142" s="14"/>
      <c r="M142" s="14"/>
      <c r="N142" s="14"/>
      <c r="O142" s="14"/>
      <c r="P142" s="14"/>
      <c r="Q142" s="14"/>
      <c r="R142" s="14"/>
      <c r="S142" s="14"/>
      <c r="T142" s="14"/>
      <c r="U142" s="14"/>
      <c r="V142" s="14"/>
      <c r="W142" s="14"/>
      <c r="X142" s="14"/>
    </row>
    <row r="143" spans="1:26">
      <c r="A143" s="778" t="s">
        <v>509</v>
      </c>
      <c r="B143" s="1287" t="s">
        <v>888</v>
      </c>
      <c r="C143" s="1287"/>
      <c r="D143" s="1287"/>
      <c r="E143" s="1287"/>
      <c r="F143" s="1287"/>
      <c r="G143" s="1287"/>
      <c r="H143" s="1287"/>
      <c r="I143" s="1287"/>
      <c r="J143" s="1287"/>
      <c r="K143" s="1287"/>
      <c r="L143" s="1287"/>
      <c r="M143" s="1287"/>
      <c r="N143" s="1287"/>
      <c r="O143" s="1287"/>
      <c r="P143" s="1287"/>
      <c r="Q143" s="1287"/>
      <c r="R143" s="1287"/>
      <c r="S143" s="1287"/>
      <c r="T143" s="1287"/>
      <c r="U143" s="1287"/>
      <c r="V143" s="1287"/>
      <c r="W143" s="1287"/>
      <c r="X143" s="1287"/>
    </row>
  </sheetData>
  <mergeCells count="5">
    <mergeCell ref="X8:X9"/>
    <mergeCell ref="B135:W135"/>
    <mergeCell ref="B140:X140"/>
    <mergeCell ref="B141:X141"/>
    <mergeCell ref="B143:X143"/>
  </mergeCells>
  <conditionalFormatting sqref="D10:D130">
    <cfRule type="containsText" dxfId="1" priority="1" operator="containsText" text="FALSE">
      <formula>NOT(ISERROR(SEARCH("FALSE",D10)))</formula>
    </cfRule>
  </conditionalFormatting>
  <hyperlinks>
    <hyperlink ref="Z2" location="Contents!B20" display="Contents" xr:uid="{B8D7D0EA-381B-463A-9EF0-1783D1BA785E}"/>
  </hyperlinks>
  <pageMargins left="0.23622047244094491" right="0.23622047244094491" top="0.15748031496062992" bottom="0.15748031496062992" header="0.31496062992125984" footer="0.31496062992125984"/>
  <pageSetup paperSize="8" scale="51" orientation="landscape" r:id="rId1"/>
  <rowBreaks count="1" manualBreakCount="1">
    <brk id="77" max="29" man="1"/>
  </rowBreaks>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88714-C4C9-4944-8B27-01E0CF02393A}">
  <sheetPr>
    <tabColor rgb="FF008080"/>
  </sheetPr>
  <dimension ref="A1:AE121"/>
  <sheetViews>
    <sheetView showGridLines="0" topLeftCell="A77" zoomScale="120" zoomScaleNormal="120" workbookViewId="0">
      <selection activeCell="C105" sqref="C105"/>
    </sheetView>
  </sheetViews>
  <sheetFormatPr defaultColWidth="9.1171875" defaultRowHeight="12.3"/>
  <cols>
    <col min="1" max="2" width="1.41015625" style="506" customWidth="1"/>
    <col min="3" max="3" width="14.1171875" style="162" customWidth="1"/>
    <col min="4" max="4" width="12.41015625" style="162" customWidth="1"/>
    <col min="5" max="5" width="1.41015625" style="162" customWidth="1"/>
    <col min="6" max="14" width="9.1171875" style="162"/>
    <col min="15" max="15" width="10.1171875" style="162" customWidth="1"/>
    <col min="16" max="16" width="2.41015625" style="162" customWidth="1"/>
    <col min="17" max="16384" width="9.1171875" style="162"/>
  </cols>
  <sheetData>
    <row r="1" spans="1:31" s="5" customFormat="1" ht="10.5" customHeight="1">
      <c r="A1" s="416"/>
      <c r="B1" s="416"/>
      <c r="C1" s="57" t="s">
        <v>556</v>
      </c>
      <c r="D1"/>
      <c r="E1"/>
      <c r="F1"/>
      <c r="G1"/>
    </row>
    <row r="2" spans="1:31" s="5" customFormat="1" ht="10.5" customHeight="1">
      <c r="A2" s="416"/>
      <c r="B2" s="416"/>
      <c r="C2" s="369" t="s">
        <v>39</v>
      </c>
      <c r="D2"/>
      <c r="E2"/>
      <c r="F2"/>
      <c r="G2"/>
      <c r="H2" s="1218"/>
      <c r="J2" s="1200"/>
      <c r="K2" s="1200"/>
      <c r="L2" s="1200"/>
      <c r="M2" s="1200"/>
      <c r="Q2" s="102" t="s">
        <v>6</v>
      </c>
    </row>
    <row r="3" spans="1:31" ht="35.25" customHeight="1">
      <c r="A3" s="499"/>
      <c r="B3" s="499"/>
      <c r="C3" s="2" t="s">
        <v>889</v>
      </c>
      <c r="D3" s="500"/>
      <c r="E3" s="500"/>
      <c r="F3" s="501"/>
      <c r="G3" s="501"/>
      <c r="H3" s="501"/>
      <c r="I3" s="633"/>
      <c r="J3" s="1200"/>
      <c r="K3" s="1200"/>
      <c r="L3" s="504"/>
      <c r="M3" s="504"/>
      <c r="N3" s="504"/>
    </row>
    <row r="4" spans="1:31" ht="10.5" customHeight="1" thickBot="1">
      <c r="A4" s="505"/>
      <c r="B4" s="505"/>
      <c r="C4" s="423"/>
      <c r="D4" s="536"/>
      <c r="E4" s="77"/>
      <c r="F4" s="536"/>
      <c r="G4" s="536"/>
      <c r="H4" s="536"/>
      <c r="I4" s="536"/>
      <c r="J4" s="536"/>
      <c r="K4" s="536"/>
      <c r="L4" s="536"/>
      <c r="M4" s="536"/>
      <c r="N4" s="536"/>
      <c r="O4" s="536"/>
      <c r="P4" s="77"/>
      <c r="Q4" s="536"/>
      <c r="R4" s="536"/>
      <c r="S4" s="536"/>
    </row>
    <row r="5" spans="1:31" ht="13.5" customHeight="1">
      <c r="A5" s="509"/>
      <c r="B5" s="509"/>
      <c r="C5" s="537"/>
      <c r="D5" s="538"/>
      <c r="E5" s="511"/>
      <c r="F5" s="1279" t="s">
        <v>352</v>
      </c>
      <c r="G5" s="1280"/>
      <c r="H5" s="1279" t="s">
        <v>566</v>
      </c>
      <c r="I5" s="1279"/>
      <c r="J5" s="11" t="s">
        <v>567</v>
      </c>
      <c r="K5" s="11" t="s">
        <v>568</v>
      </c>
      <c r="L5" s="1279" t="s">
        <v>569</v>
      </c>
      <c r="M5" s="1296"/>
      <c r="N5" s="11" t="s">
        <v>570</v>
      </c>
      <c r="O5" s="539" t="s">
        <v>638</v>
      </c>
      <c r="Q5" s="7" t="s">
        <v>571</v>
      </c>
      <c r="R5" s="7" t="s">
        <v>572</v>
      </c>
      <c r="S5" s="7" t="s">
        <v>571</v>
      </c>
      <c r="T5" s="1272" t="s">
        <v>821</v>
      </c>
      <c r="U5" s="1272"/>
      <c r="V5" s="1272"/>
      <c r="W5" s="1272"/>
      <c r="X5" s="1272"/>
      <c r="Y5" s="1272"/>
      <c r="Z5" s="1272"/>
      <c r="AA5" s="1272"/>
      <c r="AB5" s="1272"/>
      <c r="AC5" s="1272"/>
      <c r="AD5" s="1272"/>
      <c r="AE5" s="1272"/>
    </row>
    <row r="6" spans="1:31" ht="11.25" customHeight="1">
      <c r="A6" s="509"/>
      <c r="B6" s="509"/>
      <c r="C6" s="537"/>
      <c r="D6" s="538"/>
      <c r="E6" s="511"/>
      <c r="F6" s="1279"/>
      <c r="G6" s="1280"/>
      <c r="H6" s="1279" t="s">
        <v>573</v>
      </c>
      <c r="I6" s="1279"/>
      <c r="J6" s="11" t="s">
        <v>573</v>
      </c>
      <c r="K6" s="11"/>
      <c r="L6" s="539"/>
      <c r="M6" s="539"/>
      <c r="N6" s="539"/>
      <c r="O6" s="539"/>
      <c r="Q6" s="6" t="s">
        <v>574</v>
      </c>
      <c r="R6" s="6" t="s">
        <v>575</v>
      </c>
      <c r="S6" s="6" t="s">
        <v>37</v>
      </c>
      <c r="T6" s="1272"/>
      <c r="U6" s="1272"/>
      <c r="V6" s="1272"/>
      <c r="W6" s="1272"/>
      <c r="X6" s="1272"/>
      <c r="Y6" s="1272"/>
      <c r="Z6" s="1272"/>
      <c r="AA6" s="1272"/>
      <c r="AB6" s="1272"/>
      <c r="AC6" s="1272"/>
      <c r="AD6" s="1272"/>
      <c r="AE6" s="1272"/>
    </row>
    <row r="7" spans="1:31" ht="10.5" customHeight="1">
      <c r="A7" s="509"/>
      <c r="B7" s="509"/>
      <c r="C7" s="540"/>
      <c r="D7" s="541"/>
      <c r="E7" s="520"/>
      <c r="F7" s="541"/>
      <c r="G7" s="541"/>
      <c r="H7" s="541"/>
      <c r="I7" s="541" t="s">
        <v>576</v>
      </c>
      <c r="J7" s="541"/>
      <c r="K7" s="541"/>
      <c r="L7" s="541"/>
      <c r="M7" s="541"/>
      <c r="N7" s="541"/>
      <c r="O7" s="541"/>
      <c r="Q7" s="541"/>
      <c r="R7" s="541"/>
      <c r="S7" s="541"/>
    </row>
    <row r="8" spans="1:31" ht="10.5" customHeight="1">
      <c r="A8" s="509"/>
      <c r="B8" s="509"/>
      <c r="C8" s="537"/>
      <c r="D8" s="539"/>
      <c r="E8" s="520"/>
      <c r="F8" s="539"/>
      <c r="G8" s="539" t="s">
        <v>576</v>
      </c>
      <c r="H8" s="539"/>
      <c r="I8" s="539" t="s">
        <v>566</v>
      </c>
      <c r="J8" s="539"/>
      <c r="K8" s="539"/>
      <c r="L8" s="539"/>
      <c r="M8" s="539" t="s">
        <v>576</v>
      </c>
      <c r="N8" s="539"/>
      <c r="O8" s="539"/>
      <c r="Q8" s="539"/>
      <c r="R8" s="539"/>
      <c r="S8" s="539"/>
    </row>
    <row r="9" spans="1:31" ht="10.5" customHeight="1">
      <c r="A9" s="509"/>
      <c r="B9" s="509"/>
      <c r="C9" s="542"/>
      <c r="D9" s="542"/>
      <c r="E9" s="513"/>
      <c r="F9" s="543" t="s">
        <v>577</v>
      </c>
      <c r="G9" s="543" t="s">
        <v>352</v>
      </c>
      <c r="H9" s="543" t="s">
        <v>149</v>
      </c>
      <c r="I9" s="543" t="s">
        <v>573</v>
      </c>
      <c r="J9" s="543"/>
      <c r="K9" s="543"/>
      <c r="L9" s="543" t="s">
        <v>741</v>
      </c>
      <c r="M9" s="543" t="s">
        <v>569</v>
      </c>
      <c r="N9" s="543"/>
      <c r="O9" s="543"/>
      <c r="Q9" s="543"/>
      <c r="R9" s="543"/>
      <c r="S9" s="543"/>
    </row>
    <row r="10" spans="1:31" ht="10.5" customHeight="1">
      <c r="A10" s="509"/>
      <c r="B10" s="509"/>
      <c r="C10" s="694">
        <v>2025</v>
      </c>
      <c r="D10" s="524"/>
      <c r="E10" s="513"/>
      <c r="F10" s="909"/>
      <c r="G10" s="909"/>
      <c r="H10" s="539"/>
      <c r="I10" s="539"/>
      <c r="J10" s="539"/>
      <c r="K10" s="539"/>
      <c r="L10" s="539"/>
      <c r="M10" s="539"/>
      <c r="N10" s="539"/>
      <c r="O10" s="539"/>
      <c r="Q10" s="909"/>
      <c r="R10" s="909"/>
      <c r="S10" s="909"/>
    </row>
    <row r="11" spans="1:31" ht="10.5" customHeight="1">
      <c r="A11" s="509"/>
      <c r="B11" s="509"/>
      <c r="C11" s="526" t="s">
        <v>890</v>
      </c>
      <c r="D11" s="526" t="s">
        <v>891</v>
      </c>
      <c r="E11" s="513"/>
      <c r="F11" s="909">
        <v>0</v>
      </c>
      <c r="G11" s="909">
        <v>0.33644400000000002</v>
      </c>
      <c r="H11" s="909">
        <v>0.57499999999999996</v>
      </c>
      <c r="I11" s="909">
        <v>0</v>
      </c>
      <c r="J11" s="909">
        <v>2.9</v>
      </c>
      <c r="K11" s="909">
        <v>2.7174999999999998</v>
      </c>
      <c r="L11" s="909">
        <v>0</v>
      </c>
      <c r="M11" s="909">
        <v>0.39989999999999998</v>
      </c>
      <c r="N11" s="909">
        <v>0</v>
      </c>
      <c r="O11" s="909">
        <v>6.9288439999999998</v>
      </c>
      <c r="Q11" s="909">
        <v>3.8799000000000001</v>
      </c>
      <c r="R11" s="909">
        <v>3.0489440000000001</v>
      </c>
      <c r="S11" s="909">
        <v>0</v>
      </c>
    </row>
    <row r="12" spans="1:31" ht="10.5" customHeight="1">
      <c r="A12" s="509"/>
      <c r="B12" s="509"/>
      <c r="C12" s="546"/>
      <c r="D12" s="526" t="s">
        <v>892</v>
      </c>
      <c r="E12" s="513"/>
      <c r="F12" s="909">
        <v>0</v>
      </c>
      <c r="G12" s="909">
        <v>0.60623400000000005</v>
      </c>
      <c r="H12" s="909">
        <v>0.3</v>
      </c>
      <c r="I12" s="909">
        <v>0</v>
      </c>
      <c r="J12" s="909">
        <v>1</v>
      </c>
      <c r="K12" s="909">
        <v>0</v>
      </c>
      <c r="L12" s="909">
        <v>0</v>
      </c>
      <c r="M12" s="909">
        <v>0.6</v>
      </c>
      <c r="N12" s="909">
        <v>0</v>
      </c>
      <c r="O12" s="909">
        <v>2.555234</v>
      </c>
      <c r="Q12" s="909">
        <v>0.5</v>
      </c>
      <c r="R12" s="909">
        <v>2.055234</v>
      </c>
      <c r="S12" s="909">
        <v>0</v>
      </c>
    </row>
    <row r="13" spans="1:31" ht="10.5" customHeight="1">
      <c r="A13" s="509"/>
      <c r="B13" s="509"/>
      <c r="C13" s="526" t="s">
        <v>589</v>
      </c>
      <c r="D13" s="526" t="s">
        <v>891</v>
      </c>
      <c r="E13" s="513"/>
      <c r="F13" s="909">
        <v>4.4455299999999998</v>
      </c>
      <c r="G13" s="909">
        <v>0.27700000000000002</v>
      </c>
      <c r="H13" s="909">
        <v>172.15</v>
      </c>
      <c r="I13" s="909">
        <v>0</v>
      </c>
      <c r="J13" s="909">
        <v>68.530500000000004</v>
      </c>
      <c r="K13" s="909">
        <v>6.0750000000000002</v>
      </c>
      <c r="L13" s="909">
        <v>0</v>
      </c>
      <c r="M13" s="909">
        <v>51.393000000000001</v>
      </c>
      <c r="N13" s="909">
        <v>0.15783</v>
      </c>
      <c r="O13" s="909">
        <v>303.02886000000001</v>
      </c>
      <c r="Q13" s="909">
        <v>15.890029999999999</v>
      </c>
      <c r="R13" s="909">
        <v>287.13882999999993</v>
      </c>
      <c r="S13" s="909">
        <v>0</v>
      </c>
    </row>
    <row r="14" spans="1:31" ht="10.5" customHeight="1">
      <c r="A14" s="509"/>
      <c r="B14" s="509"/>
      <c r="C14" s="547"/>
      <c r="D14" s="528" t="s">
        <v>892</v>
      </c>
      <c r="E14" s="513"/>
      <c r="F14" s="911">
        <v>0</v>
      </c>
      <c r="G14" s="911">
        <v>0</v>
      </c>
      <c r="H14" s="911">
        <v>4.87</v>
      </c>
      <c r="I14" s="911">
        <v>0</v>
      </c>
      <c r="J14" s="911">
        <v>0.56999999999999995</v>
      </c>
      <c r="K14" s="911">
        <v>0.43940000000000001</v>
      </c>
      <c r="L14" s="911">
        <v>0</v>
      </c>
      <c r="M14" s="911">
        <v>1.2</v>
      </c>
      <c r="N14" s="911">
        <v>0</v>
      </c>
      <c r="O14" s="911">
        <v>7.1173999999999999</v>
      </c>
      <c r="Q14" s="911">
        <v>5.0999999999999997E-2</v>
      </c>
      <c r="R14" s="911">
        <v>7.0664000000000007</v>
      </c>
      <c r="S14" s="548">
        <v>0</v>
      </c>
    </row>
    <row r="15" spans="1:31" ht="11.2" customHeight="1">
      <c r="C15" s="544">
        <v>2024</v>
      </c>
      <c r="D15" s="529"/>
      <c r="E15" s="525"/>
      <c r="F15" s="1219"/>
      <c r="G15" s="1219"/>
      <c r="H15" s="1219"/>
      <c r="I15" s="1219"/>
      <c r="J15" s="1219"/>
      <c r="K15" s="1219"/>
      <c r="L15" s="1219"/>
      <c r="M15" s="1219"/>
      <c r="N15" s="1219"/>
      <c r="O15" s="1219"/>
      <c r="Q15" s="1219"/>
      <c r="R15" s="1219"/>
      <c r="S15" s="1219"/>
    </row>
    <row r="16" spans="1:31" ht="11.2" customHeight="1">
      <c r="C16" s="48" t="s">
        <v>890</v>
      </c>
      <c r="D16" s="48" t="s">
        <v>891</v>
      </c>
      <c r="E16" s="544"/>
      <c r="F16" s="1219">
        <v>0</v>
      </c>
      <c r="G16" s="1219">
        <v>0</v>
      </c>
      <c r="H16" s="1219">
        <v>0.7</v>
      </c>
      <c r="I16" s="1219">
        <v>0</v>
      </c>
      <c r="J16" s="1219">
        <v>0.5</v>
      </c>
      <c r="K16" s="1219">
        <v>0.4</v>
      </c>
      <c r="L16" s="1219">
        <v>0</v>
      </c>
      <c r="M16" s="1219">
        <v>0.7</v>
      </c>
      <c r="N16" s="1219">
        <v>0</v>
      </c>
      <c r="O16" s="1219">
        <v>2.2999999999999998</v>
      </c>
      <c r="P16" s="910"/>
      <c r="Q16" s="1219">
        <v>0</v>
      </c>
      <c r="R16" s="1219">
        <v>2.2999999999999998</v>
      </c>
      <c r="S16" s="1220">
        <v>0</v>
      </c>
      <c r="T16" s="698"/>
    </row>
    <row r="17" spans="3:20" ht="11.2" customHeight="1">
      <c r="D17" s="48" t="s">
        <v>892</v>
      </c>
      <c r="E17" s="544"/>
      <c r="F17" s="1219">
        <v>0</v>
      </c>
      <c r="G17" s="1219">
        <v>0</v>
      </c>
      <c r="H17" s="1219">
        <v>1</v>
      </c>
      <c r="I17" s="1219">
        <v>0.8</v>
      </c>
      <c r="J17" s="1219">
        <v>0.5</v>
      </c>
      <c r="K17" s="1219">
        <v>0</v>
      </c>
      <c r="L17" s="1219">
        <v>0</v>
      </c>
      <c r="M17" s="1219">
        <v>0.5</v>
      </c>
      <c r="N17" s="1219">
        <v>0</v>
      </c>
      <c r="O17" s="1219">
        <v>2.8</v>
      </c>
      <c r="P17" s="910"/>
      <c r="Q17" s="1219">
        <v>0.4</v>
      </c>
      <c r="R17" s="1219">
        <v>2.4</v>
      </c>
      <c r="S17" s="1220">
        <v>0</v>
      </c>
      <c r="T17" s="698"/>
    </row>
    <row r="18" spans="3:20" ht="11.2" customHeight="1">
      <c r="C18" s="48" t="s">
        <v>589</v>
      </c>
      <c r="D18" s="48" t="s">
        <v>891</v>
      </c>
      <c r="E18" s="544"/>
      <c r="F18" s="1219">
        <v>1.5</v>
      </c>
      <c r="G18" s="1219">
        <v>0.5</v>
      </c>
      <c r="H18" s="1219">
        <v>149</v>
      </c>
      <c r="I18" s="1219">
        <v>0</v>
      </c>
      <c r="J18" s="1219">
        <v>69.3</v>
      </c>
      <c r="K18" s="1219">
        <v>2.5</v>
      </c>
      <c r="L18" s="1219">
        <v>0</v>
      </c>
      <c r="M18" s="1219">
        <v>55.1</v>
      </c>
      <c r="N18" s="1219">
        <v>0</v>
      </c>
      <c r="O18" s="1219">
        <v>277.8</v>
      </c>
      <c r="P18" s="910"/>
      <c r="Q18" s="1219">
        <v>8.4</v>
      </c>
      <c r="R18" s="1219">
        <v>269.39999999999998</v>
      </c>
      <c r="S18" s="1220">
        <v>0</v>
      </c>
      <c r="T18" s="698"/>
    </row>
    <row r="19" spans="3:20" ht="11.2" customHeight="1">
      <c r="C19" s="550"/>
      <c r="D19" s="532" t="s">
        <v>892</v>
      </c>
      <c r="E19" s="544"/>
      <c r="F19" s="1221">
        <v>0</v>
      </c>
      <c r="G19" s="1221">
        <v>0</v>
      </c>
      <c r="H19" s="1221">
        <v>15</v>
      </c>
      <c r="I19" s="1221">
        <v>0</v>
      </c>
      <c r="J19" s="1221">
        <v>0</v>
      </c>
      <c r="K19" s="1221">
        <v>1.1000000000000001</v>
      </c>
      <c r="L19" s="1221">
        <v>0</v>
      </c>
      <c r="M19" s="1221">
        <v>0.5</v>
      </c>
      <c r="N19" s="1221">
        <v>0</v>
      </c>
      <c r="O19" s="1221">
        <v>16.600000000000001</v>
      </c>
      <c r="P19" s="910"/>
      <c r="Q19" s="1221">
        <v>0.1</v>
      </c>
      <c r="R19" s="1221">
        <v>16.5</v>
      </c>
      <c r="S19" s="1222">
        <v>0</v>
      </c>
      <c r="T19" s="698"/>
    </row>
    <row r="20" spans="3:20" ht="11.2" customHeight="1">
      <c r="C20" s="544">
        <v>2023</v>
      </c>
      <c r="D20" s="529"/>
      <c r="E20" s="529"/>
      <c r="F20" s="529"/>
      <c r="G20" s="529"/>
      <c r="H20" s="529"/>
      <c r="I20" s="529"/>
      <c r="J20" s="529"/>
      <c r="K20" s="529"/>
      <c r="L20" s="529"/>
      <c r="M20" s="529"/>
      <c r="N20" s="529"/>
      <c r="O20" s="529"/>
      <c r="Q20" s="529"/>
      <c r="R20" s="529"/>
      <c r="T20" s="698"/>
    </row>
    <row r="21" spans="3:20" ht="11.2" customHeight="1">
      <c r="C21" s="48" t="s">
        <v>890</v>
      </c>
      <c r="D21" s="48" t="s">
        <v>891</v>
      </c>
      <c r="E21" s="48"/>
      <c r="F21" s="549">
        <v>0</v>
      </c>
      <c r="G21" s="549">
        <v>0</v>
      </c>
      <c r="H21" s="549">
        <v>2</v>
      </c>
      <c r="I21" s="549">
        <v>0</v>
      </c>
      <c r="J21" s="549">
        <v>0</v>
      </c>
      <c r="K21" s="549">
        <v>0</v>
      </c>
      <c r="L21" s="549">
        <v>0</v>
      </c>
      <c r="M21" s="549">
        <v>0.8</v>
      </c>
      <c r="N21" s="549">
        <v>0.4</v>
      </c>
      <c r="O21" s="549">
        <v>3.2</v>
      </c>
      <c r="Q21" s="549">
        <v>0.4022</v>
      </c>
      <c r="R21" s="549">
        <v>2.8</v>
      </c>
      <c r="S21" s="549">
        <v>0</v>
      </c>
      <c r="T21" s="698"/>
    </row>
    <row r="22" spans="3:20" ht="11.2" customHeight="1">
      <c r="D22" s="48" t="s">
        <v>892</v>
      </c>
      <c r="E22" s="48"/>
      <c r="F22" s="549">
        <v>0.5</v>
      </c>
      <c r="G22" s="549">
        <v>0</v>
      </c>
      <c r="H22" s="549">
        <v>0.8</v>
      </c>
      <c r="I22" s="549">
        <v>0.5</v>
      </c>
      <c r="J22" s="549">
        <v>0</v>
      </c>
      <c r="K22" s="549">
        <v>0</v>
      </c>
      <c r="L22" s="549">
        <v>0</v>
      </c>
      <c r="M22" s="549">
        <v>0.2</v>
      </c>
      <c r="N22" s="549">
        <v>0</v>
      </c>
      <c r="O22" s="549">
        <v>2</v>
      </c>
      <c r="Q22" s="549">
        <v>0</v>
      </c>
      <c r="R22" s="549">
        <v>2.0299999999999998</v>
      </c>
      <c r="S22" s="549">
        <v>0</v>
      </c>
      <c r="T22" s="698"/>
    </row>
    <row r="23" spans="3:20" ht="11.2" customHeight="1">
      <c r="C23" s="48" t="s">
        <v>589</v>
      </c>
      <c r="D23" s="48" t="s">
        <v>893</v>
      </c>
      <c r="E23" s="48"/>
      <c r="F23" s="549">
        <v>2.6</v>
      </c>
      <c r="G23" s="549">
        <v>0.6</v>
      </c>
      <c r="H23" s="549">
        <v>141.9</v>
      </c>
      <c r="I23" s="549">
        <v>0.1</v>
      </c>
      <c r="J23" s="549">
        <v>85.2</v>
      </c>
      <c r="K23" s="549">
        <v>4.2</v>
      </c>
      <c r="L23" s="549">
        <v>0</v>
      </c>
      <c r="M23" s="549">
        <v>39.700000000000003</v>
      </c>
      <c r="N23" s="549">
        <v>0.4</v>
      </c>
      <c r="O23" s="549">
        <v>274.7</v>
      </c>
      <c r="Q23" s="549">
        <v>5.2132000000000005</v>
      </c>
      <c r="R23" s="549">
        <v>269.39999999999998</v>
      </c>
      <c r="S23" s="549">
        <v>0</v>
      </c>
      <c r="T23" s="698"/>
    </row>
    <row r="24" spans="3:20" ht="11.2" customHeight="1">
      <c r="C24" s="550"/>
      <c r="D24" s="532" t="s">
        <v>892</v>
      </c>
      <c r="E24" s="48"/>
      <c r="F24" s="551">
        <v>0</v>
      </c>
      <c r="G24" s="551">
        <v>0</v>
      </c>
      <c r="H24" s="551">
        <v>0</v>
      </c>
      <c r="I24" s="551">
        <v>0</v>
      </c>
      <c r="J24" s="551">
        <v>0</v>
      </c>
      <c r="K24" s="551">
        <v>0</v>
      </c>
      <c r="L24" s="551">
        <v>0</v>
      </c>
      <c r="M24" s="551">
        <v>0.4</v>
      </c>
      <c r="N24" s="551">
        <v>0</v>
      </c>
      <c r="O24" s="551">
        <v>0.4</v>
      </c>
      <c r="Q24" s="551">
        <v>0</v>
      </c>
      <c r="R24" s="551">
        <v>0.4</v>
      </c>
      <c r="S24" s="551">
        <v>0</v>
      </c>
      <c r="T24" s="698"/>
    </row>
    <row r="25" spans="3:20" ht="11.2" customHeight="1">
      <c r="C25" s="544">
        <v>2022</v>
      </c>
      <c r="D25" s="529"/>
      <c r="E25" s="529"/>
      <c r="F25" s="529"/>
      <c r="G25" s="529"/>
      <c r="H25" s="529"/>
      <c r="I25" s="529"/>
      <c r="J25" s="529"/>
      <c r="K25" s="529"/>
      <c r="L25" s="529"/>
      <c r="M25" s="529"/>
      <c r="N25" s="529"/>
      <c r="O25" s="529"/>
      <c r="Q25" s="529"/>
      <c r="R25" s="529"/>
      <c r="T25" s="698"/>
    </row>
    <row r="26" spans="3:20" ht="11.2" customHeight="1">
      <c r="C26" s="48" t="s">
        <v>890</v>
      </c>
      <c r="D26" s="48" t="s">
        <v>891</v>
      </c>
      <c r="E26" s="48"/>
      <c r="F26" s="549">
        <v>0</v>
      </c>
      <c r="G26" s="549">
        <v>0</v>
      </c>
      <c r="H26" s="549">
        <v>0.5</v>
      </c>
      <c r="I26" s="549">
        <v>1</v>
      </c>
      <c r="J26" s="549">
        <v>1</v>
      </c>
      <c r="K26" s="549">
        <v>0.57799999999999996</v>
      </c>
      <c r="L26" s="549">
        <v>0</v>
      </c>
      <c r="M26" s="549">
        <v>0.5</v>
      </c>
      <c r="N26" s="549">
        <v>0.3</v>
      </c>
      <c r="O26" s="549">
        <v>3.9780000000000002</v>
      </c>
      <c r="Q26" s="549">
        <v>0.3</v>
      </c>
      <c r="R26" s="549">
        <v>3.6779999999999999</v>
      </c>
      <c r="S26" s="549">
        <v>0</v>
      </c>
      <c r="T26" s="698"/>
    </row>
    <row r="27" spans="3:20" ht="11.2" customHeight="1">
      <c r="D27" s="48" t="s">
        <v>892</v>
      </c>
      <c r="E27" s="48"/>
      <c r="F27" s="549">
        <v>0</v>
      </c>
      <c r="G27" s="549">
        <v>0</v>
      </c>
      <c r="H27" s="549">
        <v>0</v>
      </c>
      <c r="I27" s="549">
        <v>1.2</v>
      </c>
      <c r="J27" s="549">
        <v>0.3</v>
      </c>
      <c r="K27" s="549">
        <v>7.9000000000000001E-2</v>
      </c>
      <c r="L27" s="549">
        <v>0</v>
      </c>
      <c r="M27" s="549">
        <v>0.75</v>
      </c>
      <c r="N27" s="549">
        <v>0</v>
      </c>
      <c r="O27" s="549">
        <v>2.3290000000000002</v>
      </c>
      <c r="Q27" s="549">
        <v>0</v>
      </c>
      <c r="R27" s="549">
        <v>2.3289999999999997</v>
      </c>
      <c r="S27" s="549">
        <v>0</v>
      </c>
      <c r="T27" s="698"/>
    </row>
    <row r="28" spans="3:20" ht="11.2" customHeight="1">
      <c r="C28" s="48" t="s">
        <v>589</v>
      </c>
      <c r="D28" s="48" t="s">
        <v>891</v>
      </c>
      <c r="E28" s="48"/>
      <c r="F28" s="549">
        <v>0.90200000000000002</v>
      </c>
      <c r="G28" s="549">
        <v>1.516</v>
      </c>
      <c r="H28" s="549">
        <v>137.21</v>
      </c>
      <c r="I28" s="549">
        <v>0.34399999999999409</v>
      </c>
      <c r="J28" s="549">
        <v>71.403000000000006</v>
      </c>
      <c r="K28" s="549">
        <v>2.75</v>
      </c>
      <c r="L28" s="549">
        <v>0</v>
      </c>
      <c r="M28" s="549">
        <v>38.989000000000004</v>
      </c>
      <c r="N28" s="549">
        <v>1.3679999999999999</v>
      </c>
      <c r="O28" s="549">
        <v>254.482</v>
      </c>
      <c r="Q28" s="549">
        <v>4.4279999999999999</v>
      </c>
      <c r="R28" s="549">
        <v>250.05400000000003</v>
      </c>
      <c r="S28" s="549">
        <v>0</v>
      </c>
      <c r="T28" s="698"/>
    </row>
    <row r="29" spans="3:20" ht="11.2" customHeight="1">
      <c r="C29" s="550"/>
      <c r="D29" s="532" t="s">
        <v>892</v>
      </c>
      <c r="E29" s="48"/>
      <c r="F29" s="551">
        <v>0</v>
      </c>
      <c r="G29" s="551">
        <v>0</v>
      </c>
      <c r="H29" s="551">
        <v>1.1000000000000001</v>
      </c>
      <c r="I29" s="551">
        <v>0</v>
      </c>
      <c r="J29" s="551">
        <v>0.5</v>
      </c>
      <c r="K29" s="551">
        <v>0.1</v>
      </c>
      <c r="L29" s="551">
        <v>0</v>
      </c>
      <c r="M29" s="551">
        <v>1.08</v>
      </c>
      <c r="N29" s="551">
        <v>0</v>
      </c>
      <c r="O29" s="551">
        <v>2.78</v>
      </c>
      <c r="Q29" s="551">
        <v>0</v>
      </c>
      <c r="R29" s="551">
        <v>2.7800000000000002</v>
      </c>
      <c r="S29" s="551">
        <v>0</v>
      </c>
      <c r="T29" s="698"/>
    </row>
    <row r="30" spans="3:20" ht="11.2" customHeight="1">
      <c r="C30" s="544">
        <v>2021</v>
      </c>
      <c r="D30" s="529"/>
      <c r="E30" s="529"/>
      <c r="F30" s="529"/>
      <c r="G30" s="529"/>
      <c r="H30" s="529"/>
      <c r="I30" s="529"/>
      <c r="J30" s="529"/>
      <c r="K30" s="529"/>
      <c r="L30" s="529"/>
      <c r="M30" s="529"/>
      <c r="N30" s="529"/>
      <c r="O30" s="529"/>
      <c r="Q30" s="529"/>
      <c r="R30" s="529"/>
      <c r="T30" s="698"/>
    </row>
    <row r="31" spans="3:20" ht="11.2" customHeight="1">
      <c r="C31" s="48" t="s">
        <v>890</v>
      </c>
      <c r="D31" s="48" t="s">
        <v>891</v>
      </c>
      <c r="E31" s="48"/>
      <c r="F31" s="549" t="s">
        <v>742</v>
      </c>
      <c r="G31" s="549" t="s">
        <v>742</v>
      </c>
      <c r="H31" s="549">
        <v>0.2</v>
      </c>
      <c r="I31" s="549" t="s">
        <v>742</v>
      </c>
      <c r="J31" s="549">
        <v>1.1000000000000001</v>
      </c>
      <c r="K31" s="549">
        <v>1.4</v>
      </c>
      <c r="L31" s="549">
        <v>16.3</v>
      </c>
      <c r="M31" s="549">
        <v>1.2</v>
      </c>
      <c r="N31" s="549" t="s">
        <v>742</v>
      </c>
      <c r="O31" s="549">
        <v>20.2</v>
      </c>
      <c r="Q31" s="549">
        <v>1.9</v>
      </c>
      <c r="R31" s="549">
        <v>2.7</v>
      </c>
      <c r="S31" s="549">
        <v>15.6</v>
      </c>
      <c r="T31" s="698"/>
    </row>
    <row r="32" spans="3:20" ht="11.2" customHeight="1">
      <c r="D32" s="48" t="s">
        <v>892</v>
      </c>
      <c r="E32" s="48"/>
      <c r="F32" s="549" t="s">
        <v>742</v>
      </c>
      <c r="G32" s="549" t="s">
        <v>742</v>
      </c>
      <c r="H32" s="549">
        <v>0.6</v>
      </c>
      <c r="I32" s="549" t="s">
        <v>742</v>
      </c>
      <c r="J32" s="549" t="s">
        <v>742</v>
      </c>
      <c r="K32" s="549">
        <v>1.4</v>
      </c>
      <c r="L32" s="549" t="s">
        <v>742</v>
      </c>
      <c r="M32" s="549">
        <v>0.3</v>
      </c>
      <c r="N32" s="549">
        <v>0.4</v>
      </c>
      <c r="O32" s="549">
        <v>2.7</v>
      </c>
      <c r="Q32" s="549">
        <v>1.8</v>
      </c>
      <c r="R32" s="549">
        <v>0.9</v>
      </c>
      <c r="S32" s="549" t="s">
        <v>742</v>
      </c>
      <c r="T32" s="698"/>
    </row>
    <row r="33" spans="1:20" ht="11.2" customHeight="1">
      <c r="C33" s="48" t="s">
        <v>589</v>
      </c>
      <c r="D33" s="48" t="s">
        <v>891</v>
      </c>
      <c r="E33" s="48"/>
      <c r="F33" s="549">
        <v>2.4</v>
      </c>
      <c r="G33" s="549">
        <v>0.6</v>
      </c>
      <c r="H33" s="549">
        <v>107.2</v>
      </c>
      <c r="I33" s="549">
        <v>0.8</v>
      </c>
      <c r="J33" s="549">
        <v>69.400000000000006</v>
      </c>
      <c r="K33" s="549">
        <v>2.5</v>
      </c>
      <c r="L33" s="549">
        <v>285.2</v>
      </c>
      <c r="M33" s="549">
        <v>27.3</v>
      </c>
      <c r="N33" s="549">
        <v>1.3</v>
      </c>
      <c r="O33" s="549">
        <v>496.6</v>
      </c>
      <c r="Q33" s="549">
        <v>8.6999999999999993</v>
      </c>
      <c r="R33" s="549">
        <v>207.5</v>
      </c>
      <c r="S33" s="549">
        <v>280.39999999999998</v>
      </c>
      <c r="T33" s="698"/>
    </row>
    <row r="34" spans="1:20" ht="11.2" customHeight="1">
      <c r="C34" s="550"/>
      <c r="D34" s="532" t="s">
        <v>892</v>
      </c>
      <c r="E34" s="48"/>
      <c r="F34" s="551" t="s">
        <v>742</v>
      </c>
      <c r="G34" s="551">
        <v>0.1</v>
      </c>
      <c r="H34" s="551">
        <v>7.3</v>
      </c>
      <c r="I34" s="551" t="s">
        <v>742</v>
      </c>
      <c r="J34" s="551">
        <v>0.7</v>
      </c>
      <c r="K34" s="551" t="s">
        <v>742</v>
      </c>
      <c r="L34" s="551" t="s">
        <v>742</v>
      </c>
      <c r="M34" s="551">
        <v>0.1</v>
      </c>
      <c r="N34" s="551" t="s">
        <v>742</v>
      </c>
      <c r="O34" s="551">
        <v>8.1999999999999993</v>
      </c>
      <c r="Q34" s="551" t="s">
        <v>742</v>
      </c>
      <c r="R34" s="551">
        <v>8</v>
      </c>
      <c r="S34" s="551">
        <v>0.2</v>
      </c>
      <c r="T34" s="698"/>
    </row>
    <row r="35" spans="1:20" ht="11.5" customHeight="1">
      <c r="A35" s="399"/>
      <c r="B35" s="399"/>
      <c r="C35" s="18"/>
      <c r="F35" s="533"/>
      <c r="G35" s="533"/>
      <c r="H35" s="533"/>
      <c r="I35" s="533"/>
      <c r="J35" s="533"/>
      <c r="K35" s="533"/>
      <c r="L35" s="533"/>
      <c r="M35" s="533"/>
      <c r="N35" s="533"/>
    </row>
    <row r="36" spans="1:20" ht="11.5" customHeight="1">
      <c r="A36" s="497"/>
      <c r="B36" s="497" t="s">
        <v>308</v>
      </c>
      <c r="C36" s="1295" t="s">
        <v>894</v>
      </c>
      <c r="D36" s="1295"/>
      <c r="E36" s="1295"/>
      <c r="F36" s="1295"/>
      <c r="G36" s="1295"/>
      <c r="H36" s="1295"/>
      <c r="I36" s="1295"/>
      <c r="J36" s="1295"/>
      <c r="K36" s="1295"/>
      <c r="L36" s="1295"/>
      <c r="M36" s="1295"/>
      <c r="N36" s="1295"/>
      <c r="O36" s="1295"/>
      <c r="P36" s="1295"/>
      <c r="Q36" s="1295"/>
      <c r="R36" s="1295"/>
      <c r="S36" s="1295"/>
    </row>
    <row r="37" spans="1:20" ht="10.5" customHeight="1">
      <c r="C37" s="1295"/>
      <c r="D37" s="1295"/>
      <c r="E37" s="1295"/>
      <c r="F37" s="1295"/>
      <c r="G37" s="1295"/>
      <c r="H37" s="1295"/>
      <c r="I37" s="1295"/>
      <c r="J37" s="1295"/>
      <c r="K37" s="1295"/>
      <c r="L37" s="1295"/>
      <c r="M37" s="1295"/>
      <c r="N37" s="1295"/>
      <c r="O37" s="1295"/>
      <c r="P37" s="1295"/>
      <c r="Q37" s="1295"/>
      <c r="R37" s="1295"/>
      <c r="S37" s="1295"/>
    </row>
    <row r="38" spans="1:20" ht="11.5" customHeight="1">
      <c r="B38" s="399" t="s">
        <v>492</v>
      </c>
      <c r="C38" s="19" t="s">
        <v>895</v>
      </c>
      <c r="F38" s="533"/>
      <c r="G38" s="533"/>
      <c r="H38" s="533"/>
      <c r="I38" s="533"/>
      <c r="J38" s="533"/>
      <c r="K38" s="533"/>
      <c r="L38" s="533"/>
      <c r="M38" s="533"/>
      <c r="N38" s="533"/>
    </row>
    <row r="39" spans="1:20" ht="11.5" customHeight="1">
      <c r="B39" s="399" t="s">
        <v>302</v>
      </c>
      <c r="C39" s="19" t="s">
        <v>532</v>
      </c>
      <c r="F39" s="533"/>
      <c r="G39" s="533"/>
      <c r="H39" s="533"/>
      <c r="I39" s="533"/>
      <c r="J39" s="533"/>
      <c r="K39" s="533"/>
      <c r="L39" s="533"/>
      <c r="M39" s="533"/>
      <c r="N39" s="533"/>
    </row>
    <row r="40" spans="1:20" ht="11.5" customHeight="1">
      <c r="B40" s="399" t="s">
        <v>297</v>
      </c>
      <c r="C40" s="19" t="s">
        <v>896</v>
      </c>
      <c r="F40" s="533"/>
      <c r="G40" s="533"/>
      <c r="H40" s="533"/>
      <c r="I40" s="533"/>
      <c r="J40" s="533"/>
      <c r="K40" s="533"/>
      <c r="L40" s="533"/>
      <c r="M40" s="533"/>
      <c r="N40" s="533"/>
    </row>
    <row r="41" spans="1:20" ht="11.5" customHeight="1">
      <c r="C41" s="18"/>
      <c r="F41" s="533"/>
      <c r="G41" s="533"/>
      <c r="H41" s="533"/>
      <c r="I41" s="533"/>
      <c r="J41" s="533"/>
      <c r="K41" s="533"/>
      <c r="L41" s="533"/>
      <c r="M41" s="533"/>
      <c r="N41" s="533"/>
    </row>
    <row r="42" spans="1:20" ht="11.5" customHeight="1" thickBot="1">
      <c r="A42" s="418"/>
      <c r="B42" s="418"/>
      <c r="C42" s="421" t="s">
        <v>897</v>
      </c>
      <c r="D42" s="434"/>
      <c r="E42" s="21"/>
      <c r="F42" s="434"/>
      <c r="G42" s="434"/>
      <c r="H42" s="435"/>
      <c r="I42" s="434"/>
      <c r="J42" s="434"/>
      <c r="K42" s="434"/>
      <c r="L42" s="434"/>
      <c r="M42" s="434"/>
      <c r="N42" s="434"/>
      <c r="O42" s="434"/>
      <c r="Q42" s="434"/>
      <c r="R42" s="434"/>
      <c r="S42" s="434"/>
    </row>
    <row r="43" spans="1:20" ht="10.5" customHeight="1">
      <c r="A43" s="418"/>
      <c r="B43" s="418"/>
      <c r="C43" s="537"/>
      <c r="D43" s="538"/>
      <c r="E43" s="511"/>
      <c r="F43" s="1279" t="s">
        <v>352</v>
      </c>
      <c r="G43" s="1280"/>
      <c r="H43" s="1279" t="s">
        <v>566</v>
      </c>
      <c r="I43" s="1279"/>
      <c r="J43" s="11" t="s">
        <v>567</v>
      </c>
      <c r="K43" s="11" t="s">
        <v>568</v>
      </c>
      <c r="L43" s="1279" t="s">
        <v>569</v>
      </c>
      <c r="M43" s="1296"/>
      <c r="N43" s="11" t="s">
        <v>570</v>
      </c>
      <c r="O43" s="539" t="s">
        <v>898</v>
      </c>
      <c r="Q43" s="7" t="s">
        <v>571</v>
      </c>
      <c r="R43" s="7" t="s">
        <v>572</v>
      </c>
      <c r="S43" s="7" t="s">
        <v>572</v>
      </c>
    </row>
    <row r="44" spans="1:20" ht="10.5" customHeight="1">
      <c r="A44" s="418"/>
      <c r="B44" s="418"/>
      <c r="C44" s="537"/>
      <c r="D44" s="538"/>
      <c r="E44" s="511"/>
      <c r="F44" s="1279"/>
      <c r="G44" s="1280"/>
      <c r="H44" s="1279" t="s">
        <v>573</v>
      </c>
      <c r="I44" s="1279"/>
      <c r="J44" s="11" t="s">
        <v>573</v>
      </c>
      <c r="K44" s="11"/>
      <c r="L44" s="539"/>
      <c r="M44" s="539"/>
      <c r="N44" s="539"/>
      <c r="O44" s="539"/>
      <c r="Q44" s="6" t="s">
        <v>574</v>
      </c>
      <c r="R44" s="6" t="s">
        <v>575</v>
      </c>
      <c r="S44" s="6" t="s">
        <v>37</v>
      </c>
    </row>
    <row r="45" spans="1:20" ht="10.5" customHeight="1">
      <c r="A45" s="418"/>
      <c r="B45" s="418"/>
      <c r="C45" s="540"/>
      <c r="D45" s="541"/>
      <c r="E45" s="520"/>
      <c r="F45" s="541"/>
      <c r="G45" s="541"/>
      <c r="H45" s="541"/>
      <c r="I45" s="541" t="s">
        <v>576</v>
      </c>
      <c r="J45" s="541"/>
      <c r="K45" s="541"/>
      <c r="L45" s="541"/>
      <c r="M45" s="541"/>
      <c r="N45" s="541"/>
      <c r="O45" s="541"/>
      <c r="Q45" s="541"/>
      <c r="R45" s="541"/>
      <c r="S45" s="541"/>
    </row>
    <row r="46" spans="1:20" ht="10.5" customHeight="1">
      <c r="A46" s="418"/>
      <c r="B46" s="418"/>
      <c r="C46" s="537"/>
      <c r="D46" s="539"/>
      <c r="E46" s="520"/>
      <c r="F46" s="539"/>
      <c r="G46" s="539" t="s">
        <v>576</v>
      </c>
      <c r="H46" s="539"/>
      <c r="I46" s="539" t="s">
        <v>566</v>
      </c>
      <c r="J46" s="539"/>
      <c r="K46" s="539"/>
      <c r="L46" s="539"/>
      <c r="M46" s="539" t="s">
        <v>576</v>
      </c>
      <c r="N46" s="539"/>
      <c r="O46" s="539"/>
      <c r="Q46" s="539"/>
      <c r="R46" s="539"/>
      <c r="S46" s="539"/>
    </row>
    <row r="47" spans="1:20" ht="13.5" customHeight="1">
      <c r="A47" s="418"/>
      <c r="B47" s="418"/>
      <c r="C47" s="542"/>
      <c r="D47" s="542"/>
      <c r="E47" s="513"/>
      <c r="F47" s="543" t="s">
        <v>577</v>
      </c>
      <c r="G47" s="543" t="s">
        <v>352</v>
      </c>
      <c r="H47" s="543" t="s">
        <v>149</v>
      </c>
      <c r="I47" s="543" t="s">
        <v>573</v>
      </c>
      <c r="J47" s="543"/>
      <c r="K47" s="543"/>
      <c r="L47" s="543" t="s">
        <v>639</v>
      </c>
      <c r="M47" s="543" t="s">
        <v>569</v>
      </c>
      <c r="N47" s="543"/>
      <c r="O47" s="543"/>
      <c r="Q47" s="543"/>
      <c r="R47" s="543"/>
      <c r="S47" s="543"/>
    </row>
    <row r="48" spans="1:20" ht="11.2" customHeight="1">
      <c r="A48" s="418"/>
      <c r="B48" s="418"/>
      <c r="C48" s="1223">
        <v>2025</v>
      </c>
      <c r="D48" s="1224"/>
      <c r="E48" s="1225"/>
      <c r="F48" s="1226"/>
      <c r="G48" s="1226"/>
      <c r="H48" s="1226"/>
      <c r="I48" s="1226"/>
      <c r="J48" s="1226"/>
      <c r="K48" s="1226"/>
      <c r="L48" s="1226"/>
      <c r="M48" s="1226"/>
      <c r="N48" s="1226"/>
      <c r="O48" s="1226"/>
      <c r="Q48" s="1226"/>
      <c r="R48" s="1226"/>
      <c r="S48" s="539"/>
    </row>
    <row r="49" spans="1:19" ht="11.2" customHeight="1">
      <c r="A49" s="418"/>
      <c r="B49" s="418"/>
      <c r="C49" s="1227" t="s">
        <v>899</v>
      </c>
      <c r="D49" s="1228" t="s">
        <v>900</v>
      </c>
      <c r="E49" s="1228"/>
      <c r="F49" s="1229">
        <v>120</v>
      </c>
      <c r="G49" s="1229">
        <v>125.90811100000001</v>
      </c>
      <c r="H49" s="1229">
        <v>973</v>
      </c>
      <c r="I49" s="1229">
        <v>8</v>
      </c>
      <c r="J49" s="1229">
        <v>4927</v>
      </c>
      <c r="K49" s="1229">
        <v>807</v>
      </c>
      <c r="L49" s="1229">
        <v>0</v>
      </c>
      <c r="M49" s="1229">
        <v>3004</v>
      </c>
      <c r="N49" s="1229">
        <v>0</v>
      </c>
      <c r="O49" s="1229">
        <v>9964.9081110000006</v>
      </c>
      <c r="P49" s="1230"/>
      <c r="Q49" s="1229">
        <v>0</v>
      </c>
      <c r="R49" s="1229">
        <v>9964.9081110000006</v>
      </c>
      <c r="S49" s="1229">
        <v>0</v>
      </c>
    </row>
    <row r="50" spans="1:19" ht="11.2" customHeight="1">
      <c r="A50" s="418"/>
      <c r="B50" s="418"/>
      <c r="C50" s="1231"/>
      <c r="D50" s="1228" t="s">
        <v>901</v>
      </c>
      <c r="E50" s="1228"/>
      <c r="F50" s="1229">
        <v>69.022509999999997</v>
      </c>
      <c r="G50" s="1229">
        <v>19.98377442</v>
      </c>
      <c r="H50" s="1229">
        <v>631.25570000000005</v>
      </c>
      <c r="I50" s="1229">
        <v>2.2000000000000002</v>
      </c>
      <c r="J50" s="1229">
        <v>2416.9929999999999</v>
      </c>
      <c r="K50" s="1229">
        <v>76.971800000000002</v>
      </c>
      <c r="L50" s="1229">
        <v>0</v>
      </c>
      <c r="M50" s="1229">
        <v>666.54139999999995</v>
      </c>
      <c r="N50" s="1229">
        <v>0</v>
      </c>
      <c r="O50" s="1229">
        <v>3882.9681844199999</v>
      </c>
      <c r="P50" s="1230"/>
      <c r="Q50" s="1229">
        <v>0</v>
      </c>
      <c r="R50" s="1229">
        <v>3882.9681844200009</v>
      </c>
      <c r="S50" s="1229">
        <v>0</v>
      </c>
    </row>
    <row r="51" spans="1:19" ht="11.2" customHeight="1">
      <c r="A51" s="418"/>
      <c r="B51" s="418"/>
      <c r="C51" s="1227" t="s">
        <v>902</v>
      </c>
      <c r="D51" s="1228" t="s">
        <v>900</v>
      </c>
      <c r="E51" s="1228"/>
      <c r="F51" s="1229">
        <v>31</v>
      </c>
      <c r="G51" s="1229">
        <v>8.9472000000000005</v>
      </c>
      <c r="H51" s="1229">
        <v>3819</v>
      </c>
      <c r="I51" s="1229">
        <v>0</v>
      </c>
      <c r="J51" s="1229">
        <v>1233</v>
      </c>
      <c r="K51" s="1229">
        <v>92</v>
      </c>
      <c r="L51" s="1229">
        <v>0</v>
      </c>
      <c r="M51" s="1229">
        <v>197</v>
      </c>
      <c r="N51" s="1229">
        <v>91</v>
      </c>
      <c r="O51" s="1229">
        <v>5471.9471999999996</v>
      </c>
      <c r="P51" s="1230"/>
      <c r="Q51" s="1229">
        <v>450</v>
      </c>
      <c r="R51" s="1229">
        <v>5021.9471999999996</v>
      </c>
      <c r="S51" s="1229">
        <v>0</v>
      </c>
    </row>
    <row r="52" spans="1:19" ht="11.2" customHeight="1">
      <c r="A52" s="418"/>
      <c r="B52" s="418"/>
      <c r="C52" s="547"/>
      <c r="D52" s="528" t="s">
        <v>901</v>
      </c>
      <c r="E52" s="1228"/>
      <c r="F52" s="1232">
        <v>6.7062999999999997</v>
      </c>
      <c r="G52" s="1232">
        <v>1.4216443299999999</v>
      </c>
      <c r="H52" s="1232">
        <v>2163.4470000000001</v>
      </c>
      <c r="I52" s="1232">
        <v>0</v>
      </c>
      <c r="J52" s="1232">
        <v>401.64519999999999</v>
      </c>
      <c r="K52" s="1232">
        <v>40.721699999999998</v>
      </c>
      <c r="L52" s="1232">
        <v>0</v>
      </c>
      <c r="M52" s="1232">
        <v>74.330399999999997</v>
      </c>
      <c r="N52" s="1232">
        <v>21.69303</v>
      </c>
      <c r="O52" s="1232">
        <v>2709.9652743299998</v>
      </c>
      <c r="P52" s="692"/>
      <c r="Q52" s="1232">
        <v>201.74512999999999</v>
      </c>
      <c r="R52" s="1232">
        <v>2508.22014433</v>
      </c>
      <c r="S52" s="693">
        <v>0</v>
      </c>
    </row>
    <row r="53" spans="1:19" ht="11.2" customHeight="1">
      <c r="A53" s="418"/>
      <c r="B53" s="418"/>
      <c r="C53" s="544">
        <v>2024</v>
      </c>
      <c r="D53" s="529"/>
      <c r="E53" s="529"/>
      <c r="F53" s="529"/>
      <c r="G53" s="529"/>
      <c r="H53" s="529"/>
      <c r="I53" s="529"/>
      <c r="J53" s="529"/>
      <c r="K53" s="529"/>
      <c r="L53" s="529"/>
      <c r="M53" s="529"/>
      <c r="N53" s="529"/>
      <c r="O53" s="529"/>
      <c r="Q53" s="529"/>
      <c r="R53" s="529"/>
      <c r="S53" s="529"/>
    </row>
    <row r="54" spans="1:19" ht="11.2" customHeight="1">
      <c r="A54" s="418"/>
      <c r="B54" s="418"/>
      <c r="C54" s="48" t="s">
        <v>899</v>
      </c>
      <c r="D54" s="48" t="s">
        <v>900</v>
      </c>
      <c r="E54" s="48"/>
      <c r="F54" s="1233">
        <v>115</v>
      </c>
      <c r="G54" s="1233">
        <v>126</v>
      </c>
      <c r="H54" s="1233">
        <v>1439</v>
      </c>
      <c r="I54" s="1233">
        <v>8</v>
      </c>
      <c r="J54" s="1233">
        <v>4823</v>
      </c>
      <c r="K54" s="1233">
        <v>825</v>
      </c>
      <c r="L54" s="1233">
        <v>0</v>
      </c>
      <c r="M54" s="1233">
        <v>2848</v>
      </c>
      <c r="N54" s="1233">
        <v>0</v>
      </c>
      <c r="O54" s="1233">
        <v>10184</v>
      </c>
      <c r="P54" s="692"/>
      <c r="Q54" s="1233">
        <v>0</v>
      </c>
      <c r="R54" s="1233">
        <v>10184</v>
      </c>
      <c r="S54" s="1233">
        <v>0</v>
      </c>
    </row>
    <row r="55" spans="1:19" ht="11.2" customHeight="1">
      <c r="A55" s="418"/>
      <c r="B55" s="418"/>
      <c r="D55" s="48" t="s">
        <v>901</v>
      </c>
      <c r="E55" s="48"/>
      <c r="F55" s="1233">
        <v>67</v>
      </c>
      <c r="G55" s="1233">
        <v>20</v>
      </c>
      <c r="H55" s="1233">
        <v>751</v>
      </c>
      <c r="I55" s="1233">
        <v>2</v>
      </c>
      <c r="J55" s="1233">
        <v>2368</v>
      </c>
      <c r="K55" s="1233">
        <v>77</v>
      </c>
      <c r="L55" s="1233">
        <v>0</v>
      </c>
      <c r="M55" s="1233">
        <v>625</v>
      </c>
      <c r="N55" s="1233">
        <v>0</v>
      </c>
      <c r="O55" s="1233">
        <v>3911</v>
      </c>
      <c r="P55" s="692"/>
      <c r="Q55" s="1233">
        <v>0</v>
      </c>
      <c r="R55" s="1233">
        <v>3911</v>
      </c>
      <c r="S55" s="1233">
        <v>0</v>
      </c>
    </row>
    <row r="56" spans="1:19" ht="11.2" customHeight="1">
      <c r="A56" s="418"/>
      <c r="B56" s="418"/>
      <c r="C56" s="48" t="s">
        <v>902</v>
      </c>
      <c r="D56" s="48" t="s">
        <v>900</v>
      </c>
      <c r="E56" s="48"/>
      <c r="F56" s="1233">
        <v>36</v>
      </c>
      <c r="G56" s="1233">
        <v>10</v>
      </c>
      <c r="H56" s="1233">
        <v>3607</v>
      </c>
      <c r="I56" s="1233">
        <v>0</v>
      </c>
      <c r="J56" s="1233">
        <v>1209</v>
      </c>
      <c r="K56" s="1233">
        <v>89</v>
      </c>
      <c r="L56" s="1233">
        <v>0</v>
      </c>
      <c r="M56" s="1233">
        <v>185</v>
      </c>
      <c r="N56" s="1233">
        <v>89</v>
      </c>
      <c r="O56" s="1233">
        <v>5225</v>
      </c>
      <c r="P56" s="692"/>
      <c r="Q56" s="1233">
        <v>425</v>
      </c>
      <c r="R56" s="1233">
        <v>4800</v>
      </c>
      <c r="S56" s="1233">
        <v>0</v>
      </c>
    </row>
    <row r="57" spans="1:19" ht="11.2" customHeight="1">
      <c r="A57" s="418"/>
      <c r="B57" s="418"/>
      <c r="C57" s="550"/>
      <c r="D57" s="532" t="s">
        <v>901</v>
      </c>
      <c r="E57" s="48"/>
      <c r="F57" s="776">
        <v>8</v>
      </c>
      <c r="G57" s="776">
        <v>2</v>
      </c>
      <c r="H57" s="776">
        <v>1819</v>
      </c>
      <c r="I57" s="776">
        <v>0</v>
      </c>
      <c r="J57" s="776">
        <v>392</v>
      </c>
      <c r="K57" s="776">
        <v>37</v>
      </c>
      <c r="L57" s="776">
        <v>0</v>
      </c>
      <c r="M57" s="776">
        <v>70</v>
      </c>
      <c r="N57" s="776">
        <v>21</v>
      </c>
      <c r="O57" s="776">
        <v>2348</v>
      </c>
      <c r="P57" s="692"/>
      <c r="Q57" s="776">
        <v>187</v>
      </c>
      <c r="R57" s="776">
        <v>2161</v>
      </c>
      <c r="S57" s="776">
        <v>0</v>
      </c>
    </row>
    <row r="58" spans="1:19" ht="11.2" customHeight="1">
      <c r="A58" s="418"/>
      <c r="B58" s="418"/>
      <c r="C58" s="544">
        <v>2023</v>
      </c>
      <c r="D58" s="529"/>
      <c r="E58" s="529"/>
      <c r="F58" s="529"/>
      <c r="G58" s="529"/>
      <c r="H58" s="529"/>
      <c r="I58" s="529"/>
      <c r="J58" s="529"/>
      <c r="K58" s="529"/>
      <c r="L58" s="529"/>
      <c r="M58" s="529"/>
      <c r="N58" s="529"/>
      <c r="O58" s="529"/>
      <c r="Q58" s="529"/>
      <c r="R58" s="529"/>
    </row>
    <row r="59" spans="1:19" ht="11.2" customHeight="1">
      <c r="A59" s="418"/>
      <c r="B59" s="418"/>
      <c r="C59" s="48" t="s">
        <v>899</v>
      </c>
      <c r="D59" s="48" t="s">
        <v>900</v>
      </c>
      <c r="E59" s="48"/>
      <c r="F59" s="608">
        <v>114</v>
      </c>
      <c r="G59" s="608">
        <v>123</v>
      </c>
      <c r="H59" s="608">
        <v>1390</v>
      </c>
      <c r="I59" s="608">
        <v>8</v>
      </c>
      <c r="J59" s="608">
        <v>5367</v>
      </c>
      <c r="K59" s="608">
        <v>864</v>
      </c>
      <c r="L59" s="608">
        <v>0</v>
      </c>
      <c r="M59" s="608">
        <v>2979</v>
      </c>
      <c r="N59" s="608">
        <v>0</v>
      </c>
      <c r="O59" s="608">
        <v>10845</v>
      </c>
      <c r="Q59" s="608">
        <v>4</v>
      </c>
      <c r="R59" s="608">
        <v>10841.073311</v>
      </c>
      <c r="S59" s="608">
        <v>0</v>
      </c>
    </row>
    <row r="60" spans="1:19" ht="11.2" customHeight="1">
      <c r="A60" s="418"/>
      <c r="B60" s="418"/>
      <c r="D60" s="48" t="s">
        <v>901</v>
      </c>
      <c r="E60" s="48"/>
      <c r="F60" s="608">
        <v>65</v>
      </c>
      <c r="G60" s="608">
        <v>20</v>
      </c>
      <c r="H60" s="608">
        <v>736</v>
      </c>
      <c r="I60" s="608">
        <v>2</v>
      </c>
      <c r="J60" s="608">
        <v>2644</v>
      </c>
      <c r="K60" s="608">
        <v>79</v>
      </c>
      <c r="L60" s="608">
        <v>0</v>
      </c>
      <c r="M60" s="608">
        <v>619</v>
      </c>
      <c r="N60" s="608">
        <v>0</v>
      </c>
      <c r="O60" s="608">
        <v>4166</v>
      </c>
      <c r="Q60" s="608">
        <v>4</v>
      </c>
      <c r="R60" s="608">
        <v>4162.0714237399998</v>
      </c>
      <c r="S60" s="608">
        <v>0</v>
      </c>
    </row>
    <row r="61" spans="1:19" ht="11.2" customHeight="1">
      <c r="A61" s="418"/>
      <c r="B61" s="418"/>
      <c r="C61" s="48" t="s">
        <v>902</v>
      </c>
      <c r="D61" s="48" t="s">
        <v>900</v>
      </c>
      <c r="E61" s="48"/>
      <c r="F61" s="608">
        <v>36</v>
      </c>
      <c r="G61" s="608">
        <v>10</v>
      </c>
      <c r="H61" s="608">
        <v>4681</v>
      </c>
      <c r="I61" s="608">
        <v>0</v>
      </c>
      <c r="J61" s="608">
        <v>1184</v>
      </c>
      <c r="K61" s="608">
        <v>91</v>
      </c>
      <c r="L61" s="608">
        <v>0</v>
      </c>
      <c r="M61" s="608">
        <v>172</v>
      </c>
      <c r="N61" s="608">
        <v>100</v>
      </c>
      <c r="O61" s="608">
        <v>6274</v>
      </c>
      <c r="Q61" s="608">
        <v>456</v>
      </c>
      <c r="R61" s="608">
        <v>5817.6584999999995</v>
      </c>
      <c r="S61" s="608">
        <v>0</v>
      </c>
    </row>
    <row r="62" spans="1:19" ht="11.2" customHeight="1">
      <c r="A62" s="418"/>
      <c r="B62" s="418"/>
      <c r="C62" s="550"/>
      <c r="D62" s="532" t="s">
        <v>901</v>
      </c>
      <c r="E62" s="48"/>
      <c r="F62" s="776">
        <v>8</v>
      </c>
      <c r="G62" s="776">
        <v>2</v>
      </c>
      <c r="H62" s="776">
        <v>2520</v>
      </c>
      <c r="I62" s="776">
        <v>0</v>
      </c>
      <c r="J62" s="776">
        <v>413</v>
      </c>
      <c r="K62" s="776">
        <v>42</v>
      </c>
      <c r="L62" s="776">
        <v>0</v>
      </c>
      <c r="M62" s="776">
        <v>65</v>
      </c>
      <c r="N62" s="776">
        <v>23</v>
      </c>
      <c r="O62" s="776">
        <v>3073</v>
      </c>
      <c r="P62" s="692"/>
      <c r="Q62" s="776">
        <v>219.2824</v>
      </c>
      <c r="R62" s="776">
        <v>2853.22049204</v>
      </c>
      <c r="S62" s="776">
        <v>0</v>
      </c>
    </row>
    <row r="63" spans="1:19" ht="11.2" customHeight="1">
      <c r="A63" s="418"/>
      <c r="B63" s="418"/>
      <c r="C63" s="544">
        <v>2022</v>
      </c>
      <c r="D63" s="529"/>
      <c r="E63" s="529"/>
      <c r="F63" s="529"/>
      <c r="G63" s="529"/>
      <c r="H63" s="529"/>
      <c r="I63" s="529"/>
      <c r="J63" s="529"/>
      <c r="K63" s="529"/>
      <c r="L63" s="529"/>
      <c r="M63" s="529"/>
      <c r="N63" s="529"/>
      <c r="O63" s="529"/>
      <c r="Q63" s="529"/>
      <c r="R63" s="529"/>
    </row>
    <row r="64" spans="1:19" ht="11.2" customHeight="1">
      <c r="A64" s="418"/>
      <c r="B64" s="418"/>
      <c r="C64" s="48" t="s">
        <v>899</v>
      </c>
      <c r="D64" s="48" t="s">
        <v>900</v>
      </c>
      <c r="E64" s="48"/>
      <c r="F64" s="608">
        <v>108</v>
      </c>
      <c r="G64" s="608">
        <v>121.51300000000001</v>
      </c>
      <c r="H64" s="608">
        <v>1248</v>
      </c>
      <c r="I64" s="608">
        <v>7</v>
      </c>
      <c r="J64" s="608">
        <v>5231</v>
      </c>
      <c r="K64" s="608">
        <v>839</v>
      </c>
      <c r="L64" s="608">
        <v>0</v>
      </c>
      <c r="M64" s="608">
        <v>2580</v>
      </c>
      <c r="N64" s="608">
        <v>0</v>
      </c>
      <c r="O64" s="608">
        <v>10134.512999999999</v>
      </c>
      <c r="Q64" s="608">
        <v>4</v>
      </c>
      <c r="R64" s="608">
        <v>10130.513000000001</v>
      </c>
      <c r="S64" s="608">
        <v>0</v>
      </c>
    </row>
    <row r="65" spans="1:19" ht="11.2" customHeight="1">
      <c r="A65" s="418"/>
      <c r="B65" s="418"/>
      <c r="D65" s="48" t="s">
        <v>901</v>
      </c>
      <c r="E65" s="48"/>
      <c r="F65" s="608">
        <v>60.213000000000001</v>
      </c>
      <c r="G65" s="608">
        <v>19.283999999999999</v>
      </c>
      <c r="H65" s="608">
        <v>702.25599999999997</v>
      </c>
      <c r="I65" s="608">
        <v>1.94399999999996</v>
      </c>
      <c r="J65" s="608">
        <v>2578.6930000000002</v>
      </c>
      <c r="K65" s="608">
        <v>76.766000000000005</v>
      </c>
      <c r="L65" s="608">
        <v>0</v>
      </c>
      <c r="M65" s="608">
        <v>565.80999999999995</v>
      </c>
      <c r="N65" s="608">
        <v>0</v>
      </c>
      <c r="O65" s="608">
        <v>4004.9660000000003</v>
      </c>
      <c r="Q65" s="608">
        <v>4</v>
      </c>
      <c r="R65" s="608">
        <v>4000.9660000000008</v>
      </c>
      <c r="S65" s="608">
        <v>0</v>
      </c>
    </row>
    <row r="66" spans="1:19" ht="11.2" customHeight="1">
      <c r="A66" s="418"/>
      <c r="B66" s="418"/>
      <c r="C66" s="48" t="s">
        <v>902</v>
      </c>
      <c r="D66" s="48" t="s">
        <v>900</v>
      </c>
      <c r="E66" s="48"/>
      <c r="F66" s="608">
        <v>35</v>
      </c>
      <c r="G66" s="608">
        <v>9.4190000000000005</v>
      </c>
      <c r="H66" s="608">
        <v>4559</v>
      </c>
      <c r="I66" s="608">
        <v>0</v>
      </c>
      <c r="J66" s="608">
        <v>1163</v>
      </c>
      <c r="K66" s="608">
        <v>206</v>
      </c>
      <c r="L66" s="608">
        <v>0</v>
      </c>
      <c r="M66" s="608">
        <v>153</v>
      </c>
      <c r="N66" s="608">
        <v>89</v>
      </c>
      <c r="O66" s="608">
        <v>6214.4189999999999</v>
      </c>
      <c r="Q66" s="608">
        <v>557</v>
      </c>
      <c r="R66" s="608">
        <v>5657.4189999999999</v>
      </c>
      <c r="S66" s="608">
        <v>0</v>
      </c>
    </row>
    <row r="67" spans="1:19" ht="11.2" customHeight="1">
      <c r="A67" s="418"/>
      <c r="B67" s="418"/>
      <c r="C67" s="550"/>
      <c r="D67" s="532" t="s">
        <v>901</v>
      </c>
      <c r="E67" s="48"/>
      <c r="F67" s="776">
        <v>6.415</v>
      </c>
      <c r="G67" s="776">
        <v>1.4950000000000001</v>
      </c>
      <c r="H67" s="776">
        <v>2507.1170000000002</v>
      </c>
      <c r="I67" s="776">
        <v>0</v>
      </c>
      <c r="J67" s="776">
        <v>416.738</v>
      </c>
      <c r="K67" s="776">
        <v>87.805999999999997</v>
      </c>
      <c r="L67" s="776">
        <v>0</v>
      </c>
      <c r="M67" s="776">
        <v>57.831000000000003</v>
      </c>
      <c r="N67" s="776">
        <v>18.46</v>
      </c>
      <c r="O67" s="776">
        <v>3095.8620000000001</v>
      </c>
      <c r="P67" s="692"/>
      <c r="Q67" s="776">
        <v>269.59699999999998</v>
      </c>
      <c r="R67" s="776">
        <v>2826.2649999999999</v>
      </c>
      <c r="S67" s="776">
        <v>0</v>
      </c>
    </row>
    <row r="68" spans="1:19" ht="11.2" customHeight="1">
      <c r="A68" s="418"/>
      <c r="B68" s="418"/>
      <c r="C68" s="544">
        <v>2021</v>
      </c>
      <c r="D68" s="529"/>
      <c r="E68" s="529"/>
      <c r="F68" s="529"/>
      <c r="G68" s="529"/>
      <c r="H68" s="529"/>
      <c r="I68" s="529"/>
      <c r="J68" s="529"/>
      <c r="K68" s="529"/>
      <c r="L68" s="529"/>
      <c r="M68" s="529"/>
      <c r="N68" s="529"/>
      <c r="O68" s="529"/>
      <c r="Q68" s="529"/>
      <c r="R68" s="529"/>
    </row>
    <row r="69" spans="1:19" ht="11.2" customHeight="1">
      <c r="A69" s="418"/>
      <c r="B69" s="418"/>
      <c r="C69" s="48" t="s">
        <v>899</v>
      </c>
      <c r="D69" s="48" t="s">
        <v>900</v>
      </c>
      <c r="E69" s="48"/>
      <c r="F69" s="608">
        <v>106</v>
      </c>
      <c r="G69" s="608">
        <v>92</v>
      </c>
      <c r="H69" s="608">
        <v>1441</v>
      </c>
      <c r="I69" s="608">
        <v>178</v>
      </c>
      <c r="J69" s="608">
        <v>5125</v>
      </c>
      <c r="K69" s="608">
        <v>297</v>
      </c>
      <c r="L69" s="608">
        <v>58704</v>
      </c>
      <c r="M69" s="608">
        <v>2275</v>
      </c>
      <c r="N69" s="608">
        <v>12</v>
      </c>
      <c r="O69" s="608">
        <v>68230</v>
      </c>
      <c r="Q69" s="608">
        <v>16</v>
      </c>
      <c r="R69" s="608">
        <v>10055</v>
      </c>
      <c r="S69" s="608">
        <v>58159</v>
      </c>
    </row>
    <row r="70" spans="1:19" ht="11.2" customHeight="1">
      <c r="A70" s="418"/>
      <c r="B70" s="418"/>
      <c r="D70" s="48" t="s">
        <v>901</v>
      </c>
      <c r="E70" s="48"/>
      <c r="F70" s="608">
        <v>59</v>
      </c>
      <c r="G70" s="608">
        <v>26</v>
      </c>
      <c r="H70" s="608">
        <v>791</v>
      </c>
      <c r="I70" s="608">
        <v>50</v>
      </c>
      <c r="J70" s="608">
        <v>2526</v>
      </c>
      <c r="K70" s="608">
        <v>63</v>
      </c>
      <c r="L70" s="608">
        <v>13030</v>
      </c>
      <c r="M70" s="608">
        <v>506</v>
      </c>
      <c r="N70" s="608">
        <v>2</v>
      </c>
      <c r="O70" s="608">
        <v>17053</v>
      </c>
      <c r="Q70" s="608">
        <v>6</v>
      </c>
      <c r="R70" s="608">
        <v>4248</v>
      </c>
      <c r="S70" s="608">
        <v>12799</v>
      </c>
    </row>
    <row r="71" spans="1:19" ht="11.2" customHeight="1">
      <c r="A71" s="418"/>
      <c r="B71" s="418"/>
      <c r="C71" s="48" t="s">
        <v>902</v>
      </c>
      <c r="D71" s="48" t="s">
        <v>900</v>
      </c>
      <c r="E71" s="48"/>
      <c r="F71" s="608">
        <v>35</v>
      </c>
      <c r="G71" s="608">
        <v>3</v>
      </c>
      <c r="H71" s="608">
        <v>4305</v>
      </c>
      <c r="I71" s="608">
        <v>237</v>
      </c>
      <c r="J71" s="608">
        <v>1135</v>
      </c>
      <c r="K71" s="608">
        <v>233</v>
      </c>
      <c r="L71" s="608">
        <v>435</v>
      </c>
      <c r="M71" s="608">
        <v>149</v>
      </c>
      <c r="N71" s="608">
        <v>86</v>
      </c>
      <c r="O71" s="608">
        <v>6618</v>
      </c>
      <c r="Q71" s="608">
        <v>557</v>
      </c>
      <c r="R71" s="608">
        <v>5617</v>
      </c>
      <c r="S71" s="608">
        <v>444</v>
      </c>
    </row>
    <row r="72" spans="1:19" ht="11.2" customHeight="1">
      <c r="A72" s="418"/>
      <c r="B72" s="418"/>
      <c r="C72" s="550"/>
      <c r="D72" s="532" t="s">
        <v>901</v>
      </c>
      <c r="E72" s="48"/>
      <c r="F72" s="776">
        <v>6</v>
      </c>
      <c r="G72" s="776">
        <v>1</v>
      </c>
      <c r="H72" s="776">
        <v>2365</v>
      </c>
      <c r="I72" s="776">
        <v>117</v>
      </c>
      <c r="J72" s="776">
        <v>413</v>
      </c>
      <c r="K72" s="776">
        <v>97</v>
      </c>
      <c r="L72" s="776">
        <v>99</v>
      </c>
      <c r="M72" s="776">
        <v>54</v>
      </c>
      <c r="N72" s="776">
        <v>17</v>
      </c>
      <c r="O72" s="776">
        <v>3171</v>
      </c>
      <c r="P72" s="692"/>
      <c r="Q72" s="776">
        <v>274</v>
      </c>
      <c r="R72" s="776">
        <v>2802</v>
      </c>
      <c r="S72" s="776">
        <v>95</v>
      </c>
    </row>
    <row r="73" spans="1:19" ht="11.5" customHeight="1">
      <c r="A73" s="418"/>
      <c r="B73" s="418"/>
      <c r="C73"/>
      <c r="D73"/>
      <c r="E73"/>
      <c r="F73"/>
      <c r="G73"/>
      <c r="H73"/>
      <c r="I73"/>
      <c r="J73"/>
      <c r="K73"/>
      <c r="L73"/>
      <c r="M73"/>
      <c r="N73"/>
      <c r="O73"/>
      <c r="P73"/>
      <c r="Q73"/>
      <c r="R73"/>
    </row>
    <row r="74" spans="1:19" ht="10" customHeight="1">
      <c r="A74" s="418"/>
      <c r="B74" s="399" t="s">
        <v>308</v>
      </c>
      <c r="C74" s="19" t="s">
        <v>895</v>
      </c>
      <c r="D74"/>
      <c r="E74"/>
      <c r="F74"/>
      <c r="G74"/>
      <c r="H74"/>
      <c r="I74"/>
      <c r="J74"/>
      <c r="K74"/>
      <c r="L74"/>
      <c r="M74"/>
      <c r="N74"/>
      <c r="O74"/>
      <c r="P74"/>
      <c r="Q74"/>
      <c r="R74"/>
    </row>
    <row r="75" spans="1:19" ht="10" customHeight="1">
      <c r="A75" s="418"/>
      <c r="B75" s="399" t="s">
        <v>492</v>
      </c>
      <c r="C75" s="19" t="s">
        <v>532</v>
      </c>
      <c r="D75"/>
      <c r="E75"/>
      <c r="F75"/>
      <c r="G75"/>
      <c r="H75"/>
      <c r="I75"/>
      <c r="J75"/>
      <c r="K75"/>
      <c r="L75"/>
      <c r="M75"/>
      <c r="N75"/>
      <c r="O75"/>
      <c r="P75"/>
      <c r="Q75"/>
      <c r="R75"/>
    </row>
    <row r="76" spans="1:19" ht="10" customHeight="1">
      <c r="A76" s="418"/>
      <c r="B76" s="399" t="s">
        <v>302</v>
      </c>
      <c r="C76" s="19" t="s">
        <v>903</v>
      </c>
      <c r="D76"/>
      <c r="E76"/>
      <c r="F76"/>
      <c r="G76"/>
      <c r="H76"/>
      <c r="I76"/>
      <c r="J76"/>
      <c r="K76"/>
      <c r="L76"/>
      <c r="M76"/>
      <c r="N76"/>
      <c r="O76"/>
      <c r="P76"/>
      <c r="Q76"/>
      <c r="R76"/>
    </row>
    <row r="77" spans="1:19" s="908" customFormat="1" ht="10" customHeight="1">
      <c r="A77" s="1145"/>
      <c r="B77" s="918" t="s">
        <v>297</v>
      </c>
      <c r="C77" s="86" t="s">
        <v>904</v>
      </c>
      <c r="D77" s="17"/>
      <c r="E77" s="17"/>
      <c r="F77" s="17"/>
      <c r="G77" s="17"/>
      <c r="H77" s="17"/>
      <c r="I77" s="17"/>
      <c r="J77" s="17"/>
      <c r="K77" s="17"/>
      <c r="L77" s="17"/>
      <c r="M77" s="17"/>
      <c r="N77" s="17"/>
      <c r="O77" s="17"/>
      <c r="P77" s="17"/>
      <c r="Q77" s="17"/>
      <c r="R77" s="17"/>
      <c r="S77" s="17"/>
    </row>
    <row r="78" spans="1:19" ht="10" customHeight="1">
      <c r="A78" s="418"/>
      <c r="B78" s="399"/>
      <c r="C78" s="17"/>
      <c r="D78" s="17"/>
      <c r="E78" s="17"/>
      <c r="F78" s="17"/>
      <c r="G78" s="17"/>
      <c r="H78" s="17"/>
      <c r="I78" s="17"/>
      <c r="J78" s="17"/>
      <c r="K78" s="17"/>
      <c r="L78" s="17"/>
      <c r="M78" s="17"/>
      <c r="N78" s="17"/>
      <c r="O78" s="17"/>
      <c r="P78" s="17"/>
      <c r="Q78" s="17"/>
      <c r="R78" s="17"/>
      <c r="S78" s="17"/>
    </row>
    <row r="79" spans="1:19" ht="13.5" customHeight="1" thickBot="1">
      <c r="A79" s="399"/>
      <c r="B79" s="399"/>
      <c r="C79" s="421" t="s">
        <v>905</v>
      </c>
      <c r="D79" s="455"/>
      <c r="E79" s="552"/>
      <c r="F79" s="455"/>
      <c r="G79" s="455"/>
      <c r="H79" s="455"/>
      <c r="I79" s="455"/>
      <c r="J79" s="455"/>
      <c r="K79" s="455"/>
      <c r="L79" s="455"/>
      <c r="M79" s="455"/>
      <c r="N79" s="455"/>
      <c r="O79" s="552"/>
      <c r="Q79" s="434"/>
      <c r="R79" s="434"/>
    </row>
    <row r="80" spans="1:19" ht="11.5" customHeight="1">
      <c r="A80" s="399"/>
      <c r="B80" s="399"/>
      <c r="C80" s="553"/>
      <c r="D80" s="553"/>
      <c r="E80" s="552"/>
      <c r="F80" s="1279" t="s">
        <v>352</v>
      </c>
      <c r="G80" s="1280"/>
      <c r="H80" s="1279" t="s">
        <v>566</v>
      </c>
      <c r="I80" s="1279"/>
      <c r="J80" s="11" t="s">
        <v>567</v>
      </c>
      <c r="K80" s="11" t="s">
        <v>568</v>
      </c>
      <c r="L80" s="11" t="s">
        <v>569</v>
      </c>
      <c r="M80" s="11" t="s">
        <v>570</v>
      </c>
      <c r="N80" s="539" t="s">
        <v>898</v>
      </c>
      <c r="Q80" s="7" t="s">
        <v>571</v>
      </c>
      <c r="R80" s="7" t="s">
        <v>572</v>
      </c>
    </row>
    <row r="81" spans="1:18" ht="11.5" customHeight="1">
      <c r="A81" s="399"/>
      <c r="B81" s="399"/>
      <c r="C81" s="1279"/>
      <c r="D81" s="1280"/>
      <c r="E81" s="554"/>
      <c r="F81" s="1279"/>
      <c r="G81" s="1280"/>
      <c r="H81" s="1279" t="s">
        <v>573</v>
      </c>
      <c r="I81" s="1279"/>
      <c r="J81" s="11" t="s">
        <v>573</v>
      </c>
      <c r="K81" s="11"/>
      <c r="L81" s="539"/>
      <c r="M81" s="539"/>
      <c r="N81" s="539"/>
      <c r="Q81" s="6" t="s">
        <v>574</v>
      </c>
      <c r="R81" s="6" t="s">
        <v>575</v>
      </c>
    </row>
    <row r="82" spans="1:18" ht="10" customHeight="1">
      <c r="A82" s="399"/>
      <c r="B82" s="399"/>
      <c r="C82" s="555"/>
      <c r="D82" s="555"/>
      <c r="E82" s="552"/>
      <c r="F82" s="541"/>
      <c r="G82" s="541"/>
      <c r="H82" s="541"/>
      <c r="I82" s="541" t="s">
        <v>576</v>
      </c>
      <c r="J82" s="541"/>
      <c r="K82" s="541"/>
      <c r="L82" s="541"/>
      <c r="M82" s="541"/>
      <c r="N82" s="541"/>
      <c r="Q82" s="541"/>
      <c r="R82" s="541"/>
    </row>
    <row r="83" spans="1:18" ht="10" customHeight="1">
      <c r="A83" s="399"/>
      <c r="B83" s="399"/>
      <c r="C83" s="553"/>
      <c r="D83" s="553"/>
      <c r="E83" s="552"/>
      <c r="F83" s="539"/>
      <c r="G83" s="539" t="s">
        <v>576</v>
      </c>
      <c r="H83" s="539"/>
      <c r="I83" s="539" t="s">
        <v>566</v>
      </c>
      <c r="J83" s="539"/>
      <c r="K83" s="539"/>
      <c r="L83" s="539"/>
      <c r="M83" s="539"/>
      <c r="N83" s="539"/>
      <c r="Q83" s="539"/>
      <c r="R83" s="539"/>
    </row>
    <row r="84" spans="1:18" ht="10" customHeight="1">
      <c r="A84" s="399"/>
      <c r="B84" s="399"/>
      <c r="C84" s="543"/>
      <c r="D84" s="543"/>
      <c r="E84" s="520"/>
      <c r="F84" s="543" t="s">
        <v>577</v>
      </c>
      <c r="G84" s="543" t="s">
        <v>352</v>
      </c>
      <c r="H84" s="543" t="s">
        <v>149</v>
      </c>
      <c r="I84" s="543" t="s">
        <v>573</v>
      </c>
      <c r="J84" s="543"/>
      <c r="K84" s="543"/>
      <c r="L84" s="543"/>
      <c r="M84" s="543"/>
      <c r="N84" s="543"/>
      <c r="Q84" s="543"/>
      <c r="R84" s="543"/>
    </row>
    <row r="85" spans="1:18" ht="10.5" customHeight="1">
      <c r="A85" s="399"/>
      <c r="B85" s="399"/>
      <c r="C85" s="694">
        <v>2025</v>
      </c>
      <c r="D85" s="524"/>
      <c r="E85" s="520"/>
      <c r="F85" s="524"/>
      <c r="G85" s="524"/>
      <c r="H85" s="524"/>
      <c r="I85" s="524"/>
      <c r="J85" s="524"/>
      <c r="K85" s="524"/>
      <c r="L85" s="524"/>
      <c r="M85" s="524"/>
      <c r="N85" s="524"/>
      <c r="Q85" s="524"/>
      <c r="R85" s="524"/>
    </row>
    <row r="86" spans="1:18" ht="10.5" customHeight="1">
      <c r="A86" s="399"/>
      <c r="B86" s="399"/>
      <c r="C86" s="695" t="s">
        <v>890</v>
      </c>
      <c r="D86" s="695" t="s">
        <v>906</v>
      </c>
      <c r="E86" s="520"/>
      <c r="F86" s="545">
        <v>0</v>
      </c>
      <c r="G86" s="545">
        <v>0</v>
      </c>
      <c r="H86" s="545">
        <v>0</v>
      </c>
      <c r="I86" s="545">
        <v>0</v>
      </c>
      <c r="J86" s="545">
        <v>2</v>
      </c>
      <c r="K86" s="545">
        <v>1</v>
      </c>
      <c r="L86" s="545">
        <v>1</v>
      </c>
      <c r="M86" s="545">
        <v>0</v>
      </c>
      <c r="N86" s="545">
        <v>4</v>
      </c>
      <c r="Q86" s="545">
        <v>1</v>
      </c>
      <c r="R86" s="545">
        <v>3</v>
      </c>
    </row>
    <row r="87" spans="1:18" ht="10.5" customHeight="1">
      <c r="A87" s="399"/>
      <c r="B87" s="399"/>
      <c r="C87" s="695"/>
      <c r="D87" s="695" t="s">
        <v>907</v>
      </c>
      <c r="E87" s="520"/>
      <c r="F87" s="545">
        <v>0</v>
      </c>
      <c r="G87" s="545">
        <v>0</v>
      </c>
      <c r="H87" s="545">
        <v>0</v>
      </c>
      <c r="I87" s="545">
        <v>0</v>
      </c>
      <c r="J87" s="545">
        <v>0.8</v>
      </c>
      <c r="K87" s="545">
        <v>0.5</v>
      </c>
      <c r="L87" s="545">
        <v>0.1</v>
      </c>
      <c r="M87" s="545">
        <v>0</v>
      </c>
      <c r="N87" s="545">
        <v>1.4</v>
      </c>
      <c r="Q87" s="545">
        <v>0.5</v>
      </c>
      <c r="R87" s="545">
        <v>0.89999999999999991</v>
      </c>
    </row>
    <row r="88" spans="1:18" ht="10.5" customHeight="1">
      <c r="A88" s="399"/>
      <c r="B88" s="399"/>
      <c r="C88" s="695" t="s">
        <v>589</v>
      </c>
      <c r="D88" s="695" t="s">
        <v>906</v>
      </c>
      <c r="E88" s="520"/>
      <c r="F88" s="545">
        <v>3</v>
      </c>
      <c r="G88" s="545">
        <v>9.5299999999999994</v>
      </c>
      <c r="H88" s="545">
        <v>49</v>
      </c>
      <c r="I88" s="545">
        <v>0</v>
      </c>
      <c r="J88" s="545">
        <v>29</v>
      </c>
      <c r="K88" s="545">
        <v>14</v>
      </c>
      <c r="L88" s="545">
        <v>63</v>
      </c>
      <c r="M88" s="545">
        <v>0</v>
      </c>
      <c r="N88" s="545">
        <v>167.53</v>
      </c>
      <c r="Q88" s="545">
        <v>17</v>
      </c>
      <c r="R88" s="545">
        <v>150.53</v>
      </c>
    </row>
    <row r="89" spans="1:18" ht="10.5" customHeight="1">
      <c r="A89" s="399"/>
      <c r="B89" s="399"/>
      <c r="C89" s="696"/>
      <c r="D89" s="696" t="s">
        <v>907</v>
      </c>
      <c r="E89" s="520"/>
      <c r="F89" s="548">
        <v>1.7755300000000001</v>
      </c>
      <c r="G89" s="548">
        <v>1.51</v>
      </c>
      <c r="H89" s="548">
        <v>36.374527999999998</v>
      </c>
      <c r="I89" s="548">
        <v>0</v>
      </c>
      <c r="J89" s="548">
        <v>11.2745</v>
      </c>
      <c r="K89" s="548">
        <v>1.8216000000000001</v>
      </c>
      <c r="L89" s="548">
        <v>21.300599999999999</v>
      </c>
      <c r="M89" s="548">
        <v>0</v>
      </c>
      <c r="N89" s="548">
        <v>74.056758000000002</v>
      </c>
      <c r="Q89" s="548">
        <v>8.2919999999999998</v>
      </c>
      <c r="R89" s="548">
        <v>65.764758</v>
      </c>
    </row>
    <row r="90" spans="1:18" ht="10.5" customHeight="1">
      <c r="A90" s="399"/>
      <c r="B90" s="399"/>
      <c r="C90" s="544">
        <v>2024</v>
      </c>
      <c r="D90" s="529"/>
      <c r="E90" s="525"/>
      <c r="F90" s="529"/>
      <c r="G90" s="529"/>
      <c r="H90" s="529"/>
      <c r="I90" s="529"/>
      <c r="J90" s="529"/>
      <c r="K90" s="529"/>
      <c r="L90" s="529"/>
      <c r="M90" s="529"/>
      <c r="N90" s="529"/>
      <c r="Q90" s="529"/>
      <c r="R90" s="529"/>
    </row>
    <row r="91" spans="1:18" ht="10.5" customHeight="1">
      <c r="A91" s="399"/>
      <c r="B91" s="399"/>
      <c r="C91" s="1234" t="s">
        <v>890</v>
      </c>
      <c r="D91" s="1234" t="s">
        <v>906</v>
      </c>
      <c r="E91" s="544"/>
      <c r="F91" s="1220">
        <v>0</v>
      </c>
      <c r="G91" s="1220">
        <v>0</v>
      </c>
      <c r="H91" s="1220">
        <v>2</v>
      </c>
      <c r="I91" s="1220">
        <v>0</v>
      </c>
      <c r="J91" s="1220">
        <v>3</v>
      </c>
      <c r="K91" s="1220">
        <v>2</v>
      </c>
      <c r="L91" s="1220">
        <v>4</v>
      </c>
      <c r="M91" s="1220">
        <v>0</v>
      </c>
      <c r="N91" s="1220">
        <v>11</v>
      </c>
      <c r="Q91" s="1220">
        <v>4</v>
      </c>
      <c r="R91" s="1220">
        <v>7</v>
      </c>
    </row>
    <row r="92" spans="1:18" ht="10.5" customHeight="1">
      <c r="A92" s="399"/>
      <c r="B92" s="399"/>
      <c r="C92" s="1234"/>
      <c r="D92" s="1234" t="s">
        <v>907</v>
      </c>
      <c r="E92" s="544"/>
      <c r="F92" s="1220">
        <v>0</v>
      </c>
      <c r="G92" s="1220">
        <v>0</v>
      </c>
      <c r="H92" s="1220">
        <v>0.9</v>
      </c>
      <c r="I92" s="1220">
        <v>0</v>
      </c>
      <c r="J92" s="1220">
        <v>1.9</v>
      </c>
      <c r="K92" s="1220">
        <v>0.6</v>
      </c>
      <c r="L92" s="1220">
        <v>1</v>
      </c>
      <c r="M92" s="1220">
        <v>0</v>
      </c>
      <c r="N92" s="1220">
        <v>4.4000000000000004</v>
      </c>
      <c r="Q92" s="1220">
        <v>2.2000000000000002</v>
      </c>
      <c r="R92" s="1220">
        <v>2.2000000000000002</v>
      </c>
    </row>
    <row r="93" spans="1:18" ht="10.5" customHeight="1">
      <c r="A93" s="399"/>
      <c r="B93" s="399"/>
      <c r="C93" s="1234" t="s">
        <v>589</v>
      </c>
      <c r="D93" s="1234" t="s">
        <v>906</v>
      </c>
      <c r="E93" s="544"/>
      <c r="F93" s="1220">
        <v>7</v>
      </c>
      <c r="G93" s="1220">
        <v>2.1</v>
      </c>
      <c r="H93" s="1220">
        <v>56</v>
      </c>
      <c r="I93" s="1220">
        <v>0</v>
      </c>
      <c r="J93" s="1220">
        <v>29</v>
      </c>
      <c r="K93" s="1220">
        <v>9</v>
      </c>
      <c r="L93" s="1220">
        <v>90</v>
      </c>
      <c r="M93" s="1220">
        <v>0</v>
      </c>
      <c r="N93" s="1220">
        <v>193.1</v>
      </c>
      <c r="Q93" s="1220">
        <v>14</v>
      </c>
      <c r="R93" s="1220">
        <v>179.1</v>
      </c>
    </row>
    <row r="94" spans="1:18" ht="10.5" customHeight="1">
      <c r="A94" s="399"/>
      <c r="B94" s="399"/>
      <c r="C94" s="1235"/>
      <c r="D94" s="1235" t="s">
        <v>907</v>
      </c>
      <c r="E94" s="544"/>
      <c r="F94" s="1222">
        <v>3.7</v>
      </c>
      <c r="G94" s="1222">
        <v>0.3</v>
      </c>
      <c r="H94" s="1222">
        <v>36.4</v>
      </c>
      <c r="I94" s="1222">
        <v>0</v>
      </c>
      <c r="J94" s="1222">
        <v>10.9</v>
      </c>
      <c r="K94" s="1222">
        <v>4.4000000000000004</v>
      </c>
      <c r="L94" s="1222">
        <v>20.5</v>
      </c>
      <c r="M94" s="1222">
        <v>0</v>
      </c>
      <c r="N94" s="1222">
        <v>76.099999999999994</v>
      </c>
      <c r="Q94" s="1222">
        <v>6.9</v>
      </c>
      <c r="R94" s="1222">
        <v>69.2</v>
      </c>
    </row>
    <row r="95" spans="1:18" ht="10.5" customHeight="1">
      <c r="A95" s="399"/>
      <c r="B95" s="399"/>
      <c r="C95" s="544">
        <v>2023</v>
      </c>
      <c r="D95" s="529"/>
      <c r="E95" s="529"/>
      <c r="F95" s="529"/>
      <c r="G95" s="529"/>
      <c r="H95" s="529"/>
      <c r="I95" s="529"/>
      <c r="J95" s="529"/>
      <c r="K95" s="529"/>
      <c r="L95" s="529"/>
      <c r="M95" s="529"/>
      <c r="N95" s="529"/>
      <c r="Q95" s="529"/>
      <c r="R95" s="529"/>
    </row>
    <row r="96" spans="1:18" ht="10.5" customHeight="1">
      <c r="A96" s="399"/>
      <c r="B96" s="399"/>
      <c r="C96" s="48" t="s">
        <v>890</v>
      </c>
      <c r="D96" s="48" t="s">
        <v>906</v>
      </c>
      <c r="E96" s="48"/>
      <c r="F96" s="549">
        <v>0</v>
      </c>
      <c r="G96" s="549">
        <v>0</v>
      </c>
      <c r="H96" s="549">
        <v>0</v>
      </c>
      <c r="I96" s="549">
        <v>0</v>
      </c>
      <c r="J96" s="549">
        <v>0</v>
      </c>
      <c r="K96" s="549">
        <v>1</v>
      </c>
      <c r="L96" s="549">
        <v>10</v>
      </c>
      <c r="M96" s="549">
        <v>0</v>
      </c>
      <c r="N96" s="549">
        <v>11</v>
      </c>
      <c r="Q96" s="549">
        <v>3</v>
      </c>
      <c r="R96" s="549">
        <v>8</v>
      </c>
    </row>
    <row r="97" spans="1:18" ht="10.5" customHeight="1">
      <c r="A97" s="399"/>
      <c r="B97" s="399"/>
      <c r="D97" s="48" t="s">
        <v>907</v>
      </c>
      <c r="E97" s="48"/>
      <c r="F97" s="549">
        <v>0</v>
      </c>
      <c r="G97" s="549">
        <v>0</v>
      </c>
      <c r="H97" s="549">
        <v>0</v>
      </c>
      <c r="I97" s="549">
        <v>0</v>
      </c>
      <c r="J97" s="549">
        <v>0</v>
      </c>
      <c r="K97" s="549">
        <v>0.1</v>
      </c>
      <c r="L97" s="549">
        <v>1.9</v>
      </c>
      <c r="M97" s="549">
        <v>0</v>
      </c>
      <c r="N97" s="549">
        <v>2</v>
      </c>
      <c r="Q97" s="549">
        <v>1.2</v>
      </c>
      <c r="R97" s="549">
        <v>0.79999999999999993</v>
      </c>
    </row>
    <row r="98" spans="1:18" ht="10.5" customHeight="1">
      <c r="A98" s="399"/>
      <c r="B98" s="399"/>
      <c r="C98" s="48" t="s">
        <v>589</v>
      </c>
      <c r="D98" s="48" t="s">
        <v>906</v>
      </c>
      <c r="E98" s="48"/>
      <c r="F98" s="549">
        <v>5</v>
      </c>
      <c r="G98" s="549">
        <v>3.1</v>
      </c>
      <c r="H98" s="549">
        <v>161</v>
      </c>
      <c r="I98" s="549">
        <v>0</v>
      </c>
      <c r="J98" s="549">
        <v>25</v>
      </c>
      <c r="K98" s="549">
        <v>9</v>
      </c>
      <c r="L98" s="549">
        <v>97</v>
      </c>
      <c r="M98" s="549">
        <v>1</v>
      </c>
      <c r="N98" s="549">
        <v>301.10000000000002</v>
      </c>
      <c r="Q98" s="549">
        <v>13</v>
      </c>
      <c r="R98" s="549">
        <v>288.13</v>
      </c>
    </row>
    <row r="99" spans="1:18" ht="10.5" customHeight="1">
      <c r="A99" s="399"/>
      <c r="B99" s="399"/>
      <c r="C99" s="550"/>
      <c r="D99" s="532" t="s">
        <v>907</v>
      </c>
      <c r="E99" s="48"/>
      <c r="F99" s="551">
        <v>3.1</v>
      </c>
      <c r="G99" s="551">
        <v>0.5</v>
      </c>
      <c r="H99" s="551">
        <v>118.7</v>
      </c>
      <c r="I99" s="551">
        <v>0</v>
      </c>
      <c r="J99" s="551">
        <v>4.5999999999999996</v>
      </c>
      <c r="K99" s="551">
        <v>3.1</v>
      </c>
      <c r="L99" s="551">
        <v>18.899999999999999</v>
      </c>
      <c r="M99" s="551">
        <v>0.4</v>
      </c>
      <c r="N99" s="551">
        <v>149.30000000000001</v>
      </c>
      <c r="Q99" s="551">
        <v>5.3722000000000003</v>
      </c>
      <c r="R99" s="551">
        <v>143.97468200000003</v>
      </c>
    </row>
    <row r="100" spans="1:18" ht="10.5" customHeight="1">
      <c r="A100" s="399"/>
      <c r="B100" s="399"/>
      <c r="C100" s="544">
        <v>2022</v>
      </c>
      <c r="D100" s="529"/>
      <c r="E100" s="529"/>
      <c r="F100" s="529"/>
      <c r="G100" s="529"/>
      <c r="H100" s="529"/>
      <c r="I100" s="529"/>
      <c r="J100" s="529"/>
      <c r="K100" s="529"/>
      <c r="L100" s="529"/>
      <c r="M100" s="529"/>
      <c r="N100" s="529"/>
      <c r="Q100" s="529"/>
      <c r="R100" s="529"/>
    </row>
    <row r="101" spans="1:18" ht="10.5" customHeight="1">
      <c r="A101" s="399"/>
      <c r="B101" s="399"/>
      <c r="C101" s="48" t="s">
        <v>890</v>
      </c>
      <c r="D101" s="48" t="s">
        <v>906</v>
      </c>
      <c r="E101" s="48"/>
      <c r="F101" s="549">
        <v>0</v>
      </c>
      <c r="G101" s="549">
        <v>0</v>
      </c>
      <c r="H101" s="549">
        <v>4</v>
      </c>
      <c r="I101" s="549">
        <v>0</v>
      </c>
      <c r="J101" s="549">
        <v>0</v>
      </c>
      <c r="K101" s="549">
        <v>0</v>
      </c>
      <c r="L101" s="549">
        <v>6</v>
      </c>
      <c r="M101" s="549">
        <v>0</v>
      </c>
      <c r="N101" s="549">
        <v>10</v>
      </c>
      <c r="Q101" s="549">
        <v>0</v>
      </c>
      <c r="R101" s="549">
        <v>10</v>
      </c>
    </row>
    <row r="102" spans="1:18" ht="10.5" customHeight="1">
      <c r="A102" s="399"/>
      <c r="B102" s="399"/>
      <c r="D102" s="48" t="s">
        <v>907</v>
      </c>
      <c r="E102" s="48"/>
      <c r="F102" s="549">
        <v>0</v>
      </c>
      <c r="G102" s="549">
        <v>0</v>
      </c>
      <c r="H102" s="549">
        <v>2.83</v>
      </c>
      <c r="I102" s="549">
        <v>0</v>
      </c>
      <c r="J102" s="549">
        <v>0</v>
      </c>
      <c r="K102" s="549">
        <v>0</v>
      </c>
      <c r="L102" s="549">
        <v>0.6</v>
      </c>
      <c r="M102" s="549">
        <v>0</v>
      </c>
      <c r="N102" s="549">
        <v>3.43</v>
      </c>
      <c r="Q102" s="549">
        <v>0</v>
      </c>
      <c r="R102" s="549">
        <v>3.43</v>
      </c>
    </row>
    <row r="103" spans="1:18" ht="10.5" customHeight="1">
      <c r="A103" s="399"/>
      <c r="B103" s="399"/>
      <c r="C103" s="48" t="s">
        <v>589</v>
      </c>
      <c r="D103" s="48" t="s">
        <v>906</v>
      </c>
      <c r="E103" s="48"/>
      <c r="F103" s="549">
        <v>3</v>
      </c>
      <c r="G103" s="549">
        <v>2.6389999999999998</v>
      </c>
      <c r="H103" s="549">
        <v>185</v>
      </c>
      <c r="I103" s="549">
        <v>0</v>
      </c>
      <c r="J103" s="549">
        <v>22</v>
      </c>
      <c r="K103" s="549">
        <v>15</v>
      </c>
      <c r="L103" s="549">
        <v>122</v>
      </c>
      <c r="M103" s="549">
        <v>11</v>
      </c>
      <c r="N103" s="549">
        <v>360.63900000000001</v>
      </c>
      <c r="Q103" s="549">
        <v>32</v>
      </c>
      <c r="R103" s="549">
        <v>328.63900000000001</v>
      </c>
    </row>
    <row r="104" spans="1:18" ht="10.5" customHeight="1">
      <c r="A104" s="399"/>
      <c r="B104" s="399"/>
      <c r="C104" s="550"/>
      <c r="D104" s="532" t="s">
        <v>907</v>
      </c>
      <c r="E104" s="48"/>
      <c r="F104" s="551">
        <v>1.4510000000000001</v>
      </c>
      <c r="G104" s="551">
        <v>0.41899999999999998</v>
      </c>
      <c r="H104" s="551">
        <v>91.03</v>
      </c>
      <c r="I104" s="551">
        <v>0</v>
      </c>
      <c r="J104" s="551">
        <v>5.383</v>
      </c>
      <c r="K104" s="551">
        <v>4.633</v>
      </c>
      <c r="L104" s="551">
        <v>28.06</v>
      </c>
      <c r="M104" s="551">
        <v>4.4240000000000004</v>
      </c>
      <c r="N104" s="551">
        <v>135.4</v>
      </c>
      <c r="Q104" s="551">
        <v>12.742000000000001</v>
      </c>
      <c r="R104" s="551">
        <v>122.65799999999999</v>
      </c>
    </row>
    <row r="105" spans="1:18" ht="10.5" customHeight="1">
      <c r="A105" s="399"/>
      <c r="B105" s="399"/>
      <c r="C105" s="544">
        <v>2021</v>
      </c>
      <c r="D105" s="529"/>
      <c r="E105" s="529"/>
      <c r="F105" s="529"/>
      <c r="G105" s="529"/>
      <c r="H105" s="529"/>
      <c r="I105" s="529"/>
      <c r="J105" s="529"/>
      <c r="K105" s="529"/>
      <c r="L105" s="529"/>
      <c r="M105" s="529"/>
      <c r="N105" s="529"/>
      <c r="Q105" s="529"/>
      <c r="R105" s="529"/>
    </row>
    <row r="106" spans="1:18" ht="10.5" customHeight="1">
      <c r="A106" s="399"/>
      <c r="B106" s="399"/>
      <c r="C106" s="48" t="s">
        <v>890</v>
      </c>
      <c r="D106" s="48" t="s">
        <v>906</v>
      </c>
      <c r="E106" s="48"/>
      <c r="F106" s="549" t="s">
        <v>742</v>
      </c>
      <c r="G106" s="549" t="s">
        <v>742</v>
      </c>
      <c r="H106" s="549">
        <v>3</v>
      </c>
      <c r="I106" s="549">
        <v>1</v>
      </c>
      <c r="J106" s="549" t="s">
        <v>742</v>
      </c>
      <c r="K106" s="549" t="s">
        <v>742</v>
      </c>
      <c r="L106" s="549">
        <v>6</v>
      </c>
      <c r="M106" s="549" t="s">
        <v>742</v>
      </c>
      <c r="N106" s="549">
        <v>10</v>
      </c>
      <c r="Q106" s="549" t="s">
        <v>742</v>
      </c>
      <c r="R106" s="549">
        <v>10</v>
      </c>
    </row>
    <row r="107" spans="1:18" ht="10.5" customHeight="1">
      <c r="A107" s="399"/>
      <c r="B107" s="399"/>
      <c r="D107" s="48" t="s">
        <v>907</v>
      </c>
      <c r="E107" s="48"/>
      <c r="F107" s="549" t="s">
        <v>742</v>
      </c>
      <c r="G107" s="549" t="s">
        <v>742</v>
      </c>
      <c r="H107" s="549">
        <v>2.2999999999999998</v>
      </c>
      <c r="I107" s="549">
        <v>0.4</v>
      </c>
      <c r="J107" s="549" t="s">
        <v>742</v>
      </c>
      <c r="K107" s="549" t="s">
        <v>742</v>
      </c>
      <c r="L107" s="549">
        <v>0.9</v>
      </c>
      <c r="M107" s="549" t="s">
        <v>742</v>
      </c>
      <c r="N107" s="549">
        <v>3.6</v>
      </c>
      <c r="Q107" s="549" t="s">
        <v>742</v>
      </c>
      <c r="R107" s="549">
        <v>3.6</v>
      </c>
    </row>
    <row r="108" spans="1:18" ht="10.5" customHeight="1">
      <c r="A108" s="399"/>
      <c r="B108" s="399"/>
      <c r="C108" s="48" t="s">
        <v>589</v>
      </c>
      <c r="D108" s="48" t="s">
        <v>906</v>
      </c>
      <c r="E108" s="48"/>
      <c r="F108" s="549">
        <v>3</v>
      </c>
      <c r="G108" s="549">
        <v>3.5</v>
      </c>
      <c r="H108" s="549">
        <v>181</v>
      </c>
      <c r="I108" s="549">
        <v>6</v>
      </c>
      <c r="J108" s="549">
        <v>21</v>
      </c>
      <c r="K108" s="549">
        <v>15</v>
      </c>
      <c r="L108" s="549">
        <v>160</v>
      </c>
      <c r="M108" s="549">
        <v>3</v>
      </c>
      <c r="N108" s="549">
        <v>392.5</v>
      </c>
      <c r="Q108" s="549">
        <v>23</v>
      </c>
      <c r="R108" s="549">
        <v>369.5</v>
      </c>
    </row>
    <row r="109" spans="1:18" ht="10.5" customHeight="1">
      <c r="A109" s="399"/>
      <c r="B109" s="399"/>
      <c r="C109" s="550"/>
      <c r="D109" s="532" t="s">
        <v>907</v>
      </c>
      <c r="E109" s="48"/>
      <c r="F109" s="551">
        <v>1.5</v>
      </c>
      <c r="G109" s="551">
        <v>1</v>
      </c>
      <c r="H109" s="551">
        <v>106.7</v>
      </c>
      <c r="I109" s="551">
        <v>3</v>
      </c>
      <c r="J109" s="551">
        <v>5.6</v>
      </c>
      <c r="K109" s="551">
        <v>3.6</v>
      </c>
      <c r="L109" s="551">
        <v>22.8</v>
      </c>
      <c r="M109" s="551">
        <v>1</v>
      </c>
      <c r="N109" s="551">
        <v>145</v>
      </c>
      <c r="Q109" s="551">
        <v>7.9</v>
      </c>
      <c r="R109" s="551">
        <v>137.1</v>
      </c>
    </row>
    <row r="110" spans="1:18" ht="11.5" customHeight="1">
      <c r="A110" s="399"/>
      <c r="B110" s="399"/>
      <c r="C110"/>
      <c r="D110"/>
      <c r="E110"/>
      <c r="F110"/>
      <c r="G110"/>
      <c r="H110"/>
      <c r="I110"/>
      <c r="J110"/>
      <c r="K110"/>
      <c r="L110"/>
      <c r="M110"/>
      <c r="N110"/>
      <c r="O110"/>
    </row>
    <row r="111" spans="1:18" ht="10" customHeight="1">
      <c r="A111" s="399"/>
      <c r="B111" s="399" t="s">
        <v>308</v>
      </c>
      <c r="C111" s="19" t="s">
        <v>908</v>
      </c>
      <c r="D111"/>
      <c r="E111"/>
      <c r="F111"/>
      <c r="G111"/>
      <c r="H111"/>
      <c r="I111"/>
      <c r="J111"/>
      <c r="K111"/>
      <c r="L111"/>
      <c r="M111"/>
      <c r="N111"/>
      <c r="O111"/>
    </row>
    <row r="112" spans="1:18" ht="10" customHeight="1">
      <c r="A112" s="399"/>
      <c r="B112" s="399" t="s">
        <v>492</v>
      </c>
      <c r="C112" s="19" t="s">
        <v>532</v>
      </c>
      <c r="D112"/>
      <c r="E112"/>
      <c r="F112"/>
      <c r="G112"/>
      <c r="H112"/>
      <c r="I112"/>
      <c r="J112"/>
      <c r="K112"/>
      <c r="L112"/>
      <c r="M112"/>
      <c r="N112"/>
      <c r="O112"/>
      <c r="P112"/>
      <c r="Q112"/>
      <c r="R112"/>
    </row>
    <row r="121" spans="3:15">
      <c r="C121" s="498"/>
      <c r="O121" s="3"/>
    </row>
  </sheetData>
  <mergeCells count="17">
    <mergeCell ref="F5:G5"/>
    <mergeCell ref="H5:I5"/>
    <mergeCell ref="L5:M5"/>
    <mergeCell ref="T5:AE6"/>
    <mergeCell ref="F6:G6"/>
    <mergeCell ref="H6:I6"/>
    <mergeCell ref="C36:S37"/>
    <mergeCell ref="F43:G43"/>
    <mergeCell ref="H43:I43"/>
    <mergeCell ref="L43:M43"/>
    <mergeCell ref="F44:G44"/>
    <mergeCell ref="H44:I44"/>
    <mergeCell ref="F80:G80"/>
    <mergeCell ref="H80:I80"/>
    <mergeCell ref="C81:D81"/>
    <mergeCell ref="F81:G81"/>
    <mergeCell ref="H81:I81"/>
  </mergeCells>
  <hyperlinks>
    <hyperlink ref="Q2" location="Contents!B20" display="Contents" xr:uid="{B211E926-413C-431D-80D7-9F391A73758B}"/>
  </hyperlinks>
  <pageMargins left="0.23622047244094491" right="0.23622047244094491" top="0.59055118110236227" bottom="0" header="0.31496062992125984" footer="0.31496062992125984"/>
  <pageSetup scale="65" orientation="landscape" r:id="rId1"/>
  <customProperties>
    <customPr name="_pios_id" r:id="rId2"/>
  </customProperties>
  <drawing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2288-3A24-4D4C-9507-9106B018FBD4}">
  <sheetPr>
    <tabColor rgb="FF008080"/>
    <pageSetUpPr fitToPage="1"/>
  </sheetPr>
  <dimension ref="A1:V80"/>
  <sheetViews>
    <sheetView showGridLines="0" zoomScale="120" zoomScaleNormal="120" workbookViewId="0">
      <selection activeCell="F8" sqref="F8"/>
    </sheetView>
  </sheetViews>
  <sheetFormatPr defaultColWidth="11.41015625" defaultRowHeight="10.199999999999999"/>
  <cols>
    <col min="1" max="1" width="1.41015625" style="367" customWidth="1"/>
    <col min="2" max="2" width="1.41015625" style="18" customWidth="1"/>
    <col min="3" max="3" width="1.1171875" style="18" customWidth="1"/>
    <col min="4" max="4" width="45.1171875" style="18" customWidth="1"/>
    <col min="5" max="5" width="1.41015625" style="18" customWidth="1"/>
    <col min="6" max="8" width="9.1171875" style="18" customWidth="1"/>
    <col min="9" max="10" width="8.87890625" style="18" customWidth="1"/>
    <col min="11" max="21" width="5.703125" style="18" customWidth="1"/>
    <col min="22" max="16384" width="11.41015625" style="18"/>
  </cols>
  <sheetData>
    <row r="1" spans="2:22">
      <c r="B1" s="57" t="s">
        <v>556</v>
      </c>
    </row>
    <row r="2" spans="2:22" ht="11.4">
      <c r="B2" s="369" t="s">
        <v>8</v>
      </c>
      <c r="I2" s="102" t="s">
        <v>6</v>
      </c>
      <c r="J2" s="102"/>
    </row>
    <row r="3" spans="2:22" ht="11.4">
      <c r="B3" s="369"/>
      <c r="I3" s="102"/>
      <c r="J3" s="102"/>
    </row>
    <row r="4" spans="2:22" ht="12" customHeight="1">
      <c r="B4" s="1278"/>
      <c r="C4" s="1274"/>
      <c r="D4" s="1274"/>
      <c r="E4" s="1274"/>
      <c r="F4" s="1274"/>
      <c r="G4" s="1274"/>
      <c r="H4" s="1274"/>
      <c r="I4" s="1274"/>
      <c r="J4" s="15"/>
    </row>
    <row r="5" spans="2:22" ht="35.25" customHeight="1">
      <c r="B5" s="2" t="s">
        <v>909</v>
      </c>
      <c r="F5" s="633"/>
      <c r="G5" s="633"/>
      <c r="H5" s="633"/>
    </row>
    <row r="6" spans="2:22" ht="10.5" thickBot="1">
      <c r="B6" s="370"/>
      <c r="C6" s="370"/>
      <c r="D6" s="371"/>
      <c r="E6" s="372"/>
      <c r="F6" s="373"/>
      <c r="G6" s="373"/>
      <c r="H6" s="373"/>
      <c r="I6" s="373"/>
      <c r="J6" s="373"/>
    </row>
    <row r="7" spans="2:22">
      <c r="B7" s="153" t="s">
        <v>557</v>
      </c>
      <c r="J7" s="374" t="s">
        <v>53</v>
      </c>
    </row>
    <row r="8" spans="2:22" ht="10.5" customHeight="1">
      <c r="B8" s="375"/>
      <c r="C8" s="375"/>
      <c r="D8" s="376"/>
      <c r="E8" s="377"/>
      <c r="F8" s="378">
        <v>2021</v>
      </c>
      <c r="G8" s="378">
        <v>2022</v>
      </c>
      <c r="H8" s="378">
        <v>2023</v>
      </c>
      <c r="I8" s="378">
        <v>2024</v>
      </c>
      <c r="J8" s="379">
        <v>2025</v>
      </c>
      <c r="K8" s="1272" t="s">
        <v>821</v>
      </c>
      <c r="L8" s="1272"/>
      <c r="M8" s="1272"/>
      <c r="N8" s="1272"/>
      <c r="O8" s="1272"/>
      <c r="P8" s="1272"/>
      <c r="Q8" s="1272"/>
      <c r="R8" s="1272"/>
      <c r="S8" s="1272"/>
      <c r="T8" s="1272"/>
      <c r="U8" s="1272"/>
      <c r="V8" s="1272"/>
    </row>
    <row r="9" spans="2:22" ht="11.5" customHeight="1">
      <c r="B9" s="380" t="s">
        <v>158</v>
      </c>
      <c r="C9" s="381"/>
      <c r="D9" s="382"/>
      <c r="E9" s="377"/>
      <c r="F9" s="383"/>
      <c r="G9" s="383"/>
      <c r="H9" s="383"/>
      <c r="I9" s="1236"/>
      <c r="J9" s="379"/>
      <c r="K9" s="1272"/>
      <c r="L9" s="1272"/>
      <c r="M9" s="1272"/>
      <c r="N9" s="1272"/>
      <c r="O9" s="1272"/>
      <c r="P9" s="1272"/>
      <c r="Q9" s="1272"/>
      <c r="R9" s="1272"/>
      <c r="S9" s="1272"/>
      <c r="T9" s="1272"/>
      <c r="U9" s="1272"/>
      <c r="V9" s="1272"/>
    </row>
    <row r="10" spans="2:22" ht="11.5" customHeight="1">
      <c r="B10" s="21" t="s">
        <v>34</v>
      </c>
      <c r="C10" s="21"/>
      <c r="D10" s="21"/>
      <c r="E10" s="21"/>
      <c r="F10" s="31"/>
      <c r="G10" s="31"/>
      <c r="H10" s="31"/>
      <c r="I10" s="30"/>
      <c r="J10" s="384"/>
    </row>
    <row r="11" spans="2:22" ht="11.5" customHeight="1">
      <c r="B11" s="21"/>
      <c r="C11" s="21" t="s">
        <v>910</v>
      </c>
      <c r="D11" s="21"/>
      <c r="E11" s="21"/>
      <c r="F11" s="31">
        <v>2221</v>
      </c>
      <c r="G11" s="31">
        <v>2427</v>
      </c>
      <c r="H11" s="31">
        <v>3853</v>
      </c>
      <c r="I11" s="31">
        <v>3142</v>
      </c>
      <c r="J11" s="384">
        <v>3865</v>
      </c>
    </row>
    <row r="12" spans="2:22" ht="11.5" customHeight="1">
      <c r="B12" s="21"/>
      <c r="C12" s="21" t="s">
        <v>150</v>
      </c>
      <c r="D12" s="21"/>
      <c r="E12" s="21"/>
      <c r="F12" s="31">
        <v>27177</v>
      </c>
      <c r="G12" s="31">
        <v>29855</v>
      </c>
      <c r="H12" s="31">
        <v>30548</v>
      </c>
      <c r="I12" s="31">
        <v>25441</v>
      </c>
      <c r="J12" s="384">
        <v>21414</v>
      </c>
    </row>
    <row r="13" spans="2:22" ht="11.5" customHeight="1">
      <c r="B13" s="385"/>
      <c r="C13" s="385"/>
      <c r="D13" s="385"/>
      <c r="E13" s="21"/>
      <c r="F13" s="386">
        <v>29398</v>
      </c>
      <c r="G13" s="386">
        <v>32282</v>
      </c>
      <c r="H13" s="386">
        <v>34401</v>
      </c>
      <c r="I13" s="386">
        <v>28583</v>
      </c>
      <c r="J13" s="387">
        <v>25279</v>
      </c>
    </row>
    <row r="14" spans="2:22" ht="11.5" customHeight="1">
      <c r="B14" s="21" t="s">
        <v>35</v>
      </c>
      <c r="C14" s="21"/>
      <c r="D14" s="21"/>
      <c r="E14" s="21"/>
      <c r="F14" s="31"/>
      <c r="G14" s="31"/>
      <c r="H14" s="31"/>
      <c r="I14" s="31"/>
      <c r="J14" s="384"/>
    </row>
    <row r="15" spans="2:22" ht="11.5" customHeight="1">
      <c r="B15" s="21"/>
      <c r="C15" s="21" t="s">
        <v>149</v>
      </c>
      <c r="D15" s="21"/>
      <c r="E15" s="21"/>
      <c r="F15" s="31">
        <v>22232</v>
      </c>
      <c r="G15" s="31">
        <v>22515</v>
      </c>
      <c r="H15" s="31">
        <v>23461</v>
      </c>
      <c r="I15" s="31">
        <v>22469</v>
      </c>
      <c r="J15" s="384">
        <v>27352</v>
      </c>
      <c r="K15" s="130"/>
    </row>
    <row r="16" spans="2:22" ht="11.5" customHeight="1">
      <c r="B16" s="21"/>
      <c r="C16" s="21" t="s">
        <v>150</v>
      </c>
      <c r="D16" s="21"/>
      <c r="E16" s="21"/>
      <c r="F16" s="31">
        <v>30809</v>
      </c>
      <c r="G16" s="31">
        <v>29927</v>
      </c>
      <c r="H16" s="31">
        <v>28130</v>
      </c>
      <c r="I16" s="31">
        <v>26334</v>
      </c>
      <c r="J16" s="384">
        <v>20681</v>
      </c>
    </row>
    <row r="17" spans="2:14" ht="11.5" customHeight="1">
      <c r="B17" s="385"/>
      <c r="C17" s="385"/>
      <c r="D17" s="385"/>
      <c r="E17" s="21"/>
      <c r="F17" s="386">
        <v>53041</v>
      </c>
      <c r="G17" s="386">
        <v>52442</v>
      </c>
      <c r="H17" s="386">
        <v>51591</v>
      </c>
      <c r="I17" s="386">
        <v>48803</v>
      </c>
      <c r="J17" s="387">
        <v>48033</v>
      </c>
    </row>
    <row r="18" spans="2:14" ht="11.5" customHeight="1">
      <c r="B18" s="21" t="s">
        <v>36</v>
      </c>
      <c r="C18" s="21"/>
      <c r="D18" s="21"/>
      <c r="E18" s="21"/>
      <c r="F18" s="31"/>
      <c r="G18" s="31"/>
      <c r="H18" s="31"/>
      <c r="I18" s="31"/>
      <c r="J18" s="384"/>
    </row>
    <row r="19" spans="2:14" ht="11.5" customHeight="1">
      <c r="B19" s="21"/>
      <c r="C19" s="21" t="s">
        <v>910</v>
      </c>
      <c r="D19" s="21"/>
      <c r="E19" s="21"/>
      <c r="F19" s="31">
        <v>12606</v>
      </c>
      <c r="G19" s="31">
        <v>16232</v>
      </c>
      <c r="H19" s="31">
        <v>15968</v>
      </c>
      <c r="I19" s="31">
        <v>14947</v>
      </c>
      <c r="J19" s="384">
        <v>11954</v>
      </c>
    </row>
    <row r="20" spans="2:14" ht="11.5" customHeight="1">
      <c r="B20" s="21"/>
      <c r="C20" s="21" t="s">
        <v>150</v>
      </c>
      <c r="D20" s="21"/>
      <c r="E20" s="21"/>
      <c r="F20" s="31">
        <v>11315</v>
      </c>
      <c r="G20" s="31">
        <v>9861</v>
      </c>
      <c r="H20" s="31">
        <v>8843</v>
      </c>
      <c r="I20" s="31">
        <v>6845</v>
      </c>
      <c r="J20" s="384">
        <v>10593</v>
      </c>
    </row>
    <row r="21" spans="2:14" ht="11.5" customHeight="1">
      <c r="B21" s="385"/>
      <c r="C21" s="385"/>
      <c r="D21" s="385"/>
      <c r="E21" s="21"/>
      <c r="F21" s="386">
        <v>23921</v>
      </c>
      <c r="G21" s="386">
        <v>26093</v>
      </c>
      <c r="H21" s="386">
        <v>24811</v>
      </c>
      <c r="I21" s="386">
        <v>21792</v>
      </c>
      <c r="J21" s="387">
        <v>22547</v>
      </c>
      <c r="M21" s="130"/>
      <c r="N21" s="130"/>
    </row>
    <row r="22" spans="2:14" ht="11.5" customHeight="1">
      <c r="B22" s="21" t="s">
        <v>37</v>
      </c>
      <c r="C22" s="21"/>
      <c r="D22" s="21"/>
      <c r="E22" s="21"/>
      <c r="F22" s="31"/>
      <c r="G22" s="31"/>
      <c r="H22" s="31"/>
      <c r="I22" s="31"/>
      <c r="J22" s="384"/>
    </row>
    <row r="23" spans="2:14" ht="11.5" customHeight="1">
      <c r="B23" s="21"/>
      <c r="C23" s="21" t="s">
        <v>149</v>
      </c>
      <c r="D23" s="21"/>
      <c r="E23" s="21"/>
      <c r="F23" s="31">
        <v>0</v>
      </c>
      <c r="G23" s="31">
        <v>0</v>
      </c>
      <c r="H23" s="31">
        <v>0</v>
      </c>
      <c r="I23" s="31">
        <v>0</v>
      </c>
      <c r="J23" s="384">
        <v>0</v>
      </c>
    </row>
    <row r="24" spans="2:14" ht="11.5" customHeight="1">
      <c r="B24" s="21"/>
      <c r="C24" s="21" t="s">
        <v>150</v>
      </c>
      <c r="D24" s="21"/>
      <c r="E24" s="21"/>
      <c r="F24" s="31">
        <v>14354</v>
      </c>
      <c r="G24" s="31">
        <v>0</v>
      </c>
      <c r="H24" s="31">
        <v>0</v>
      </c>
      <c r="I24" s="31">
        <v>0</v>
      </c>
      <c r="J24" s="384">
        <v>0</v>
      </c>
    </row>
    <row r="25" spans="2:14" ht="11.5" customHeight="1">
      <c r="B25" s="385"/>
      <c r="C25" s="385"/>
      <c r="D25" s="385"/>
      <c r="E25" s="21"/>
      <c r="F25" s="386">
        <v>14354</v>
      </c>
      <c r="G25" s="386">
        <v>0</v>
      </c>
      <c r="H25" s="386">
        <v>0</v>
      </c>
      <c r="I25" s="386">
        <v>0</v>
      </c>
      <c r="J25" s="387">
        <v>0</v>
      </c>
    </row>
    <row r="26" spans="2:14" ht="11.5" customHeight="1">
      <c r="B26" s="21" t="s">
        <v>38</v>
      </c>
      <c r="C26" s="21"/>
      <c r="D26" s="21"/>
      <c r="E26" s="21"/>
      <c r="F26" s="31"/>
      <c r="G26" s="31"/>
      <c r="H26" s="31"/>
      <c r="I26" s="31"/>
      <c r="J26" s="384"/>
    </row>
    <row r="27" spans="2:14" ht="11.5" customHeight="1">
      <c r="B27" s="21"/>
      <c r="C27" s="21" t="s">
        <v>911</v>
      </c>
      <c r="D27" s="21"/>
      <c r="E27" s="21"/>
      <c r="F27" s="31">
        <v>-12303</v>
      </c>
      <c r="G27" s="31">
        <v>-10776</v>
      </c>
      <c r="H27" s="31">
        <v>-10249</v>
      </c>
      <c r="I27" s="31">
        <v>-9128</v>
      </c>
      <c r="J27" s="384">
        <v>-8406</v>
      </c>
    </row>
    <row r="28" spans="2:14" ht="11.5" customHeight="1">
      <c r="B28" s="21"/>
      <c r="C28" s="21" t="s">
        <v>150</v>
      </c>
      <c r="D28" s="21"/>
      <c r="E28" s="21"/>
      <c r="F28" s="31">
        <v>34380</v>
      </c>
      <c r="G28" s="31">
        <v>28024</v>
      </c>
      <c r="H28" s="31">
        <v>31708</v>
      </c>
      <c r="I28" s="31">
        <v>36495</v>
      </c>
      <c r="J28" s="384">
        <v>37653</v>
      </c>
    </row>
    <row r="29" spans="2:14" ht="11.5" customHeight="1">
      <c r="B29" s="385"/>
      <c r="C29" s="385"/>
      <c r="D29" s="385"/>
      <c r="E29" s="21"/>
      <c r="F29" s="386">
        <v>22077</v>
      </c>
      <c r="G29" s="386">
        <v>17248</v>
      </c>
      <c r="H29" s="386">
        <v>21459</v>
      </c>
      <c r="I29" s="386">
        <v>27367</v>
      </c>
      <c r="J29" s="387">
        <v>29247</v>
      </c>
    </row>
    <row r="30" spans="2:14" ht="11.5" customHeight="1">
      <c r="B30" s="21" t="s">
        <v>912</v>
      </c>
      <c r="C30" s="21"/>
      <c r="D30" s="21"/>
      <c r="E30" s="21"/>
      <c r="F30" s="31">
        <v>-167</v>
      </c>
      <c r="G30" s="31">
        <v>-29</v>
      </c>
      <c r="H30" s="31">
        <v>-43</v>
      </c>
      <c r="I30" s="31">
        <v>-66</v>
      </c>
      <c r="J30" s="384">
        <v>-22</v>
      </c>
    </row>
    <row r="31" spans="2:14" ht="11.5" customHeight="1">
      <c r="B31" s="388"/>
      <c r="C31" s="388"/>
      <c r="D31" s="388"/>
      <c r="E31" s="21"/>
      <c r="F31" s="389">
        <v>142624</v>
      </c>
      <c r="G31" s="389">
        <v>128036</v>
      </c>
      <c r="H31" s="389">
        <v>132219</v>
      </c>
      <c r="I31" s="389">
        <v>126479</v>
      </c>
      <c r="J31" s="387">
        <v>125084</v>
      </c>
    </row>
    <row r="32" spans="2:14" ht="11.5" customHeight="1">
      <c r="B32" s="390" t="s">
        <v>152</v>
      </c>
      <c r="C32" s="391"/>
      <c r="D32" s="392"/>
      <c r="E32" s="377"/>
      <c r="F32" s="393"/>
      <c r="G32" s="393"/>
      <c r="H32" s="393"/>
      <c r="I32" s="393"/>
      <c r="J32" s="393"/>
    </row>
    <row r="33" spans="1:11" ht="11.5" customHeight="1">
      <c r="B33" s="21" t="s">
        <v>149</v>
      </c>
      <c r="C33" s="21"/>
      <c r="D33" s="21"/>
      <c r="E33" s="21"/>
      <c r="F33" s="31">
        <v>24744</v>
      </c>
      <c r="G33" s="31">
        <v>30369</v>
      </c>
      <c r="H33" s="31">
        <v>33013</v>
      </c>
      <c r="I33" s="31">
        <v>31401</v>
      </c>
      <c r="J33" s="384">
        <v>34750</v>
      </c>
    </row>
    <row r="34" spans="1:11" ht="11.5" customHeight="1">
      <c r="B34" s="884" t="s">
        <v>150</v>
      </c>
      <c r="C34" s="884"/>
      <c r="D34" s="884"/>
      <c r="E34" s="21"/>
      <c r="F34" s="394">
        <v>117880</v>
      </c>
      <c r="G34" s="394">
        <v>97667</v>
      </c>
      <c r="H34" s="394">
        <v>99206</v>
      </c>
      <c r="I34" s="394">
        <v>95078</v>
      </c>
      <c r="J34" s="395">
        <v>90334</v>
      </c>
    </row>
    <row r="35" spans="1:11" ht="11.5" customHeight="1">
      <c r="B35" s="21" t="s">
        <v>913</v>
      </c>
      <c r="C35" s="21"/>
      <c r="D35" s="21"/>
      <c r="E35" s="21"/>
      <c r="F35" s="31">
        <v>142624</v>
      </c>
      <c r="G35" s="31">
        <v>128036</v>
      </c>
      <c r="H35" s="31">
        <v>132219</v>
      </c>
      <c r="I35" s="31">
        <v>126479</v>
      </c>
      <c r="J35" s="384">
        <v>125084</v>
      </c>
    </row>
    <row r="36" spans="1:11" ht="11.5" customHeight="1">
      <c r="B36" s="21" t="s">
        <v>914</v>
      </c>
      <c r="C36" s="21"/>
      <c r="D36" s="21"/>
      <c r="E36" s="21"/>
      <c r="F36" s="31">
        <v>-3382</v>
      </c>
      <c r="G36" s="31">
        <v>-10062</v>
      </c>
      <c r="H36" s="31">
        <v>-7244</v>
      </c>
      <c r="I36" s="31">
        <v>-3502</v>
      </c>
      <c r="J36" s="384">
        <v>-3426</v>
      </c>
    </row>
    <row r="37" spans="1:11" ht="11.5" customHeight="1">
      <c r="B37" s="21" t="s">
        <v>261</v>
      </c>
      <c r="C37" s="21"/>
      <c r="D37" s="21"/>
      <c r="E37" s="21"/>
      <c r="F37" s="31">
        <v>12373</v>
      </c>
      <c r="G37" s="31">
        <v>11960</v>
      </c>
      <c r="H37" s="31">
        <v>12472</v>
      </c>
      <c r="I37" s="31">
        <v>14888</v>
      </c>
      <c r="J37" s="384">
        <v>10300</v>
      </c>
    </row>
    <row r="38" spans="1:11" ht="11.5" customHeight="1">
      <c r="B38" s="388" t="s">
        <v>915</v>
      </c>
      <c r="C38" s="388"/>
      <c r="D38" s="388"/>
      <c r="E38" s="21"/>
      <c r="F38" s="389">
        <v>151615</v>
      </c>
      <c r="G38" s="389">
        <v>129934</v>
      </c>
      <c r="H38" s="389">
        <v>137447</v>
      </c>
      <c r="I38" s="389">
        <v>137865</v>
      </c>
      <c r="J38" s="387">
        <v>131958</v>
      </c>
      <c r="K38" s="130"/>
    </row>
    <row r="39" spans="1:11" ht="11.5" customHeight="1">
      <c r="B39" s="21" t="s">
        <v>916</v>
      </c>
      <c r="C39" s="21"/>
      <c r="D39" s="21"/>
      <c r="E39" s="21"/>
      <c r="F39" s="31"/>
      <c r="G39" s="31"/>
      <c r="H39" s="31"/>
      <c r="I39" s="31"/>
      <c r="J39" s="31"/>
    </row>
    <row r="40" spans="1:11" ht="11.5" customHeight="1">
      <c r="B40" s="21"/>
      <c r="C40" s="21" t="s">
        <v>283</v>
      </c>
      <c r="D40" s="21"/>
      <c r="E40" s="21"/>
      <c r="F40" s="31">
        <v>61176</v>
      </c>
      <c r="G40" s="31">
        <v>46944</v>
      </c>
      <c r="H40" s="31">
        <v>51954</v>
      </c>
      <c r="I40" s="31">
        <v>59547</v>
      </c>
      <c r="J40" s="384">
        <v>57958</v>
      </c>
    </row>
    <row r="41" spans="1:11" ht="11.5" customHeight="1">
      <c r="B41" s="21"/>
      <c r="C41" s="21" t="s">
        <v>103</v>
      </c>
      <c r="D41" s="21"/>
      <c r="E41" s="21"/>
      <c r="F41" s="31">
        <v>14976</v>
      </c>
      <c r="G41" s="31">
        <v>15437</v>
      </c>
      <c r="H41" s="31">
        <v>15210</v>
      </c>
      <c r="I41" s="31">
        <v>19072</v>
      </c>
      <c r="J41" s="384">
        <v>20948</v>
      </c>
    </row>
    <row r="42" spans="1:11" ht="11.5" customHeight="1">
      <c r="B42" s="21"/>
      <c r="C42" s="21" t="s">
        <v>293</v>
      </c>
      <c r="D42" s="21"/>
      <c r="E42" s="21"/>
      <c r="F42" s="31">
        <v>75463</v>
      </c>
      <c r="G42" s="31">
        <v>67553</v>
      </c>
      <c r="H42" s="31">
        <v>70283</v>
      </c>
      <c r="I42" s="31">
        <v>59246</v>
      </c>
      <c r="J42" s="384">
        <v>53052</v>
      </c>
    </row>
    <row r="43" spans="1:11" ht="11.5" customHeight="1" thickBot="1">
      <c r="B43" s="396" t="s">
        <v>915</v>
      </c>
      <c r="C43" s="396"/>
      <c r="D43" s="396"/>
      <c r="E43" s="21"/>
      <c r="F43" s="397">
        <v>151615</v>
      </c>
      <c r="G43" s="397">
        <v>129934</v>
      </c>
      <c r="H43" s="397">
        <v>137447</v>
      </c>
      <c r="I43" s="397">
        <v>137865</v>
      </c>
      <c r="J43" s="398">
        <v>131958</v>
      </c>
    </row>
    <row r="44" spans="1:11" ht="3" customHeight="1">
      <c r="B44" s="21"/>
      <c r="C44" s="21"/>
      <c r="D44" s="21"/>
      <c r="E44" s="21"/>
      <c r="F44" s="31"/>
      <c r="G44" s="31"/>
      <c r="H44" s="31"/>
      <c r="I44" s="31"/>
      <c r="J44" s="31"/>
    </row>
    <row r="45" spans="1:11" ht="11.4">
      <c r="A45" s="18"/>
      <c r="B45" s="399" t="s">
        <v>308</v>
      </c>
      <c r="C45" s="400" t="s">
        <v>917</v>
      </c>
      <c r="D45" s="400"/>
      <c r="E45" s="401"/>
      <c r="F45" s="31"/>
      <c r="G45" s="31"/>
      <c r="H45" s="31"/>
      <c r="I45" s="31"/>
      <c r="J45" s="31"/>
      <c r="K45" s="31"/>
    </row>
    <row r="46" spans="1:11" ht="11.4">
      <c r="B46" s="402" t="s">
        <v>492</v>
      </c>
      <c r="C46" s="19" t="s">
        <v>918</v>
      </c>
      <c r="D46" s="19"/>
    </row>
    <row r="47" spans="1:11" ht="11.4">
      <c r="A47" s="399"/>
      <c r="B47" s="1237" t="s">
        <v>302</v>
      </c>
      <c r="C47" s="19" t="s">
        <v>919</v>
      </c>
      <c r="D47" s="13"/>
      <c r="E47" s="13"/>
      <c r="F47" s="13"/>
      <c r="G47" s="13"/>
      <c r="H47" s="13"/>
      <c r="I47" s="13"/>
      <c r="J47" s="13"/>
    </row>
    <row r="48" spans="1:11" ht="11.4">
      <c r="A48" s="399"/>
      <c r="F48" s="130"/>
      <c r="G48" s="130"/>
      <c r="H48" s="130"/>
      <c r="I48" s="130"/>
      <c r="J48" s="130"/>
    </row>
    <row r="49" spans="6:10">
      <c r="F49" s="130"/>
      <c r="G49" s="130"/>
      <c r="H49" s="130"/>
      <c r="I49" s="130"/>
      <c r="J49" s="130"/>
    </row>
    <row r="50" spans="6:10">
      <c r="F50" s="130"/>
      <c r="G50" s="130"/>
      <c r="H50" s="130"/>
      <c r="I50" s="130"/>
      <c r="J50" s="130"/>
    </row>
    <row r="51" spans="6:10">
      <c r="F51" s="130"/>
      <c r="G51" s="130"/>
      <c r="H51" s="130"/>
      <c r="I51" s="130"/>
      <c r="J51" s="130"/>
    </row>
    <row r="52" spans="6:10">
      <c r="F52" s="130"/>
      <c r="G52" s="130"/>
      <c r="H52" s="130"/>
      <c r="I52" s="130"/>
      <c r="J52" s="130"/>
    </row>
    <row r="53" spans="6:10">
      <c r="F53" s="130"/>
      <c r="G53" s="130"/>
      <c r="H53" s="130"/>
      <c r="I53" s="130"/>
      <c r="J53" s="130"/>
    </row>
    <row r="54" spans="6:10">
      <c r="F54" s="130"/>
      <c r="G54" s="130"/>
      <c r="H54" s="130"/>
      <c r="I54" s="130"/>
      <c r="J54" s="130"/>
    </row>
    <row r="55" spans="6:10">
      <c r="F55" s="130"/>
      <c r="G55" s="130"/>
      <c r="H55" s="130"/>
      <c r="I55" s="130"/>
      <c r="J55" s="130"/>
    </row>
    <row r="56" spans="6:10">
      <c r="F56" s="130"/>
      <c r="G56" s="130"/>
      <c r="H56" s="130"/>
      <c r="I56" s="130"/>
      <c r="J56" s="130"/>
    </row>
    <row r="57" spans="6:10">
      <c r="F57" s="130"/>
      <c r="G57" s="130"/>
      <c r="H57" s="130"/>
      <c r="I57" s="130"/>
      <c r="J57" s="130"/>
    </row>
    <row r="58" spans="6:10">
      <c r="F58" s="130"/>
      <c r="G58" s="130"/>
      <c r="H58" s="130"/>
      <c r="I58" s="130"/>
      <c r="J58" s="130"/>
    </row>
    <row r="59" spans="6:10">
      <c r="F59" s="130"/>
      <c r="G59" s="130"/>
      <c r="H59" s="130"/>
      <c r="I59" s="130"/>
      <c r="J59" s="130"/>
    </row>
    <row r="60" spans="6:10">
      <c r="F60" s="130"/>
      <c r="G60" s="130"/>
      <c r="H60" s="130"/>
      <c r="I60" s="130"/>
      <c r="J60" s="130"/>
    </row>
    <row r="68" spans="9:11">
      <c r="I68" s="368"/>
      <c r="J68" s="368"/>
    </row>
    <row r="76" spans="9:11">
      <c r="I76" s="368"/>
      <c r="J76" s="368"/>
    </row>
    <row r="79" spans="9:11">
      <c r="I79" s="368"/>
      <c r="J79" s="368"/>
      <c r="K79" s="368"/>
    </row>
    <row r="80" spans="9:11">
      <c r="I80" s="368"/>
      <c r="J80" s="368"/>
    </row>
  </sheetData>
  <mergeCells count="2">
    <mergeCell ref="B4:I4"/>
    <mergeCell ref="K8:V9"/>
  </mergeCells>
  <hyperlinks>
    <hyperlink ref="I2" location="Contents!B20" display="Contents" xr:uid="{90969D38-F5CC-4A9B-B7E4-6A30B620059E}"/>
  </hyperlinks>
  <pageMargins left="0.25" right="0.25" top="0.75" bottom="0.75" header="0.3" footer="0.3"/>
  <pageSetup paperSize="8" orientation="landscape" r:id="rId1"/>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9397-1149-41F1-826A-12801FE306BE}">
  <sheetPr>
    <tabColor rgb="FF008080"/>
    <pageSetUpPr fitToPage="1"/>
  </sheetPr>
  <dimension ref="A1:AE41"/>
  <sheetViews>
    <sheetView showGridLines="0" zoomScale="120" zoomScaleNormal="120" workbookViewId="0">
      <selection activeCell="B1" sqref="B1"/>
    </sheetView>
  </sheetViews>
  <sheetFormatPr defaultColWidth="9.1171875" defaultRowHeight="12.3"/>
  <cols>
    <col min="1" max="1" width="1.41015625" style="506" customWidth="1"/>
    <col min="2" max="2" width="1.41015625" style="162" customWidth="1"/>
    <col min="3" max="3" width="16.29296875" style="162" customWidth="1"/>
    <col min="4" max="4" width="14.41015625" style="162" customWidth="1"/>
    <col min="5" max="5" width="1.41015625" style="162" customWidth="1"/>
    <col min="6" max="14" width="9.1171875" style="162"/>
    <col min="15" max="15" width="12.29296875" style="162" bestFit="1" customWidth="1"/>
    <col min="16" max="16" width="2.87890625" style="162" customWidth="1"/>
    <col min="17" max="17" width="3.1171875" style="162" customWidth="1"/>
    <col min="18" max="18" width="8.1171875" style="162" bestFit="1" customWidth="1"/>
    <col min="19" max="19" width="6.87890625" style="162" bestFit="1" customWidth="1"/>
    <col min="20" max="20" width="7.703125" style="162" bestFit="1" customWidth="1"/>
    <col min="21" max="16384" width="9.1171875" style="162"/>
  </cols>
  <sheetData>
    <row r="1" spans="1:31" s="5" customFormat="1" ht="10.5" customHeight="1">
      <c r="A1" s="416"/>
      <c r="B1" s="57" t="s">
        <v>556</v>
      </c>
      <c r="C1" s="368"/>
      <c r="D1"/>
      <c r="E1"/>
      <c r="F1"/>
      <c r="G1"/>
    </row>
    <row r="2" spans="1:31" s="5" customFormat="1" ht="10.5" customHeight="1">
      <c r="A2" s="416"/>
      <c r="B2" s="369" t="s">
        <v>39</v>
      </c>
      <c r="C2" s="369"/>
      <c r="D2"/>
      <c r="E2"/>
      <c r="F2"/>
      <c r="G2"/>
      <c r="R2" s="102" t="s">
        <v>6</v>
      </c>
    </row>
    <row r="3" spans="1:31" ht="35.25" customHeight="1">
      <c r="A3" s="499"/>
      <c r="B3" s="2" t="s">
        <v>41</v>
      </c>
      <c r="C3" s="2"/>
      <c r="D3" s="500"/>
      <c r="E3" s="500"/>
      <c r="F3" s="501"/>
      <c r="G3" s="633"/>
      <c r="H3" s="501"/>
      <c r="I3" s="1238"/>
      <c r="J3" s="503"/>
      <c r="K3" s="504"/>
      <c r="L3" s="504"/>
      <c r="M3" s="504"/>
      <c r="N3" s="504"/>
    </row>
    <row r="4" spans="1:31" ht="10.5" customHeight="1">
      <c r="A4" s="505"/>
      <c r="B4" s="420"/>
      <c r="C4" s="420"/>
      <c r="D4" s="77"/>
      <c r="E4" s="77"/>
      <c r="F4" s="77"/>
      <c r="G4" s="77"/>
      <c r="H4" s="77"/>
      <c r="I4" s="77"/>
      <c r="J4" s="77"/>
      <c r="K4" s="77"/>
      <c r="L4" s="77"/>
      <c r="M4" s="77"/>
      <c r="N4" s="77"/>
      <c r="O4" s="77"/>
      <c r="P4" s="77"/>
    </row>
    <row r="5" spans="1:31" ht="10.5" customHeight="1" thickBot="1">
      <c r="B5" s="421" t="s">
        <v>152</v>
      </c>
      <c r="C5" s="421"/>
      <c r="D5" s="507"/>
      <c r="E5" s="355"/>
      <c r="F5" s="507"/>
      <c r="G5" s="507"/>
      <c r="H5" s="507"/>
      <c r="I5" s="507"/>
      <c r="J5" s="507"/>
      <c r="K5" s="507"/>
      <c r="L5" s="507"/>
      <c r="M5" s="507"/>
      <c r="N5" s="508"/>
      <c r="O5" s="508"/>
      <c r="R5" s="508"/>
      <c r="S5" s="508"/>
      <c r="T5" s="508"/>
    </row>
    <row r="6" spans="1:31">
      <c r="A6" s="509"/>
      <c r="B6" s="510" t="s">
        <v>920</v>
      </c>
      <c r="C6" s="510"/>
      <c r="D6" s="511"/>
      <c r="E6" s="511"/>
      <c r="F6" s="511"/>
      <c r="G6" s="512"/>
      <c r="H6" s="512"/>
      <c r="I6" s="512"/>
      <c r="J6" s="512"/>
      <c r="K6" s="512"/>
      <c r="L6" s="512"/>
      <c r="M6" s="512"/>
      <c r="N6" s="512"/>
      <c r="O6" s="513" t="s">
        <v>921</v>
      </c>
      <c r="R6" s="512"/>
      <c r="S6" s="513"/>
      <c r="T6" s="513"/>
    </row>
    <row r="7" spans="1:31" ht="13.5" customHeight="1">
      <c r="A7" s="509"/>
      <c r="B7" s="514"/>
      <c r="C7" s="514"/>
      <c r="D7" s="515"/>
      <c r="E7" s="511"/>
      <c r="F7" s="1299" t="s">
        <v>352</v>
      </c>
      <c r="G7" s="1300"/>
      <c r="H7" s="1299" t="s">
        <v>566</v>
      </c>
      <c r="I7" s="1299"/>
      <c r="J7" s="7" t="s">
        <v>567</v>
      </c>
      <c r="K7" s="7" t="s">
        <v>568</v>
      </c>
      <c r="L7" s="1299" t="s">
        <v>760</v>
      </c>
      <c r="M7" s="1301"/>
      <c r="N7" s="7" t="s">
        <v>922</v>
      </c>
      <c r="O7" s="516" t="s">
        <v>898</v>
      </c>
      <c r="R7" s="7" t="s">
        <v>571</v>
      </c>
      <c r="S7" s="7" t="s">
        <v>572</v>
      </c>
      <c r="T7" s="7" t="s">
        <v>572</v>
      </c>
      <c r="U7" s="1287" t="s">
        <v>821</v>
      </c>
      <c r="V7" s="1287"/>
      <c r="W7" s="1287"/>
      <c r="X7" s="1287"/>
      <c r="Y7" s="1287"/>
      <c r="Z7" s="1287"/>
      <c r="AA7" s="16"/>
      <c r="AB7" s="16"/>
      <c r="AC7" s="16"/>
      <c r="AD7" s="16"/>
      <c r="AE7" s="16"/>
    </row>
    <row r="8" spans="1:31" ht="21" customHeight="1">
      <c r="A8" s="509"/>
      <c r="B8" s="517"/>
      <c r="C8" s="517"/>
      <c r="D8" s="517"/>
      <c r="E8" s="511"/>
      <c r="F8" s="1302"/>
      <c r="G8" s="1303"/>
      <c r="H8" s="1304" t="s">
        <v>573</v>
      </c>
      <c r="I8" s="1304"/>
      <c r="J8" s="784" t="s">
        <v>573</v>
      </c>
      <c r="K8" s="6"/>
      <c r="L8" s="518"/>
      <c r="M8" s="518"/>
      <c r="N8" s="518"/>
      <c r="O8" s="518"/>
      <c r="R8" s="784" t="s">
        <v>574</v>
      </c>
      <c r="S8" s="784" t="s">
        <v>575</v>
      </c>
      <c r="T8" s="784" t="s">
        <v>37</v>
      </c>
      <c r="U8" s="1287"/>
      <c r="V8" s="1287"/>
      <c r="W8" s="1287"/>
      <c r="X8" s="1287"/>
      <c r="Y8" s="1287"/>
      <c r="Z8" s="1287"/>
      <c r="AA8" s="16"/>
      <c r="AB8" s="16"/>
      <c r="AC8" s="16"/>
      <c r="AD8" s="16"/>
      <c r="AE8" s="16"/>
    </row>
    <row r="9" spans="1:31" ht="9.75" customHeight="1">
      <c r="A9" s="509"/>
      <c r="B9" s="519"/>
      <c r="C9" s="519"/>
      <c r="D9" s="516"/>
      <c r="E9" s="520"/>
      <c r="F9" s="516"/>
      <c r="G9" s="516"/>
      <c r="H9" s="516"/>
      <c r="I9" s="516" t="s">
        <v>576</v>
      </c>
      <c r="J9" s="516"/>
      <c r="K9" s="516"/>
      <c r="L9" s="516"/>
      <c r="M9" s="516"/>
      <c r="N9" s="516"/>
      <c r="O9" s="516"/>
      <c r="R9" s="516"/>
      <c r="S9" s="516"/>
      <c r="T9" s="516"/>
    </row>
    <row r="10" spans="1:31" ht="9.75" customHeight="1">
      <c r="A10" s="509"/>
      <c r="B10" s="521"/>
      <c r="C10" s="521"/>
      <c r="D10" s="522"/>
      <c r="E10" s="520"/>
      <c r="F10" s="522"/>
      <c r="G10" s="522" t="s">
        <v>576</v>
      </c>
      <c r="H10" s="522"/>
      <c r="I10" s="522" t="s">
        <v>566</v>
      </c>
      <c r="J10" s="522"/>
      <c r="K10" s="522"/>
      <c r="L10" s="522"/>
      <c r="M10" s="522" t="s">
        <v>576</v>
      </c>
      <c r="N10" s="522"/>
      <c r="O10" s="522"/>
      <c r="R10" s="522"/>
      <c r="S10" s="522"/>
      <c r="T10" s="522"/>
    </row>
    <row r="11" spans="1:31" ht="9.75" customHeight="1">
      <c r="A11" s="509"/>
      <c r="B11" s="523"/>
      <c r="C11" s="523"/>
      <c r="D11" s="523"/>
      <c r="E11" s="513"/>
      <c r="F11" s="518" t="s">
        <v>577</v>
      </c>
      <c r="G11" s="518" t="s">
        <v>352</v>
      </c>
      <c r="H11" s="518" t="s">
        <v>149</v>
      </c>
      <c r="I11" s="518" t="s">
        <v>573</v>
      </c>
      <c r="J11" s="518"/>
      <c r="K11" s="518"/>
      <c r="L11" s="518" t="s">
        <v>639</v>
      </c>
      <c r="M11" s="518" t="s">
        <v>569</v>
      </c>
      <c r="N11" s="518"/>
      <c r="O11" s="518"/>
      <c r="R11" s="518"/>
      <c r="S11" s="518"/>
      <c r="T11" s="518"/>
    </row>
    <row r="12" spans="1:31" ht="11.25" customHeight="1">
      <c r="A12" s="509"/>
      <c r="B12" s="1297">
        <v>2025</v>
      </c>
      <c r="C12" s="1297"/>
      <c r="D12" s="1297"/>
      <c r="E12" s="513"/>
      <c r="F12" s="885"/>
      <c r="G12" s="885"/>
      <c r="H12" s="885"/>
      <c r="I12" s="885"/>
      <c r="J12" s="885"/>
      <c r="K12" s="885"/>
      <c r="L12" s="885"/>
      <c r="M12" s="885"/>
      <c r="N12" s="885"/>
      <c r="O12" s="885"/>
      <c r="R12" s="885"/>
      <c r="S12" s="885"/>
      <c r="T12" s="885"/>
    </row>
    <row r="13" spans="1:31" ht="11.25" customHeight="1">
      <c r="A13" s="509"/>
      <c r="B13" s="521"/>
      <c r="C13" s="694" t="s">
        <v>923</v>
      </c>
      <c r="D13" s="694" t="s">
        <v>924</v>
      </c>
      <c r="E13" s="513"/>
      <c r="F13" s="885">
        <v>72.27121296</v>
      </c>
      <c r="G13" s="885">
        <v>83.264949830000006</v>
      </c>
      <c r="H13" s="885">
        <v>1503.8158000000001</v>
      </c>
      <c r="I13" s="885">
        <v>7.6942921399999999</v>
      </c>
      <c r="J13" s="885">
        <v>1241.9250100500001</v>
      </c>
      <c r="K13" s="885">
        <v>625.71929999999998</v>
      </c>
      <c r="L13" s="885">
        <v>0</v>
      </c>
      <c r="M13" s="885">
        <v>1355.1855471900001</v>
      </c>
      <c r="N13" s="885">
        <v>837.58399999999995</v>
      </c>
      <c r="O13" s="885">
        <v>5727.4601121699998</v>
      </c>
      <c r="R13" s="885">
        <v>1280.2123779999999</v>
      </c>
      <c r="S13" s="885">
        <v>4447.2477341699987</v>
      </c>
      <c r="T13" s="885">
        <v>0</v>
      </c>
    </row>
    <row r="14" spans="1:31" ht="11.25" customHeight="1">
      <c r="A14" s="509"/>
      <c r="B14" s="521"/>
      <c r="C14" s="694"/>
      <c r="D14" s="694" t="s">
        <v>925</v>
      </c>
      <c r="E14" s="513"/>
      <c r="F14" s="885">
        <v>43.573101020000003</v>
      </c>
      <c r="G14" s="885">
        <v>13.21720754</v>
      </c>
      <c r="H14" s="885">
        <v>972.44079999999997</v>
      </c>
      <c r="I14" s="885">
        <v>2.1208230399999999</v>
      </c>
      <c r="J14" s="885">
        <v>370.26067566</v>
      </c>
      <c r="K14" s="885">
        <v>125.35840466000001</v>
      </c>
      <c r="L14" s="885">
        <v>0</v>
      </c>
      <c r="M14" s="885">
        <v>285.74747237000003</v>
      </c>
      <c r="N14" s="885">
        <v>156.71616</v>
      </c>
      <c r="O14" s="885">
        <v>1969.4346442900001</v>
      </c>
      <c r="R14" s="885">
        <v>370.50118022000004</v>
      </c>
      <c r="S14" s="885">
        <v>1598.9334640699999</v>
      </c>
      <c r="T14" s="885">
        <v>0</v>
      </c>
    </row>
    <row r="15" spans="1:31" ht="11.25" customHeight="1">
      <c r="A15" s="509"/>
      <c r="B15" s="521"/>
      <c r="C15" s="694" t="s">
        <v>926</v>
      </c>
      <c r="D15" s="694" t="s">
        <v>924</v>
      </c>
      <c r="E15" s="513"/>
      <c r="F15" s="885">
        <v>433.95473470000002</v>
      </c>
      <c r="G15" s="885">
        <v>2257.23495959</v>
      </c>
      <c r="H15" s="885">
        <v>3771.3102950000002</v>
      </c>
      <c r="I15" s="885">
        <v>9236.8874078600002</v>
      </c>
      <c r="J15" s="885">
        <v>9950.2271132599999</v>
      </c>
      <c r="K15" s="885">
        <v>21019.208760000001</v>
      </c>
      <c r="L15" s="885">
        <v>0</v>
      </c>
      <c r="M15" s="885">
        <v>10641.291835800001</v>
      </c>
      <c r="N15" s="885">
        <v>7997.6369999999997</v>
      </c>
      <c r="O15" s="885">
        <v>65307.752106209999</v>
      </c>
      <c r="R15" s="885">
        <v>35239.584738300007</v>
      </c>
      <c r="S15" s="885">
        <v>30068.167367910002</v>
      </c>
      <c r="T15" s="885">
        <v>0</v>
      </c>
    </row>
    <row r="16" spans="1:31" ht="11.25" customHeight="1">
      <c r="A16" s="509"/>
      <c r="B16" s="521"/>
      <c r="C16" s="694"/>
      <c r="D16" s="694" t="s">
        <v>925</v>
      </c>
      <c r="E16" s="513"/>
      <c r="F16" s="885">
        <v>339.10899898999998</v>
      </c>
      <c r="G16" s="885">
        <v>358.21921809000003</v>
      </c>
      <c r="H16" s="885">
        <v>3252.9223429399999</v>
      </c>
      <c r="I16" s="885">
        <v>6193.2135993399997</v>
      </c>
      <c r="J16" s="885">
        <v>4800.7124463700002</v>
      </c>
      <c r="K16" s="885">
        <v>8407.7835058799992</v>
      </c>
      <c r="L16" s="885">
        <v>0</v>
      </c>
      <c r="M16" s="885">
        <v>5805.4995691000004</v>
      </c>
      <c r="N16" s="885">
        <v>3363.53380397</v>
      </c>
      <c r="O16" s="885">
        <v>32520.993484679999</v>
      </c>
      <c r="P16" s="513"/>
      <c r="Q16" s="513"/>
      <c r="R16" s="885">
        <v>17509.638531410004</v>
      </c>
      <c r="S16" s="885">
        <v>15011.354953270002</v>
      </c>
      <c r="T16" s="885">
        <v>0</v>
      </c>
    </row>
    <row r="17" spans="1:20" ht="11.25" customHeight="1">
      <c r="A17" s="509"/>
      <c r="B17" s="1298">
        <v>2024</v>
      </c>
      <c r="C17" s="1298"/>
      <c r="D17" s="8"/>
      <c r="E17" s="525"/>
      <c r="F17" s="8"/>
      <c r="G17" s="8"/>
      <c r="H17" s="8"/>
      <c r="I17" s="8"/>
      <c r="J17" s="8"/>
      <c r="K17" s="8"/>
      <c r="L17" s="8"/>
      <c r="M17" s="8"/>
      <c r="N17" s="8"/>
      <c r="O17" s="8"/>
      <c r="R17" s="8"/>
      <c r="S17" s="8"/>
      <c r="T17" s="8"/>
    </row>
    <row r="18" spans="1:20" ht="11.25" customHeight="1">
      <c r="A18" s="509"/>
      <c r="B18" s="48"/>
      <c r="C18" s="48" t="s">
        <v>923</v>
      </c>
      <c r="D18" s="530" t="s">
        <v>924</v>
      </c>
      <c r="E18" s="527"/>
      <c r="F18" s="31">
        <v>70</v>
      </c>
      <c r="G18" s="31">
        <v>87</v>
      </c>
      <c r="H18" s="31">
        <v>1565</v>
      </c>
      <c r="I18" s="31">
        <v>8</v>
      </c>
      <c r="J18" s="31">
        <v>1319</v>
      </c>
      <c r="K18" s="31">
        <v>618</v>
      </c>
      <c r="L18" s="31">
        <v>0</v>
      </c>
      <c r="M18" s="31">
        <v>1343</v>
      </c>
      <c r="N18" s="31">
        <v>838</v>
      </c>
      <c r="O18" s="31">
        <v>5847</v>
      </c>
      <c r="R18" s="31">
        <v>1259</v>
      </c>
      <c r="S18" s="31">
        <v>4588</v>
      </c>
      <c r="T18" s="31">
        <v>0</v>
      </c>
    </row>
    <row r="19" spans="1:20" ht="11.25" customHeight="1">
      <c r="A19" s="509"/>
      <c r="B19" s="48"/>
      <c r="C19" s="48"/>
      <c r="D19" s="530" t="s">
        <v>925</v>
      </c>
      <c r="E19" s="527"/>
      <c r="F19" s="31">
        <v>40</v>
      </c>
      <c r="G19" s="31">
        <v>14</v>
      </c>
      <c r="H19" s="31">
        <v>977</v>
      </c>
      <c r="I19" s="31">
        <v>2</v>
      </c>
      <c r="J19" s="31">
        <v>375</v>
      </c>
      <c r="K19" s="31">
        <v>122</v>
      </c>
      <c r="L19" s="31">
        <v>0</v>
      </c>
      <c r="M19" s="31">
        <v>281</v>
      </c>
      <c r="N19" s="31">
        <v>157</v>
      </c>
      <c r="O19" s="31">
        <v>1967</v>
      </c>
      <c r="R19" s="31">
        <v>358</v>
      </c>
      <c r="S19" s="31">
        <v>1609</v>
      </c>
      <c r="T19" s="31">
        <v>0</v>
      </c>
    </row>
    <row r="20" spans="1:20" ht="11.25" customHeight="1">
      <c r="A20" s="509"/>
      <c r="B20" s="48"/>
      <c r="C20" s="48" t="s">
        <v>926</v>
      </c>
      <c r="D20" s="530" t="s">
        <v>924</v>
      </c>
      <c r="E20" s="527"/>
      <c r="F20" s="31">
        <v>479</v>
      </c>
      <c r="G20" s="31">
        <v>1794</v>
      </c>
      <c r="H20" s="31">
        <v>3916</v>
      </c>
      <c r="I20" s="31">
        <v>9663</v>
      </c>
      <c r="J20" s="31">
        <v>10976</v>
      </c>
      <c r="K20" s="31">
        <v>20256</v>
      </c>
      <c r="L20" s="31">
        <v>0</v>
      </c>
      <c r="M20" s="31">
        <v>9877</v>
      </c>
      <c r="N20" s="31">
        <v>4858</v>
      </c>
      <c r="O20" s="31">
        <v>61818</v>
      </c>
      <c r="R20" s="31">
        <v>31699</v>
      </c>
      <c r="S20" s="31">
        <v>30119</v>
      </c>
      <c r="T20" s="31">
        <v>0</v>
      </c>
    </row>
    <row r="21" spans="1:20" ht="11.25" customHeight="1">
      <c r="A21" s="509"/>
      <c r="B21" s="532"/>
      <c r="C21" s="532"/>
      <c r="D21" s="535" t="s">
        <v>925</v>
      </c>
      <c r="E21" s="527"/>
      <c r="F21" s="779">
        <v>368</v>
      </c>
      <c r="G21" s="779">
        <v>285</v>
      </c>
      <c r="H21" s="779">
        <v>3376</v>
      </c>
      <c r="I21" s="779">
        <v>6298</v>
      </c>
      <c r="J21" s="779">
        <v>5223</v>
      </c>
      <c r="K21" s="779">
        <v>8276</v>
      </c>
      <c r="L21" s="779">
        <v>0</v>
      </c>
      <c r="M21" s="779">
        <v>5585</v>
      </c>
      <c r="N21" s="779">
        <v>2826</v>
      </c>
      <c r="O21" s="779">
        <v>32236</v>
      </c>
      <c r="R21" s="779">
        <v>16973</v>
      </c>
      <c r="S21" s="779">
        <v>15263</v>
      </c>
      <c r="T21" s="779">
        <v>0</v>
      </c>
    </row>
    <row r="22" spans="1:20" ht="11.25" customHeight="1">
      <c r="A22" s="509"/>
      <c r="B22" s="1298">
        <v>2023</v>
      </c>
      <c r="C22" s="1298"/>
      <c r="D22" s="8"/>
      <c r="E22" s="525"/>
      <c r="F22" s="8"/>
      <c r="G22" s="8"/>
      <c r="H22" s="8"/>
      <c r="I22" s="8"/>
      <c r="J22" s="8"/>
      <c r="K22" s="8"/>
      <c r="L22" s="8"/>
      <c r="M22" s="8"/>
      <c r="N22" s="8"/>
      <c r="O22" s="8"/>
      <c r="R22" s="8"/>
      <c r="S22" s="8"/>
      <c r="T22" s="8"/>
    </row>
    <row r="23" spans="1:20" ht="11.25" customHeight="1">
      <c r="A23" s="509"/>
      <c r="B23" s="48" t="s">
        <v>923</v>
      </c>
      <c r="C23" s="48" t="s">
        <v>923</v>
      </c>
      <c r="D23" s="530" t="s">
        <v>924</v>
      </c>
      <c r="E23" s="527"/>
      <c r="F23" s="31">
        <v>71</v>
      </c>
      <c r="G23" s="31">
        <v>82</v>
      </c>
      <c r="H23" s="31">
        <v>1903</v>
      </c>
      <c r="I23" s="31">
        <v>8</v>
      </c>
      <c r="J23" s="31">
        <v>1330</v>
      </c>
      <c r="K23" s="31">
        <v>690</v>
      </c>
      <c r="L23" s="31">
        <v>0</v>
      </c>
      <c r="M23" s="31">
        <v>1334</v>
      </c>
      <c r="N23" s="31">
        <v>838</v>
      </c>
      <c r="O23" s="31">
        <v>6255</v>
      </c>
      <c r="R23" s="31">
        <v>1216.5423999999998</v>
      </c>
      <c r="S23" s="31">
        <v>5038.4853292299995</v>
      </c>
      <c r="T23" s="31">
        <v>0</v>
      </c>
    </row>
    <row r="24" spans="1:20" ht="11.25" customHeight="1">
      <c r="A24" s="509"/>
      <c r="B24" s="48"/>
      <c r="C24" s="48"/>
      <c r="D24" s="530" t="s">
        <v>925</v>
      </c>
      <c r="E24" s="527"/>
      <c r="F24" s="31">
        <v>41</v>
      </c>
      <c r="G24" s="31">
        <v>13</v>
      </c>
      <c r="H24" s="31">
        <v>1024</v>
      </c>
      <c r="I24" s="31">
        <v>1</v>
      </c>
      <c r="J24" s="31">
        <v>381</v>
      </c>
      <c r="K24" s="31">
        <v>120</v>
      </c>
      <c r="L24" s="31">
        <v>0</v>
      </c>
      <c r="M24" s="31">
        <v>277</v>
      </c>
      <c r="N24" s="31">
        <v>157</v>
      </c>
      <c r="O24" s="31">
        <v>2014</v>
      </c>
      <c r="R24" s="31">
        <v>343.94791000000004</v>
      </c>
      <c r="S24" s="31">
        <v>1669.5666142</v>
      </c>
      <c r="T24" s="31">
        <v>0</v>
      </c>
    </row>
    <row r="25" spans="1:20" ht="11.25" customHeight="1">
      <c r="A25" s="509"/>
      <c r="B25" s="48" t="s">
        <v>927</v>
      </c>
      <c r="C25" s="48" t="s">
        <v>928</v>
      </c>
      <c r="D25" s="530" t="s">
        <v>924</v>
      </c>
      <c r="E25" s="527"/>
      <c r="F25" s="31">
        <v>561</v>
      </c>
      <c r="G25" s="31">
        <v>333</v>
      </c>
      <c r="H25" s="31">
        <v>3900</v>
      </c>
      <c r="I25" s="31">
        <v>11011</v>
      </c>
      <c r="J25" s="31">
        <v>9402</v>
      </c>
      <c r="K25" s="31">
        <v>18538</v>
      </c>
      <c r="L25" s="31">
        <v>0</v>
      </c>
      <c r="M25" s="31">
        <v>5604</v>
      </c>
      <c r="N25" s="31">
        <v>9660</v>
      </c>
      <c r="O25" s="31">
        <v>59010</v>
      </c>
      <c r="R25" s="31">
        <v>31575.804040000003</v>
      </c>
      <c r="S25" s="31">
        <v>27433.763724669996</v>
      </c>
      <c r="T25" s="31">
        <v>0</v>
      </c>
    </row>
    <row r="26" spans="1:20" ht="11.25" customHeight="1">
      <c r="A26" s="509"/>
      <c r="B26" s="532"/>
      <c r="C26" s="532"/>
      <c r="D26" s="535" t="s">
        <v>925</v>
      </c>
      <c r="E26" s="527"/>
      <c r="F26" s="779">
        <v>410</v>
      </c>
      <c r="G26" s="779">
        <v>53</v>
      </c>
      <c r="H26" s="779">
        <v>3320</v>
      </c>
      <c r="I26" s="779">
        <v>6966</v>
      </c>
      <c r="J26" s="779">
        <v>4193</v>
      </c>
      <c r="K26" s="779">
        <v>8631</v>
      </c>
      <c r="L26" s="779">
        <v>0</v>
      </c>
      <c r="M26" s="779">
        <v>1743</v>
      </c>
      <c r="N26" s="779">
        <v>6676</v>
      </c>
      <c r="O26" s="779">
        <v>31991</v>
      </c>
      <c r="R26" s="779">
        <v>17391.378604100002</v>
      </c>
      <c r="S26" s="779">
        <v>14599.742724560001</v>
      </c>
      <c r="T26" s="779">
        <v>0</v>
      </c>
    </row>
    <row r="27" spans="1:20" ht="11.25" customHeight="1">
      <c r="A27" s="509"/>
      <c r="B27" s="1298">
        <v>2022</v>
      </c>
      <c r="C27" s="1298"/>
      <c r="D27" s="8"/>
      <c r="E27" s="525"/>
      <c r="F27" s="8"/>
      <c r="G27" s="8"/>
      <c r="H27" s="8"/>
      <c r="I27" s="8"/>
      <c r="J27" s="8"/>
      <c r="K27" s="8"/>
      <c r="L27" s="8"/>
      <c r="M27" s="8"/>
      <c r="N27" s="8"/>
      <c r="O27" s="8"/>
      <c r="R27" s="8"/>
      <c r="S27" s="8"/>
      <c r="T27" s="8"/>
    </row>
    <row r="28" spans="1:20" ht="11.25" customHeight="1">
      <c r="A28" s="509"/>
      <c r="B28" s="48" t="s">
        <v>923</v>
      </c>
      <c r="C28" s="48" t="s">
        <v>923</v>
      </c>
      <c r="D28" s="530" t="s">
        <v>924</v>
      </c>
      <c r="E28" s="527"/>
      <c r="F28" s="31">
        <v>68.614999999999995</v>
      </c>
      <c r="G28" s="31">
        <v>98.108999999999995</v>
      </c>
      <c r="H28" s="31">
        <v>1811.35</v>
      </c>
      <c r="I28" s="31">
        <v>7.69399999999996</v>
      </c>
      <c r="J28" s="31">
        <v>1298.1390000000001</v>
      </c>
      <c r="K28" s="31">
        <v>1373.69</v>
      </c>
      <c r="L28" s="31">
        <v>0</v>
      </c>
      <c r="M28" s="31">
        <v>1315.296</v>
      </c>
      <c r="N28" s="31">
        <v>839.61400000000003</v>
      </c>
      <c r="O28" s="31">
        <v>6812.5069999999996</v>
      </c>
      <c r="R28" s="31">
        <v>1889.9770000000001</v>
      </c>
      <c r="S28" s="31">
        <v>4922.5300000000007</v>
      </c>
      <c r="T28" s="31">
        <v>0</v>
      </c>
    </row>
    <row r="29" spans="1:20" ht="11.25" customHeight="1">
      <c r="A29" s="509"/>
      <c r="B29" s="48"/>
      <c r="C29" s="48"/>
      <c r="D29" s="530" t="s">
        <v>925</v>
      </c>
      <c r="E29" s="527"/>
      <c r="F29" s="31">
        <v>39.625999999999998</v>
      </c>
      <c r="G29" s="31">
        <v>15.57</v>
      </c>
      <c r="H29" s="31">
        <v>1039.0540000000001</v>
      </c>
      <c r="I29" s="31">
        <v>0.88200000000006185</v>
      </c>
      <c r="J29" s="31">
        <v>367.03300000000007</v>
      </c>
      <c r="K29" s="31">
        <v>389.09899999999999</v>
      </c>
      <c r="L29" s="31">
        <v>0</v>
      </c>
      <c r="M29" s="31">
        <v>271.30500000000001</v>
      </c>
      <c r="N29" s="31">
        <v>147.79300000000001</v>
      </c>
      <c r="O29" s="31">
        <v>2270.3620000000001</v>
      </c>
      <c r="R29" s="31">
        <v>599.16600000000017</v>
      </c>
      <c r="S29" s="31">
        <v>1671.1959999999999</v>
      </c>
      <c r="T29" s="31">
        <v>0</v>
      </c>
    </row>
    <row r="30" spans="1:20" ht="11.25" customHeight="1">
      <c r="A30" s="509"/>
      <c r="B30" s="48" t="s">
        <v>927</v>
      </c>
      <c r="C30" s="48" t="s">
        <v>928</v>
      </c>
      <c r="D30" s="530" t="s">
        <v>924</v>
      </c>
      <c r="E30" s="527"/>
      <c r="F30" s="31">
        <v>666.41800000000001</v>
      </c>
      <c r="G30" s="31">
        <v>171.899</v>
      </c>
      <c r="H30" s="31">
        <v>3875.9120000000003</v>
      </c>
      <c r="I30" s="31">
        <v>9338.5419999999995</v>
      </c>
      <c r="J30" s="31">
        <v>12302.146000000001</v>
      </c>
      <c r="K30" s="31">
        <v>22107.188999999995</v>
      </c>
      <c r="L30" s="31">
        <v>0</v>
      </c>
      <c r="M30" s="31">
        <v>5924.8879999999999</v>
      </c>
      <c r="N30" s="31">
        <v>10260.066000000001</v>
      </c>
      <c r="O30" s="31">
        <v>64647.06</v>
      </c>
      <c r="R30" s="31">
        <v>33872.620999999992</v>
      </c>
      <c r="S30" s="31">
        <v>30774.439000000006</v>
      </c>
      <c r="T30" s="31">
        <v>0</v>
      </c>
    </row>
    <row r="31" spans="1:20" ht="11.25" customHeight="1">
      <c r="A31" s="509"/>
      <c r="B31" s="532"/>
      <c r="C31" s="532"/>
      <c r="D31" s="535" t="s">
        <v>925</v>
      </c>
      <c r="E31" s="527"/>
      <c r="F31" s="779">
        <v>491.93200000000002</v>
      </c>
      <c r="G31" s="779">
        <v>27.28</v>
      </c>
      <c r="H31" s="779">
        <v>3259.8180000000002</v>
      </c>
      <c r="I31" s="779">
        <v>5970.8179999999984</v>
      </c>
      <c r="J31" s="779">
        <v>5594.6380000000017</v>
      </c>
      <c r="K31" s="779">
        <v>9188.7610000000004</v>
      </c>
      <c r="L31" s="779">
        <v>0</v>
      </c>
      <c r="M31" s="779">
        <v>1862.9739999999999</v>
      </c>
      <c r="N31" s="779">
        <v>7121.4769999999999</v>
      </c>
      <c r="O31" s="779">
        <v>33517.697999999997</v>
      </c>
      <c r="R31" s="779">
        <v>17853.565000000002</v>
      </c>
      <c r="S31" s="779">
        <v>15664.133000000002</v>
      </c>
      <c r="T31" s="779">
        <v>0</v>
      </c>
    </row>
    <row r="32" spans="1:20" ht="11.25" customHeight="1">
      <c r="A32" s="509"/>
      <c r="B32" s="1298">
        <v>2021</v>
      </c>
      <c r="C32" s="1298"/>
      <c r="D32" s="529"/>
      <c r="E32" s="525"/>
      <c r="F32" s="529"/>
      <c r="G32" s="529"/>
      <c r="H32" s="529"/>
      <c r="I32" s="529"/>
      <c r="J32" s="529"/>
      <c r="K32" s="529"/>
      <c r="L32" s="529"/>
      <c r="M32" s="529"/>
      <c r="N32" s="529"/>
      <c r="O32" s="529"/>
      <c r="R32" s="529"/>
      <c r="S32" s="529"/>
    </row>
    <row r="33" spans="1:20" ht="11.25" customHeight="1">
      <c r="A33" s="509"/>
      <c r="B33" s="48" t="s">
        <v>923</v>
      </c>
      <c r="C33" s="48" t="s">
        <v>923</v>
      </c>
      <c r="D33" s="530" t="s">
        <v>924</v>
      </c>
      <c r="E33" s="527"/>
      <c r="F33" s="31">
        <v>68</v>
      </c>
      <c r="G33" s="31">
        <v>64</v>
      </c>
      <c r="H33" s="31">
        <v>3167</v>
      </c>
      <c r="I33" s="31">
        <v>147</v>
      </c>
      <c r="J33" s="31">
        <v>1293</v>
      </c>
      <c r="K33" s="31">
        <v>1025</v>
      </c>
      <c r="L33" s="31">
        <v>7605</v>
      </c>
      <c r="M33" s="31">
        <v>1313</v>
      </c>
      <c r="N33" s="31">
        <v>181</v>
      </c>
      <c r="O33" s="31">
        <v>14863</v>
      </c>
      <c r="R33" s="31">
        <v>1215</v>
      </c>
      <c r="S33" s="31">
        <v>6118</v>
      </c>
      <c r="T33" s="31">
        <v>7530</v>
      </c>
    </row>
    <row r="34" spans="1:20" ht="11.25" customHeight="1">
      <c r="A34" s="509"/>
      <c r="B34" s="48"/>
      <c r="C34" s="48"/>
      <c r="D34" s="530" t="s">
        <v>925</v>
      </c>
      <c r="E34" s="527"/>
      <c r="F34" s="31">
        <v>38</v>
      </c>
      <c r="G34" s="31">
        <v>18</v>
      </c>
      <c r="H34" s="31">
        <v>1869</v>
      </c>
      <c r="I34" s="31">
        <v>64</v>
      </c>
      <c r="J34" s="31">
        <v>360</v>
      </c>
      <c r="K34" s="31">
        <v>379</v>
      </c>
      <c r="L34" s="31">
        <v>1489</v>
      </c>
      <c r="M34" s="31">
        <v>269</v>
      </c>
      <c r="N34" s="31">
        <v>44</v>
      </c>
      <c r="O34" s="31">
        <v>4529</v>
      </c>
      <c r="R34" s="31">
        <v>488</v>
      </c>
      <c r="S34" s="31">
        <v>2595</v>
      </c>
      <c r="T34" s="31">
        <v>1447</v>
      </c>
    </row>
    <row r="35" spans="1:20" ht="11.25" customHeight="1">
      <c r="A35" s="509"/>
      <c r="B35" s="48" t="s">
        <v>927</v>
      </c>
      <c r="C35" s="48" t="s">
        <v>928</v>
      </c>
      <c r="D35" s="530" t="s">
        <v>924</v>
      </c>
      <c r="E35" s="527"/>
      <c r="F35" s="31">
        <v>2154</v>
      </c>
      <c r="G35" s="31">
        <v>140</v>
      </c>
      <c r="H35" s="31">
        <v>4241</v>
      </c>
      <c r="I35" s="31">
        <v>15595</v>
      </c>
      <c r="J35" s="31">
        <v>21565</v>
      </c>
      <c r="K35" s="31">
        <v>30997</v>
      </c>
      <c r="L35" s="31">
        <v>436104</v>
      </c>
      <c r="M35" s="31">
        <v>10306</v>
      </c>
      <c r="N35" s="31">
        <v>7491</v>
      </c>
      <c r="O35" s="31">
        <v>528592</v>
      </c>
      <c r="R35" s="31">
        <v>36224</v>
      </c>
      <c r="S35" s="31">
        <v>46101</v>
      </c>
      <c r="T35" s="31">
        <v>446267</v>
      </c>
    </row>
    <row r="36" spans="1:20" ht="11.25" customHeight="1">
      <c r="A36" s="509"/>
      <c r="B36" s="532"/>
      <c r="C36" s="532"/>
      <c r="D36" s="535" t="s">
        <v>925</v>
      </c>
      <c r="E36" s="527"/>
      <c r="F36" s="779">
        <v>1171</v>
      </c>
      <c r="G36" s="779">
        <v>39</v>
      </c>
      <c r="H36" s="779">
        <v>3248</v>
      </c>
      <c r="I36" s="779">
        <v>8539</v>
      </c>
      <c r="J36" s="779">
        <v>7833</v>
      </c>
      <c r="K36" s="779">
        <v>17839</v>
      </c>
      <c r="L36" s="779">
        <v>91408</v>
      </c>
      <c r="M36" s="779">
        <v>2543</v>
      </c>
      <c r="N36" s="779">
        <v>3234</v>
      </c>
      <c r="O36" s="779">
        <v>135854</v>
      </c>
      <c r="R36" s="779">
        <v>22354</v>
      </c>
      <c r="S36" s="779">
        <v>22676</v>
      </c>
      <c r="T36" s="779">
        <v>90824</v>
      </c>
    </row>
    <row r="37" spans="1:20" ht="11.5" customHeight="1">
      <c r="B37" s="48"/>
      <c r="C37" s="48"/>
      <c r="D37" s="530"/>
      <c r="E37" s="530"/>
      <c r="F37" s="531"/>
      <c r="G37" s="531"/>
      <c r="H37" s="531"/>
      <c r="I37" s="531"/>
      <c r="J37" s="531"/>
      <c r="K37" s="531"/>
      <c r="L37" s="531"/>
      <c r="M37" s="531"/>
      <c r="N37" s="531"/>
      <c r="O37" s="531"/>
    </row>
    <row r="38" spans="1:20" ht="11.5" customHeight="1">
      <c r="A38" s="497"/>
      <c r="B38" s="534" t="s">
        <v>308</v>
      </c>
      <c r="C38" s="19" t="s">
        <v>895</v>
      </c>
      <c r="E38" s="635"/>
      <c r="F38" s="635"/>
      <c r="G38" s="531"/>
      <c r="H38" s="531"/>
      <c r="I38" s="531"/>
      <c r="J38" s="531"/>
      <c r="K38" s="531"/>
      <c r="L38" s="531"/>
      <c r="M38" s="531"/>
      <c r="N38" s="531"/>
      <c r="O38" s="531"/>
    </row>
    <row r="39" spans="1:20" ht="11.5" customHeight="1">
      <c r="B39" s="534" t="s">
        <v>492</v>
      </c>
      <c r="C39" s="19" t="s">
        <v>532</v>
      </c>
      <c r="D39" s="530"/>
      <c r="E39" s="530"/>
      <c r="F39" s="531"/>
      <c r="G39" s="531"/>
      <c r="H39" s="531"/>
      <c r="I39" s="531"/>
      <c r="J39" s="531"/>
      <c r="K39" s="531"/>
      <c r="L39" s="531"/>
      <c r="M39" s="531"/>
      <c r="N39" s="531"/>
      <c r="O39" s="531"/>
    </row>
    <row r="40" spans="1:20" ht="11.5" customHeight="1">
      <c r="B40" s="534" t="s">
        <v>302</v>
      </c>
      <c r="C40" s="19" t="s">
        <v>929</v>
      </c>
      <c r="D40" s="530"/>
      <c r="E40" s="530"/>
      <c r="F40" s="531"/>
      <c r="G40" s="531"/>
      <c r="H40" s="531"/>
      <c r="I40" s="531"/>
      <c r="J40" s="531"/>
      <c r="K40" s="531"/>
      <c r="L40" s="531"/>
      <c r="M40" s="531"/>
      <c r="N40" s="531"/>
      <c r="O40" s="531"/>
    </row>
    <row r="41" spans="1:20" ht="11.5" customHeight="1">
      <c r="B41" s="534" t="s">
        <v>297</v>
      </c>
      <c r="C41" s="19" t="s">
        <v>930</v>
      </c>
      <c r="F41" s="533"/>
      <c r="G41" s="533"/>
      <c r="H41" s="533"/>
      <c r="I41" s="533"/>
      <c r="J41" s="533"/>
      <c r="K41" s="533"/>
      <c r="L41" s="533"/>
      <c r="M41" s="533"/>
      <c r="N41" s="533"/>
    </row>
  </sheetData>
  <mergeCells count="11">
    <mergeCell ref="F7:G7"/>
    <mergeCell ref="H7:I7"/>
    <mergeCell ref="L7:M7"/>
    <mergeCell ref="U7:Z8"/>
    <mergeCell ref="F8:G8"/>
    <mergeCell ref="H8:I8"/>
    <mergeCell ref="B12:D12"/>
    <mergeCell ref="B17:C17"/>
    <mergeCell ref="B22:C22"/>
    <mergeCell ref="B27:C27"/>
    <mergeCell ref="B32:C32"/>
  </mergeCells>
  <hyperlinks>
    <hyperlink ref="R2" location="Contents!B20" display="Contents" xr:uid="{FA0D7235-20EE-47EE-B154-FB691D022F83}"/>
  </hyperlinks>
  <pageMargins left="0.25" right="0.25" top="0.75" bottom="0.75" header="0.3" footer="0.3"/>
  <pageSetup paperSize="8" orientation="landscape" r:id="rId1"/>
  <customProperties>
    <customPr name="_pios_id" r:id="rId2"/>
  </customProperties>
  <drawing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090C6-3474-4E89-BC4F-3BA3B827AA9B}">
  <sheetPr>
    <tabColor rgb="FF008080"/>
    <pageSetUpPr fitToPage="1"/>
  </sheetPr>
  <dimension ref="A1:BL234"/>
  <sheetViews>
    <sheetView showGridLines="0" topLeftCell="A146" zoomScale="120" zoomScaleNormal="120" workbookViewId="0">
      <selection activeCell="C183" sqref="C183"/>
    </sheetView>
  </sheetViews>
  <sheetFormatPr defaultColWidth="11.41015625" defaultRowHeight="11.4"/>
  <cols>
    <col min="1" max="1" width="1.41015625" style="418" customWidth="1"/>
    <col min="2" max="2" width="3" style="418" customWidth="1"/>
    <col min="3" max="3" width="10.87890625" customWidth="1"/>
    <col min="4" max="4" width="12.1171875" customWidth="1"/>
    <col min="5" max="5" width="1.29296875" customWidth="1"/>
    <col min="6" max="17" width="8.41015625" style="144" customWidth="1"/>
    <col min="18" max="18" width="2" style="144" customWidth="1"/>
    <col min="19" max="19" width="7.1171875" style="144" customWidth="1"/>
    <col min="20" max="24" width="8.41015625" style="144" customWidth="1"/>
    <col min="25" max="29" width="6.87890625" customWidth="1"/>
  </cols>
  <sheetData>
    <row r="1" spans="2:24" s="5" customFormat="1" ht="12.75" customHeight="1">
      <c r="B1" s="798" t="s">
        <v>556</v>
      </c>
      <c r="D1"/>
      <c r="E1"/>
      <c r="F1" s="440"/>
      <c r="G1" s="440"/>
      <c r="H1" s="440"/>
      <c r="I1" s="440"/>
      <c r="J1" s="440"/>
      <c r="K1" s="440"/>
      <c r="L1" s="440"/>
      <c r="M1" s="440"/>
      <c r="N1" s="440"/>
      <c r="O1" s="440"/>
      <c r="P1" s="440"/>
      <c r="Q1" s="440"/>
      <c r="R1" s="440"/>
      <c r="S1" s="440"/>
      <c r="T1" s="440"/>
      <c r="U1" s="440"/>
      <c r="V1" s="440"/>
      <c r="W1" s="440"/>
      <c r="X1" s="440"/>
    </row>
    <row r="2" spans="2:24" s="5" customFormat="1" ht="12.75" customHeight="1">
      <c r="B2" s="369" t="s">
        <v>36</v>
      </c>
      <c r="C2" s="441"/>
      <c r="D2" s="1200"/>
      <c r="E2" s="1200"/>
      <c r="F2" s="1239"/>
      <c r="G2" s="1239"/>
      <c r="H2" s="1239"/>
      <c r="I2" s="1239"/>
      <c r="J2" s="442"/>
      <c r="K2" s="440"/>
      <c r="L2" s="440"/>
      <c r="M2" s="440"/>
      <c r="N2" s="440"/>
      <c r="O2" s="440"/>
      <c r="P2" s="440"/>
      <c r="Q2" s="440"/>
      <c r="R2" s="440"/>
      <c r="S2" s="440"/>
      <c r="T2" s="440"/>
      <c r="U2" s="440"/>
      <c r="V2" s="440"/>
      <c r="W2" s="440"/>
      <c r="X2" s="440"/>
    </row>
    <row r="3" spans="2:24" ht="35.25" customHeight="1">
      <c r="B3" s="2" t="s">
        <v>931</v>
      </c>
      <c r="C3" s="2"/>
      <c r="D3" s="1240"/>
      <c r="E3" s="1240"/>
      <c r="F3" s="1200"/>
      <c r="G3" s="1241"/>
      <c r="H3" s="1239"/>
      <c r="I3" s="1239"/>
      <c r="J3" s="1239"/>
      <c r="K3" s="419"/>
      <c r="X3" s="801" t="s">
        <v>6</v>
      </c>
    </row>
    <row r="4" spans="2:24" ht="15" customHeight="1" thickBot="1">
      <c r="B4" s="421" t="s">
        <v>932</v>
      </c>
      <c r="C4" s="803"/>
      <c r="D4" s="803"/>
      <c r="E4" s="1242"/>
      <c r="F4" s="805"/>
      <c r="G4" s="805"/>
      <c r="H4" s="805"/>
      <c r="I4" s="805"/>
      <c r="J4" s="806"/>
      <c r="K4" s="805"/>
      <c r="L4" s="805"/>
      <c r="M4" s="805"/>
      <c r="N4" s="805"/>
      <c r="O4" s="805"/>
      <c r="P4" s="805"/>
      <c r="Q4" s="805"/>
      <c r="R4" s="805"/>
      <c r="S4" s="805"/>
      <c r="T4" s="805"/>
      <c r="U4" s="805"/>
      <c r="V4" s="805"/>
      <c r="W4" s="805"/>
      <c r="X4" s="801"/>
    </row>
    <row r="5" spans="2:24" ht="11.2" customHeight="1">
      <c r="B5" s="807"/>
      <c r="C5" s="807"/>
      <c r="E5" s="144"/>
      <c r="F5" s="808"/>
      <c r="G5" s="808"/>
      <c r="H5" s="808"/>
      <c r="I5" s="808"/>
      <c r="J5" s="808"/>
      <c r="K5" s="809"/>
      <c r="L5" s="808"/>
      <c r="M5" s="808"/>
      <c r="N5" s="808"/>
      <c r="O5" s="808"/>
      <c r="P5" s="808"/>
      <c r="Q5" s="808"/>
      <c r="R5" s="808"/>
      <c r="S5" s="809"/>
      <c r="T5" s="809"/>
      <c r="U5" s="809"/>
      <c r="V5" s="808"/>
      <c r="X5" s="810" t="s">
        <v>823</v>
      </c>
    </row>
    <row r="6" spans="2:24" ht="11.2" customHeight="1">
      <c r="B6" s="811"/>
      <c r="C6" s="811"/>
      <c r="D6" s="811"/>
      <c r="E6" s="443"/>
      <c r="F6" s="811"/>
      <c r="G6" s="811"/>
      <c r="H6" s="812" t="s">
        <v>933</v>
      </c>
      <c r="I6" s="813"/>
      <c r="J6" s="811"/>
      <c r="K6" s="811"/>
      <c r="L6" s="811"/>
      <c r="M6" s="811"/>
      <c r="N6" s="811"/>
      <c r="O6" s="813"/>
      <c r="P6" s="813"/>
      <c r="Q6" s="813"/>
      <c r="R6" s="813"/>
      <c r="S6" s="811"/>
      <c r="T6" s="813"/>
      <c r="U6" s="813"/>
      <c r="V6" s="813"/>
      <c r="W6" s="813"/>
      <c r="X6" s="813"/>
    </row>
    <row r="7" spans="2:24" ht="11.2" customHeight="1">
      <c r="B7" s="814"/>
      <c r="C7" s="814"/>
      <c r="D7" s="815"/>
      <c r="E7" s="443"/>
      <c r="F7" s="816"/>
      <c r="G7" s="816"/>
      <c r="H7" s="816" t="s">
        <v>934</v>
      </c>
      <c r="I7" s="816"/>
      <c r="J7" s="816"/>
      <c r="K7" s="816"/>
      <c r="L7" s="816"/>
      <c r="M7" s="816"/>
      <c r="N7" s="816"/>
      <c r="O7" s="816"/>
      <c r="P7" s="816"/>
      <c r="Q7" s="816"/>
      <c r="R7" s="816"/>
      <c r="S7" s="816"/>
      <c r="T7" s="816"/>
      <c r="U7" s="816"/>
      <c r="V7" s="816"/>
      <c r="W7" s="816"/>
      <c r="X7" s="816" t="s">
        <v>935</v>
      </c>
    </row>
    <row r="8" spans="2:24" ht="11.2" customHeight="1">
      <c r="B8" s="817"/>
      <c r="C8" s="817"/>
      <c r="D8" s="817"/>
      <c r="E8" s="443"/>
      <c r="F8" s="818"/>
      <c r="G8" s="818"/>
      <c r="H8" s="818"/>
      <c r="I8" s="818"/>
      <c r="J8" s="818"/>
      <c r="K8" s="818"/>
      <c r="L8" s="818"/>
      <c r="M8" s="818"/>
      <c r="N8" s="818"/>
      <c r="O8" s="818" t="s">
        <v>936</v>
      </c>
      <c r="P8" s="818"/>
      <c r="Q8" s="818"/>
      <c r="R8" s="818"/>
      <c r="S8" s="818"/>
      <c r="T8" s="818"/>
      <c r="U8" s="818"/>
      <c r="V8" s="818"/>
      <c r="W8" s="817"/>
      <c r="X8" s="819"/>
    </row>
    <row r="9" spans="2:24" ht="11.2" customHeight="1">
      <c r="B9" s="817"/>
      <c r="C9" s="817"/>
      <c r="D9" s="817"/>
      <c r="E9" s="443"/>
      <c r="F9" s="818"/>
      <c r="G9" s="818"/>
      <c r="H9" s="818"/>
      <c r="I9" s="818"/>
      <c r="J9" s="818"/>
      <c r="K9" s="818"/>
      <c r="L9" s="818"/>
      <c r="M9" s="818"/>
      <c r="N9" s="818" t="s">
        <v>936</v>
      </c>
      <c r="O9" s="818" t="s">
        <v>937</v>
      </c>
      <c r="P9" s="818"/>
      <c r="Q9" s="818"/>
      <c r="R9" s="818"/>
      <c r="S9" s="818"/>
      <c r="T9" s="818"/>
      <c r="U9" s="818"/>
      <c r="V9" s="818"/>
      <c r="W9" s="817"/>
      <c r="X9" s="819"/>
    </row>
    <row r="10" spans="2:24" ht="11.2" customHeight="1">
      <c r="B10" s="817"/>
      <c r="C10" s="817"/>
      <c r="D10" s="817"/>
      <c r="E10" s="443"/>
      <c r="F10" s="818"/>
      <c r="G10" s="818"/>
      <c r="H10" s="818"/>
      <c r="I10" s="818"/>
      <c r="J10" s="818"/>
      <c r="K10" s="818"/>
      <c r="L10" s="818"/>
      <c r="M10" s="818" t="s">
        <v>938</v>
      </c>
      <c r="N10" s="818" t="s">
        <v>937</v>
      </c>
      <c r="O10" s="818" t="s">
        <v>939</v>
      </c>
      <c r="P10" s="818"/>
      <c r="Q10" s="818"/>
      <c r="R10" s="818"/>
      <c r="S10" s="818" t="s">
        <v>940</v>
      </c>
      <c r="T10" s="818"/>
      <c r="U10" s="818"/>
      <c r="V10" s="818"/>
      <c r="W10" s="817"/>
      <c r="X10" s="818"/>
    </row>
    <row r="11" spans="2:24" ht="11.2" customHeight="1">
      <c r="B11" s="817"/>
      <c r="C11" s="817"/>
      <c r="D11" s="817"/>
      <c r="E11" s="443"/>
      <c r="F11" s="818" t="s">
        <v>564</v>
      </c>
      <c r="G11" s="818"/>
      <c r="H11" s="818"/>
      <c r="I11" s="818"/>
      <c r="J11" s="818" t="s">
        <v>941</v>
      </c>
      <c r="K11" s="818"/>
      <c r="L11" s="818"/>
      <c r="M11" s="818" t="s">
        <v>942</v>
      </c>
      <c r="N11" s="818" t="s">
        <v>943</v>
      </c>
      <c r="O11" s="818" t="s">
        <v>944</v>
      </c>
      <c r="P11" s="818"/>
      <c r="Q11" s="818"/>
      <c r="R11" s="818"/>
      <c r="S11" s="818" t="s">
        <v>942</v>
      </c>
      <c r="T11" s="818"/>
      <c r="U11" s="818"/>
      <c r="V11" s="818"/>
      <c r="W11" s="817"/>
      <c r="X11" s="818" t="s">
        <v>945</v>
      </c>
    </row>
    <row r="12" spans="2:24" ht="11.2" customHeight="1">
      <c r="B12" s="820" t="s">
        <v>946</v>
      </c>
      <c r="C12" s="820"/>
      <c r="D12" s="821"/>
      <c r="F12" s="818" t="s">
        <v>947</v>
      </c>
      <c r="G12" s="818"/>
      <c r="H12" s="818" t="s">
        <v>948</v>
      </c>
      <c r="I12" s="818" t="s">
        <v>949</v>
      </c>
      <c r="J12" s="818" t="s">
        <v>950</v>
      </c>
      <c r="K12" s="818" t="s">
        <v>951</v>
      </c>
      <c r="L12" s="818" t="s">
        <v>952</v>
      </c>
      <c r="M12" s="818" t="s">
        <v>953</v>
      </c>
      <c r="N12" s="818" t="s">
        <v>954</v>
      </c>
      <c r="O12" s="818" t="s">
        <v>942</v>
      </c>
      <c r="P12" s="818" t="s">
        <v>955</v>
      </c>
      <c r="Q12" s="818"/>
      <c r="R12" s="818"/>
      <c r="S12" s="818" t="s">
        <v>956</v>
      </c>
      <c r="T12" s="818"/>
      <c r="U12" s="818"/>
      <c r="V12" s="818"/>
      <c r="W12" s="817"/>
      <c r="X12" s="818" t="s">
        <v>957</v>
      </c>
    </row>
    <row r="13" spans="2:24" ht="11.2" customHeight="1">
      <c r="B13" s="1243" t="s">
        <v>958</v>
      </c>
      <c r="C13" s="1243"/>
      <c r="D13" s="817"/>
      <c r="E13" s="443"/>
      <c r="F13" s="817" t="s">
        <v>959</v>
      </c>
      <c r="G13" s="818" t="s">
        <v>960</v>
      </c>
      <c r="H13" s="818" t="s">
        <v>961</v>
      </c>
      <c r="I13" s="818" t="s">
        <v>962</v>
      </c>
      <c r="J13" s="818" t="s">
        <v>963</v>
      </c>
      <c r="K13" s="818" t="s">
        <v>964</v>
      </c>
      <c r="L13" s="818" t="s">
        <v>965</v>
      </c>
      <c r="M13" s="818" t="s">
        <v>966</v>
      </c>
      <c r="N13" s="818" t="s">
        <v>967</v>
      </c>
      <c r="O13" s="818" t="s">
        <v>968</v>
      </c>
      <c r="P13" s="818" t="s">
        <v>969</v>
      </c>
      <c r="Q13" s="818" t="s">
        <v>970</v>
      </c>
      <c r="R13" s="818"/>
      <c r="S13" s="818" t="s">
        <v>971</v>
      </c>
      <c r="T13" s="818" t="s">
        <v>972</v>
      </c>
      <c r="U13" s="816" t="s">
        <v>973</v>
      </c>
      <c r="V13" s="816" t="s">
        <v>974</v>
      </c>
      <c r="W13" s="816" t="s">
        <v>975</v>
      </c>
      <c r="X13" s="816" t="s">
        <v>976</v>
      </c>
    </row>
    <row r="14" spans="2:24" ht="11.2" customHeight="1">
      <c r="B14" s="445" t="s">
        <v>149</v>
      </c>
      <c r="C14" s="445"/>
      <c r="D14" s="385"/>
      <c r="E14" s="31"/>
      <c r="F14" s="386"/>
      <c r="G14" s="386"/>
      <c r="H14" s="386"/>
      <c r="I14" s="386"/>
      <c r="J14" s="386"/>
      <c r="K14" s="446"/>
      <c r="L14" s="386"/>
      <c r="M14" s="386"/>
      <c r="N14" s="386"/>
      <c r="O14" s="386"/>
      <c r="P14" s="446"/>
      <c r="Q14" s="446"/>
      <c r="R14" s="446"/>
      <c r="S14" s="386"/>
      <c r="T14" s="446"/>
      <c r="U14" s="446"/>
      <c r="V14" s="446"/>
      <c r="W14" s="447"/>
      <c r="X14" s="446" t="s">
        <v>977</v>
      </c>
    </row>
    <row r="15" spans="2:24" ht="11.2" customHeight="1">
      <c r="B15" s="21" t="s">
        <v>978</v>
      </c>
      <c r="C15" s="21"/>
      <c r="D15" s="21" t="s">
        <v>979</v>
      </c>
      <c r="E15" s="856"/>
      <c r="F15" s="856">
        <v>100</v>
      </c>
      <c r="G15" s="30">
        <v>251</v>
      </c>
      <c r="H15" s="593">
        <v>251</v>
      </c>
      <c r="I15" s="593">
        <v>139</v>
      </c>
      <c r="J15" s="593">
        <v>0</v>
      </c>
      <c r="K15" s="593">
        <v>65</v>
      </c>
      <c r="L15" s="593">
        <v>65</v>
      </c>
      <c r="M15" s="593">
        <v>0</v>
      </c>
      <c r="N15" s="593">
        <v>100.5</v>
      </c>
      <c r="O15" s="593">
        <v>79</v>
      </c>
      <c r="P15" s="593">
        <v>0</v>
      </c>
      <c r="Q15" s="593">
        <v>62</v>
      </c>
      <c r="R15" s="593"/>
      <c r="S15" s="593">
        <v>26</v>
      </c>
      <c r="T15" s="593">
        <v>0</v>
      </c>
      <c r="U15" s="593">
        <v>188.4</v>
      </c>
      <c r="V15" s="593">
        <v>297.7</v>
      </c>
      <c r="W15" s="593">
        <v>0</v>
      </c>
      <c r="X15" s="593">
        <v>10.072900398406373</v>
      </c>
    </row>
    <row r="16" spans="2:24" ht="11.2" customHeight="1">
      <c r="B16" s="21" t="s">
        <v>980</v>
      </c>
      <c r="C16" s="21"/>
      <c r="D16" s="21" t="s">
        <v>981</v>
      </c>
      <c r="E16" s="856"/>
      <c r="F16" s="856">
        <v>100</v>
      </c>
      <c r="G16" s="30">
        <v>440</v>
      </c>
      <c r="H16" s="593">
        <v>440</v>
      </c>
      <c r="I16" s="593">
        <v>276</v>
      </c>
      <c r="J16" s="593">
        <v>177</v>
      </c>
      <c r="K16" s="593">
        <v>0</v>
      </c>
      <c r="L16" s="593">
        <v>67</v>
      </c>
      <c r="M16" s="593">
        <v>32</v>
      </c>
      <c r="N16" s="593">
        <v>220</v>
      </c>
      <c r="O16" s="593">
        <v>364.9</v>
      </c>
      <c r="P16" s="593">
        <v>0</v>
      </c>
      <c r="Q16" s="593">
        <v>102</v>
      </c>
      <c r="R16" s="593"/>
      <c r="S16" s="593">
        <v>30.3</v>
      </c>
      <c r="T16" s="593">
        <v>30</v>
      </c>
      <c r="U16" s="593">
        <v>30</v>
      </c>
      <c r="V16" s="593">
        <v>1822.8</v>
      </c>
      <c r="W16" s="593">
        <v>0</v>
      </c>
      <c r="X16" s="593">
        <v>12.15095909090909</v>
      </c>
    </row>
    <row r="17" spans="2:24" ht="11.2" customHeight="1">
      <c r="B17" s="825"/>
      <c r="C17" s="825"/>
      <c r="D17" s="825"/>
      <c r="E17" s="1244"/>
      <c r="F17" s="858">
        <v>0</v>
      </c>
      <c r="G17" s="858">
        <v>691</v>
      </c>
      <c r="H17" s="858">
        <v>691</v>
      </c>
      <c r="I17" s="858">
        <v>415</v>
      </c>
      <c r="J17" s="858">
        <v>177</v>
      </c>
      <c r="K17" s="858">
        <v>65</v>
      </c>
      <c r="L17" s="858">
        <v>132</v>
      </c>
      <c r="M17" s="858">
        <v>32</v>
      </c>
      <c r="N17" s="858">
        <v>320.5</v>
      </c>
      <c r="O17" s="858">
        <v>443.9</v>
      </c>
      <c r="P17" s="858">
        <v>0</v>
      </c>
      <c r="Q17" s="858">
        <v>164</v>
      </c>
      <c r="R17" s="858"/>
      <c r="S17" s="858">
        <v>56.3</v>
      </c>
      <c r="T17" s="858">
        <v>30</v>
      </c>
      <c r="U17" s="858">
        <v>218.4</v>
      </c>
      <c r="V17" s="858">
        <v>2120.5</v>
      </c>
      <c r="W17" s="858">
        <v>0</v>
      </c>
      <c r="X17" s="858">
        <v>11.396121562952242</v>
      </c>
    </row>
    <row r="18" spans="2:24" ht="11.2" customHeight="1">
      <c r="B18" s="445" t="s">
        <v>352</v>
      </c>
      <c r="C18" s="445"/>
      <c r="D18" s="385"/>
      <c r="E18" s="30"/>
      <c r="F18" s="859"/>
      <c r="G18" s="859"/>
      <c r="H18" s="859"/>
      <c r="I18" s="859"/>
      <c r="J18" s="859"/>
      <c r="K18" s="859"/>
      <c r="L18" s="859"/>
      <c r="M18" s="859"/>
      <c r="N18" s="859"/>
      <c r="O18" s="859"/>
      <c r="P18" s="859"/>
      <c r="Q18" s="859"/>
      <c r="R18" s="859"/>
      <c r="S18" s="859"/>
      <c r="T18" s="859"/>
      <c r="U18" s="859"/>
      <c r="V18" s="859"/>
      <c r="W18" s="859"/>
      <c r="X18" s="859"/>
    </row>
    <row r="19" spans="2:24" ht="11.2" customHeight="1">
      <c r="B19" s="21" t="s">
        <v>982</v>
      </c>
      <c r="C19" s="21"/>
      <c r="D19" s="21" t="s">
        <v>983</v>
      </c>
      <c r="E19" s="856"/>
      <c r="F19" s="856">
        <v>100</v>
      </c>
      <c r="G19" s="30">
        <v>265</v>
      </c>
      <c r="H19" s="593">
        <v>265</v>
      </c>
      <c r="I19" s="593">
        <v>119.37649999999999</v>
      </c>
      <c r="J19" s="593">
        <v>30</v>
      </c>
      <c r="K19" s="593">
        <v>57</v>
      </c>
      <c r="L19" s="593">
        <v>32</v>
      </c>
      <c r="M19" s="593">
        <v>0</v>
      </c>
      <c r="N19" s="593">
        <v>71</v>
      </c>
      <c r="O19" s="593">
        <v>105</v>
      </c>
      <c r="P19" s="593">
        <v>19</v>
      </c>
      <c r="Q19" s="593">
        <v>30</v>
      </c>
      <c r="R19" s="593">
        <v>0</v>
      </c>
      <c r="S19" s="593">
        <v>59.16</v>
      </c>
      <c r="T19" s="593">
        <v>0</v>
      </c>
      <c r="U19" s="593">
        <v>259.78899999999999</v>
      </c>
      <c r="V19" s="593">
        <v>711</v>
      </c>
      <c r="W19" s="593">
        <v>0</v>
      </c>
      <c r="X19" s="593">
        <v>13.38516396226415</v>
      </c>
    </row>
    <row r="20" spans="2:24" ht="11.2" customHeight="1">
      <c r="B20" s="21"/>
      <c r="C20" s="21"/>
      <c r="D20" s="21" t="s">
        <v>984</v>
      </c>
      <c r="E20" s="856"/>
      <c r="F20" s="856">
        <v>100</v>
      </c>
      <c r="G20" s="30">
        <v>97</v>
      </c>
      <c r="H20" s="593">
        <v>97</v>
      </c>
      <c r="I20" s="593">
        <v>45</v>
      </c>
      <c r="J20" s="593">
        <v>0</v>
      </c>
      <c r="K20" s="593">
        <v>30</v>
      </c>
      <c r="L20" s="593">
        <v>30</v>
      </c>
      <c r="M20" s="593">
        <v>0</v>
      </c>
      <c r="N20" s="593">
        <v>38</v>
      </c>
      <c r="O20" s="593">
        <v>45</v>
      </c>
      <c r="P20" s="593">
        <v>0</v>
      </c>
      <c r="Q20" s="593">
        <v>25</v>
      </c>
      <c r="R20" s="593">
        <v>0</v>
      </c>
      <c r="S20" s="593">
        <v>18.61</v>
      </c>
      <c r="T20" s="593">
        <v>0</v>
      </c>
      <c r="U20" s="593">
        <v>81.968999999999994</v>
      </c>
      <c r="V20" s="593">
        <v>147</v>
      </c>
      <c r="W20" s="593">
        <v>0</v>
      </c>
      <c r="X20" s="593">
        <v>13.109567010309281</v>
      </c>
    </row>
    <row r="21" spans="2:24" ht="11.2" customHeight="1">
      <c r="B21" s="21" t="s">
        <v>985</v>
      </c>
      <c r="C21" s="21"/>
      <c r="D21" s="21" t="s">
        <v>986</v>
      </c>
      <c r="E21" s="856"/>
      <c r="F21" s="856">
        <v>100</v>
      </c>
      <c r="G21" s="30">
        <v>394</v>
      </c>
      <c r="H21" s="593">
        <v>393.846</v>
      </c>
      <c r="I21" s="593">
        <v>66.421000000000006</v>
      </c>
      <c r="J21" s="593">
        <v>67</v>
      </c>
      <c r="K21" s="593">
        <v>0</v>
      </c>
      <c r="L21" s="593">
        <v>33.210999999999999</v>
      </c>
      <c r="M21" s="593">
        <v>8</v>
      </c>
      <c r="N21" s="593">
        <v>81.819999999999993</v>
      </c>
      <c r="O21" s="593">
        <v>286.81900000000002</v>
      </c>
      <c r="P21" s="593">
        <v>34</v>
      </c>
      <c r="Q21" s="593">
        <v>0</v>
      </c>
      <c r="R21" s="593">
        <v>0</v>
      </c>
      <c r="S21" s="593">
        <v>0</v>
      </c>
      <c r="T21" s="593">
        <v>0</v>
      </c>
      <c r="U21" s="593">
        <v>37</v>
      </c>
      <c r="V21" s="593">
        <v>228</v>
      </c>
      <c r="W21" s="593">
        <v>3</v>
      </c>
      <c r="X21" s="593">
        <v>5.7511458793538583</v>
      </c>
    </row>
    <row r="22" spans="2:24" ht="11.2" customHeight="1">
      <c r="B22" s="21" t="s">
        <v>987</v>
      </c>
      <c r="C22" s="21"/>
      <c r="D22" s="21" t="s">
        <v>988</v>
      </c>
      <c r="E22" s="856"/>
      <c r="F22" s="856">
        <v>100</v>
      </c>
      <c r="G22" s="857">
        <v>110</v>
      </c>
      <c r="H22" s="1245">
        <v>110</v>
      </c>
      <c r="I22" s="1245">
        <v>47.1</v>
      </c>
      <c r="J22" s="1245">
        <v>30</v>
      </c>
      <c r="K22" s="1245">
        <v>0</v>
      </c>
      <c r="L22" s="1245">
        <v>16.5</v>
      </c>
      <c r="M22" s="1245">
        <v>3.5</v>
      </c>
      <c r="N22" s="1245">
        <v>57.5</v>
      </c>
      <c r="O22" s="1245">
        <v>90.5</v>
      </c>
      <c r="P22" s="1245">
        <v>0</v>
      </c>
      <c r="Q22" s="1245">
        <v>24.5</v>
      </c>
      <c r="R22" s="1245">
        <v>0</v>
      </c>
      <c r="S22" s="593">
        <v>19</v>
      </c>
      <c r="T22" s="1245">
        <v>0</v>
      </c>
      <c r="U22" s="1245">
        <v>37</v>
      </c>
      <c r="V22" s="1245">
        <v>155</v>
      </c>
      <c r="W22" s="1245">
        <v>0</v>
      </c>
      <c r="X22" s="1245">
        <v>10.488000000000001</v>
      </c>
    </row>
    <row r="23" spans="2:24" ht="11.2" customHeight="1">
      <c r="B23" s="825"/>
      <c r="C23" s="825"/>
      <c r="D23" s="825"/>
      <c r="E23" s="1244"/>
      <c r="F23" s="858">
        <v>0</v>
      </c>
      <c r="G23" s="858">
        <v>866</v>
      </c>
      <c r="H23" s="858">
        <v>865.846</v>
      </c>
      <c r="I23" s="858">
        <v>277.89750000000004</v>
      </c>
      <c r="J23" s="858">
        <v>127</v>
      </c>
      <c r="K23" s="858">
        <v>87</v>
      </c>
      <c r="L23" s="858">
        <v>111.711</v>
      </c>
      <c r="M23" s="858">
        <v>11.5</v>
      </c>
      <c r="N23" s="858">
        <v>248.32</v>
      </c>
      <c r="O23" s="858">
        <v>527.31899999999996</v>
      </c>
      <c r="P23" s="858">
        <v>53</v>
      </c>
      <c r="Q23" s="858">
        <v>79.5</v>
      </c>
      <c r="R23" s="858">
        <v>0</v>
      </c>
      <c r="S23" s="858">
        <v>96.77</v>
      </c>
      <c r="T23" s="858">
        <v>0</v>
      </c>
      <c r="U23" s="858">
        <v>415.75799999999998</v>
      </c>
      <c r="V23" s="858">
        <v>1241</v>
      </c>
      <c r="W23" s="858">
        <v>3</v>
      </c>
      <c r="X23" s="858">
        <v>9.5137498469704767</v>
      </c>
    </row>
    <row r="24" spans="2:24" ht="11.2" customHeight="1" thickBot="1">
      <c r="B24" s="829"/>
      <c r="C24" s="829"/>
      <c r="D24" s="829"/>
      <c r="E24" s="1244"/>
      <c r="F24" s="860">
        <v>0</v>
      </c>
      <c r="G24" s="860">
        <v>1557</v>
      </c>
      <c r="H24" s="860">
        <v>1556.846</v>
      </c>
      <c r="I24" s="860">
        <v>692.89750000000004</v>
      </c>
      <c r="J24" s="860">
        <v>304</v>
      </c>
      <c r="K24" s="860">
        <v>152</v>
      </c>
      <c r="L24" s="860">
        <v>243.71100000000001</v>
      </c>
      <c r="M24" s="860">
        <v>43.5</v>
      </c>
      <c r="N24" s="860">
        <v>568.81999999999994</v>
      </c>
      <c r="O24" s="860">
        <v>971.21899999999994</v>
      </c>
      <c r="P24" s="860">
        <v>53</v>
      </c>
      <c r="Q24" s="860">
        <v>243.5</v>
      </c>
      <c r="R24" s="860">
        <v>0</v>
      </c>
      <c r="S24" s="860">
        <v>153.07</v>
      </c>
      <c r="T24" s="860">
        <v>30</v>
      </c>
      <c r="U24" s="860">
        <v>634.15800000000002</v>
      </c>
      <c r="V24" s="860">
        <v>3361.5</v>
      </c>
      <c r="W24" s="860">
        <v>3</v>
      </c>
      <c r="X24" s="860">
        <v>10.349233161147602</v>
      </c>
    </row>
    <row r="25" spans="2:24" ht="11.5" customHeight="1">
      <c r="B25" s="399" t="s">
        <v>308</v>
      </c>
      <c r="C25" s="19" t="s">
        <v>989</v>
      </c>
      <c r="D25" s="799"/>
      <c r="E25" s="799"/>
      <c r="F25" s="100"/>
      <c r="G25" s="800"/>
      <c r="K25" s="419"/>
      <c r="X25" s="801"/>
    </row>
    <row r="26" spans="2:24" ht="11.5" customHeight="1">
      <c r="B26" s="831" t="s">
        <v>492</v>
      </c>
      <c r="C26" s="19" t="s">
        <v>990</v>
      </c>
      <c r="D26" s="799"/>
      <c r="E26" s="799"/>
      <c r="F26" s="100"/>
      <c r="G26" s="800"/>
      <c r="K26" s="419"/>
      <c r="X26" s="801"/>
    </row>
    <row r="27" spans="2:24" ht="11.5" customHeight="1">
      <c r="B27" s="399" t="s">
        <v>302</v>
      </c>
      <c r="C27" s="19" t="s">
        <v>991</v>
      </c>
      <c r="D27" s="799"/>
      <c r="E27" s="799"/>
      <c r="F27" s="100"/>
      <c r="G27" s="800"/>
      <c r="K27" s="419"/>
      <c r="X27" s="801"/>
    </row>
    <row r="28" spans="2:24" ht="11.5" customHeight="1">
      <c r="B28" s="399" t="s">
        <v>297</v>
      </c>
      <c r="C28" s="19" t="s">
        <v>992</v>
      </c>
      <c r="D28" s="799"/>
      <c r="E28" s="799"/>
      <c r="F28" s="100"/>
      <c r="G28" s="800"/>
      <c r="K28" s="419"/>
      <c r="X28" s="801"/>
    </row>
    <row r="29" spans="2:24" ht="11.5" customHeight="1">
      <c r="B29" s="399" t="s">
        <v>498</v>
      </c>
      <c r="C29" s="19" t="s">
        <v>993</v>
      </c>
      <c r="D29" s="799"/>
      <c r="E29" s="799"/>
      <c r="F29" s="100"/>
      <c r="G29" s="800"/>
      <c r="K29" s="419"/>
      <c r="X29" s="801"/>
    </row>
    <row r="30" spans="2:24" ht="11.5" customHeight="1">
      <c r="B30" s="399" t="s">
        <v>500</v>
      </c>
      <c r="C30" s="19" t="s">
        <v>994</v>
      </c>
      <c r="D30" s="799"/>
      <c r="E30" s="799"/>
      <c r="F30" s="100"/>
      <c r="G30" s="800"/>
      <c r="K30" s="419"/>
      <c r="X30" s="801"/>
    </row>
    <row r="31" spans="2:24" ht="11.5" customHeight="1">
      <c r="B31" s="399" t="s">
        <v>502</v>
      </c>
      <c r="C31" s="19" t="s">
        <v>995</v>
      </c>
      <c r="D31" s="799"/>
      <c r="E31" s="799"/>
      <c r="F31" s="100"/>
      <c r="G31" s="800"/>
      <c r="K31" s="419"/>
      <c r="X31" s="801"/>
    </row>
    <row r="32" spans="2:24" ht="11.5" customHeight="1">
      <c r="B32" s="2"/>
      <c r="C32" s="2"/>
      <c r="D32" s="799"/>
      <c r="E32" s="799"/>
      <c r="F32" s="100"/>
      <c r="G32" s="800"/>
      <c r="K32" s="419"/>
      <c r="X32" s="801"/>
    </row>
    <row r="33" spans="2:24" ht="12.3" thickBot="1">
      <c r="B33" s="421" t="s">
        <v>996</v>
      </c>
      <c r="C33" s="802"/>
      <c r="D33" s="803"/>
      <c r="E33" s="804"/>
      <c r="F33" s="805"/>
      <c r="G33" s="805"/>
      <c r="H33" s="805"/>
      <c r="I33" s="805"/>
      <c r="J33" s="805"/>
      <c r="K33" s="806"/>
      <c r="L33" s="805"/>
      <c r="M33" s="805"/>
      <c r="N33" s="805"/>
      <c r="O33" s="805"/>
      <c r="P33" s="805"/>
      <c r="Q33" s="805"/>
      <c r="R33" s="805"/>
      <c r="S33" s="805"/>
      <c r="T33" s="805"/>
      <c r="U33" s="805"/>
      <c r="V33" s="805"/>
      <c r="W33" s="805"/>
    </row>
    <row r="34" spans="2:24">
      <c r="B34" s="807"/>
      <c r="C34" s="807"/>
      <c r="D34" s="807"/>
      <c r="F34" s="808"/>
      <c r="G34" s="808"/>
      <c r="H34" s="808"/>
      <c r="I34" s="808"/>
      <c r="J34" s="808"/>
      <c r="K34" s="808"/>
      <c r="L34" s="809"/>
      <c r="M34" s="808"/>
      <c r="N34" s="808"/>
      <c r="O34" s="808"/>
      <c r="P34" s="808"/>
      <c r="Q34" s="808"/>
      <c r="R34" s="808"/>
      <c r="S34" s="808"/>
      <c r="T34" s="809"/>
      <c r="U34" s="809"/>
      <c r="V34" s="809"/>
      <c r="W34" s="808"/>
      <c r="X34" s="810" t="s">
        <v>823</v>
      </c>
    </row>
    <row r="35" spans="2:24">
      <c r="B35" s="811"/>
      <c r="C35" s="811"/>
      <c r="D35" s="811"/>
      <c r="E35" s="443"/>
      <c r="F35" s="811"/>
      <c r="G35" s="811"/>
      <c r="H35" s="812" t="s">
        <v>933</v>
      </c>
      <c r="I35" s="813"/>
      <c r="J35" s="811"/>
      <c r="K35" s="811"/>
      <c r="L35" s="811"/>
      <c r="M35" s="811"/>
      <c r="N35" s="811"/>
      <c r="O35" s="813"/>
      <c r="P35" s="813"/>
      <c r="Q35" s="813"/>
      <c r="R35" s="813"/>
      <c r="S35" s="811"/>
      <c r="T35" s="813"/>
      <c r="U35" s="813"/>
      <c r="V35" s="813"/>
      <c r="W35" s="813"/>
      <c r="X35" s="813"/>
    </row>
    <row r="36" spans="2:24">
      <c r="B36" s="814"/>
      <c r="C36" s="814"/>
      <c r="D36" s="815"/>
      <c r="E36" s="443"/>
      <c r="F36" s="816"/>
      <c r="G36" s="816"/>
      <c r="H36" s="816" t="s">
        <v>997</v>
      </c>
      <c r="I36" s="816"/>
      <c r="J36" s="816"/>
      <c r="K36" s="816"/>
      <c r="L36" s="816"/>
      <c r="M36" s="816"/>
      <c r="N36" s="816"/>
      <c r="O36" s="816"/>
      <c r="P36" s="816"/>
      <c r="Q36" s="816"/>
      <c r="R36" s="816"/>
      <c r="S36" s="816"/>
      <c r="T36" s="816"/>
      <c r="U36" s="816"/>
      <c r="V36" s="816"/>
      <c r="W36" s="816"/>
      <c r="X36" s="816" t="s">
        <v>998</v>
      </c>
    </row>
    <row r="37" spans="2:24">
      <c r="B37" s="817"/>
      <c r="C37" s="817"/>
      <c r="D37" s="817"/>
      <c r="E37" s="443"/>
      <c r="F37" s="818"/>
      <c r="G37" s="818"/>
      <c r="H37" s="818"/>
      <c r="I37" s="818"/>
      <c r="J37" s="818"/>
      <c r="K37" s="818"/>
      <c r="L37" s="818"/>
      <c r="M37" s="818"/>
      <c r="N37" s="818"/>
      <c r="O37" s="818" t="s">
        <v>936</v>
      </c>
      <c r="P37" s="818"/>
      <c r="Q37" s="818"/>
      <c r="R37" s="818"/>
      <c r="S37" s="818"/>
      <c r="T37" s="818"/>
      <c r="U37" s="818"/>
      <c r="V37" s="818"/>
      <c r="W37" s="817"/>
      <c r="X37" s="819"/>
    </row>
    <row r="38" spans="2:24">
      <c r="B38" s="817"/>
      <c r="C38" s="817"/>
      <c r="D38" s="817"/>
      <c r="E38" s="443"/>
      <c r="F38" s="818"/>
      <c r="G38" s="818"/>
      <c r="H38" s="818"/>
      <c r="I38" s="818"/>
      <c r="J38" s="818"/>
      <c r="K38" s="818"/>
      <c r="L38" s="818"/>
      <c r="M38" s="818"/>
      <c r="N38" s="818" t="s">
        <v>936</v>
      </c>
      <c r="O38" s="818" t="s">
        <v>937</v>
      </c>
      <c r="P38" s="818"/>
      <c r="Q38" s="818"/>
      <c r="R38" s="818"/>
      <c r="S38" s="818"/>
      <c r="T38" s="818"/>
      <c r="U38" s="818"/>
      <c r="V38" s="818"/>
      <c r="W38" s="817"/>
      <c r="X38" s="819"/>
    </row>
    <row r="39" spans="2:24">
      <c r="B39" s="817"/>
      <c r="C39" s="817"/>
      <c r="D39" s="817"/>
      <c r="E39" s="443"/>
      <c r="F39" s="818"/>
      <c r="G39" s="818"/>
      <c r="H39" s="818"/>
      <c r="I39" s="818"/>
      <c r="J39" s="818"/>
      <c r="K39" s="818"/>
      <c r="L39" s="818"/>
      <c r="M39" s="818" t="s">
        <v>938</v>
      </c>
      <c r="N39" s="818" t="s">
        <v>937</v>
      </c>
      <c r="O39" s="818" t="s">
        <v>939</v>
      </c>
      <c r="P39" s="818"/>
      <c r="Q39" s="818"/>
      <c r="R39" s="818"/>
      <c r="S39" s="818" t="s">
        <v>940</v>
      </c>
      <c r="T39" s="818"/>
      <c r="U39" s="818"/>
      <c r="V39" s="818"/>
      <c r="W39" s="817"/>
      <c r="X39" s="818"/>
    </row>
    <row r="40" spans="2:24">
      <c r="B40" s="817"/>
      <c r="C40" s="817"/>
      <c r="D40" s="817"/>
      <c r="E40" s="443"/>
      <c r="F40" s="818" t="s">
        <v>564</v>
      </c>
      <c r="G40" s="818"/>
      <c r="H40" s="818"/>
      <c r="I40" s="818"/>
      <c r="J40" s="818" t="s">
        <v>941</v>
      </c>
      <c r="K40" s="818"/>
      <c r="L40" s="818"/>
      <c r="M40" s="818" t="s">
        <v>942</v>
      </c>
      <c r="N40" s="818" t="s">
        <v>943</v>
      </c>
      <c r="O40" s="818" t="s">
        <v>944</v>
      </c>
      <c r="P40" s="818"/>
      <c r="Q40" s="818"/>
      <c r="R40" s="818"/>
      <c r="S40" s="818" t="s">
        <v>942</v>
      </c>
      <c r="T40" s="818"/>
      <c r="U40" s="818"/>
      <c r="V40" s="818"/>
      <c r="W40" s="817"/>
      <c r="X40" s="818" t="s">
        <v>945</v>
      </c>
    </row>
    <row r="41" spans="2:24">
      <c r="B41" s="820" t="s">
        <v>946</v>
      </c>
      <c r="C41" s="820"/>
      <c r="D41" s="821"/>
      <c r="F41" s="818" t="s">
        <v>947</v>
      </c>
      <c r="G41" s="818"/>
      <c r="H41" s="818" t="s">
        <v>948</v>
      </c>
      <c r="I41" s="818" t="s">
        <v>949</v>
      </c>
      <c r="J41" s="818" t="s">
        <v>950</v>
      </c>
      <c r="K41" s="818" t="s">
        <v>951</v>
      </c>
      <c r="L41" s="818" t="s">
        <v>952</v>
      </c>
      <c r="M41" s="818" t="s">
        <v>953</v>
      </c>
      <c r="N41" s="818" t="s">
        <v>954</v>
      </c>
      <c r="O41" s="818" t="s">
        <v>942</v>
      </c>
      <c r="P41" s="818" t="s">
        <v>955</v>
      </c>
      <c r="Q41" s="818"/>
      <c r="R41" s="818"/>
      <c r="S41" s="818" t="s">
        <v>956</v>
      </c>
      <c r="T41" s="818"/>
      <c r="U41" s="818"/>
      <c r="V41" s="818"/>
      <c r="W41" s="817"/>
      <c r="X41" s="818" t="s">
        <v>957</v>
      </c>
    </row>
    <row r="42" spans="2:24">
      <c r="B42" s="820" t="s">
        <v>999</v>
      </c>
      <c r="C42" s="820"/>
      <c r="D42" s="817"/>
      <c r="E42" s="443"/>
      <c r="F42" s="817" t="s">
        <v>1000</v>
      </c>
      <c r="G42" s="818" t="s">
        <v>960</v>
      </c>
      <c r="H42" s="818" t="s">
        <v>961</v>
      </c>
      <c r="I42" s="818" t="s">
        <v>962</v>
      </c>
      <c r="J42" s="818" t="s">
        <v>963</v>
      </c>
      <c r="K42" s="818" t="s">
        <v>964</v>
      </c>
      <c r="L42" s="818" t="s">
        <v>965</v>
      </c>
      <c r="M42" s="818" t="s">
        <v>966</v>
      </c>
      <c r="N42" s="818" t="s">
        <v>967</v>
      </c>
      <c r="O42" s="818" t="s">
        <v>968</v>
      </c>
      <c r="P42" s="818" t="s">
        <v>969</v>
      </c>
      <c r="Q42" s="818" t="s">
        <v>970</v>
      </c>
      <c r="R42" s="818"/>
      <c r="S42" s="818" t="s">
        <v>971</v>
      </c>
      <c r="T42" s="818" t="s">
        <v>972</v>
      </c>
      <c r="U42" s="816" t="s">
        <v>1001</v>
      </c>
      <c r="V42" s="816" t="s">
        <v>1002</v>
      </c>
      <c r="W42" s="816" t="s">
        <v>1003</v>
      </c>
      <c r="X42" s="816" t="s">
        <v>1004</v>
      </c>
    </row>
    <row r="43" spans="2:24">
      <c r="B43" s="445" t="s">
        <v>149</v>
      </c>
      <c r="C43" s="445"/>
      <c r="D43" s="385"/>
      <c r="E43" s="21"/>
      <c r="F43" s="386"/>
      <c r="G43" s="386"/>
      <c r="H43" s="386"/>
      <c r="I43" s="386"/>
      <c r="J43" s="386"/>
      <c r="K43" s="446"/>
      <c r="L43" s="386"/>
      <c r="M43" s="386"/>
      <c r="N43" s="386"/>
      <c r="O43" s="386"/>
      <c r="P43" s="446"/>
      <c r="Q43" s="446"/>
      <c r="R43" s="446"/>
      <c r="S43" s="386"/>
      <c r="T43" s="446"/>
      <c r="U43" s="446"/>
      <c r="V43" s="446"/>
      <c r="W43" s="447"/>
      <c r="X43" s="446" t="s">
        <v>977</v>
      </c>
    </row>
    <row r="44" spans="2:24">
      <c r="B44" s="21" t="s">
        <v>978</v>
      </c>
      <c r="C44" s="21"/>
      <c r="D44" s="21" t="s">
        <v>979</v>
      </c>
      <c r="E44" s="21"/>
      <c r="F44" s="822">
        <v>100</v>
      </c>
      <c r="G44" s="31">
        <v>251</v>
      </c>
      <c r="H44" s="31">
        <v>251</v>
      </c>
      <c r="I44" s="31">
        <v>139</v>
      </c>
      <c r="J44" s="31">
        <v>0</v>
      </c>
      <c r="K44" s="31">
        <v>65</v>
      </c>
      <c r="L44" s="31">
        <v>65.400000000000006</v>
      </c>
      <c r="M44" s="31">
        <v>0</v>
      </c>
      <c r="N44" s="31">
        <v>100.5</v>
      </c>
      <c r="O44" s="31">
        <v>79.400000000000006</v>
      </c>
      <c r="P44" s="31">
        <v>0</v>
      </c>
      <c r="Q44" s="31">
        <v>62</v>
      </c>
      <c r="R44" s="31"/>
      <c r="S44" s="31">
        <v>26</v>
      </c>
      <c r="T44" s="31">
        <v>0</v>
      </c>
      <c r="U44" s="31">
        <v>188.4</v>
      </c>
      <c r="V44" s="31">
        <v>297.7</v>
      </c>
      <c r="W44" s="31">
        <v>0</v>
      </c>
      <c r="X44" s="31">
        <v>10.069912350597608</v>
      </c>
    </row>
    <row r="45" spans="2:24">
      <c r="B45" s="21" t="s">
        <v>980</v>
      </c>
      <c r="C45" s="21"/>
      <c r="D45" s="21" t="s">
        <v>981</v>
      </c>
      <c r="E45" s="21"/>
      <c r="F45" s="822">
        <v>100</v>
      </c>
      <c r="G45" s="31">
        <v>440</v>
      </c>
      <c r="H45" s="31">
        <v>440</v>
      </c>
      <c r="I45" s="31">
        <v>276.2</v>
      </c>
      <c r="J45" s="31">
        <v>177</v>
      </c>
      <c r="K45" s="31">
        <v>0</v>
      </c>
      <c r="L45" s="31">
        <v>67</v>
      </c>
      <c r="M45" s="31">
        <v>32</v>
      </c>
      <c r="N45" s="31">
        <v>219.7</v>
      </c>
      <c r="O45" s="31">
        <v>364.9</v>
      </c>
      <c r="P45" s="31">
        <v>0</v>
      </c>
      <c r="Q45" s="31">
        <v>102</v>
      </c>
      <c r="R45" s="31"/>
      <c r="S45" s="31">
        <v>30.3</v>
      </c>
      <c r="T45" s="31">
        <v>30</v>
      </c>
      <c r="U45" s="31">
        <v>30</v>
      </c>
      <c r="V45" s="31">
        <v>1822.8</v>
      </c>
      <c r="W45" s="31">
        <v>0</v>
      </c>
      <c r="X45" s="31">
        <v>12.081663636363634</v>
      </c>
    </row>
    <row r="46" spans="2:24">
      <c r="B46" s="825"/>
      <c r="C46" s="825"/>
      <c r="D46" s="825"/>
      <c r="E46" s="21"/>
      <c r="F46" s="826">
        <v>0</v>
      </c>
      <c r="G46" s="826">
        <v>691</v>
      </c>
      <c r="H46" s="826">
        <v>691</v>
      </c>
      <c r="I46" s="826">
        <v>415.2</v>
      </c>
      <c r="J46" s="826">
        <v>177</v>
      </c>
      <c r="K46" s="826">
        <v>65</v>
      </c>
      <c r="L46" s="826">
        <v>132.4</v>
      </c>
      <c r="M46" s="826">
        <v>32</v>
      </c>
      <c r="N46" s="826">
        <v>320.2</v>
      </c>
      <c r="O46" s="826">
        <v>444.29999999999995</v>
      </c>
      <c r="P46" s="826">
        <v>0</v>
      </c>
      <c r="Q46" s="826">
        <v>163.5</v>
      </c>
      <c r="R46" s="826"/>
      <c r="S46" s="826">
        <v>56.3</v>
      </c>
      <c r="T46" s="826">
        <v>30</v>
      </c>
      <c r="U46" s="826">
        <v>218.4</v>
      </c>
      <c r="V46" s="826">
        <v>2120.5</v>
      </c>
      <c r="W46" s="826">
        <v>0</v>
      </c>
      <c r="X46" s="826">
        <v>11.350911722141822</v>
      </c>
    </row>
    <row r="47" spans="2:24">
      <c r="B47" s="406" t="s">
        <v>352</v>
      </c>
      <c r="C47" s="406"/>
      <c r="D47" s="385"/>
      <c r="E47" s="21"/>
      <c r="F47" s="386"/>
      <c r="G47" s="386"/>
      <c r="H47" s="386"/>
      <c r="I47" s="386"/>
      <c r="J47" s="386"/>
      <c r="K47" s="386"/>
      <c r="L47" s="386"/>
      <c r="M47" s="386"/>
      <c r="N47" s="386"/>
      <c r="O47" s="386"/>
      <c r="P47" s="386"/>
      <c r="Q47" s="386"/>
      <c r="R47" s="386"/>
      <c r="S47" s="386"/>
      <c r="T47" s="386"/>
      <c r="U47" s="386"/>
      <c r="V47" s="386"/>
      <c r="W47" s="386"/>
      <c r="X47" s="386"/>
    </row>
    <row r="48" spans="2:24">
      <c r="B48" s="21" t="s">
        <v>982</v>
      </c>
      <c r="C48" s="21"/>
      <c r="D48" s="21" t="s">
        <v>1005</v>
      </c>
      <c r="E48" s="21"/>
      <c r="F48" s="822">
        <v>100</v>
      </c>
      <c r="G48" s="31">
        <v>265</v>
      </c>
      <c r="H48" s="31">
        <v>265</v>
      </c>
      <c r="I48" s="31">
        <v>119.37649999999999</v>
      </c>
      <c r="J48" s="31">
        <v>29.751999999999999</v>
      </c>
      <c r="K48" s="31">
        <v>56.728601562500003</v>
      </c>
      <c r="L48" s="31">
        <v>31.96</v>
      </c>
      <c r="M48" s="31">
        <v>0</v>
      </c>
      <c r="N48" s="31">
        <v>71.093000000000004</v>
      </c>
      <c r="O48" s="31">
        <v>104.79590039062499</v>
      </c>
      <c r="P48" s="31">
        <v>19.41</v>
      </c>
      <c r="Q48" s="31">
        <v>30.31</v>
      </c>
      <c r="R48" s="31"/>
      <c r="S48" s="31">
        <v>59.160478750000003</v>
      </c>
      <c r="T48" s="31">
        <v>0</v>
      </c>
      <c r="U48" s="31">
        <v>259.78899999999999</v>
      </c>
      <c r="V48" s="31">
        <v>711</v>
      </c>
      <c r="W48" s="31">
        <v>0</v>
      </c>
      <c r="X48" s="31">
        <v>13.39445709090978</v>
      </c>
    </row>
    <row r="49" spans="2:24">
      <c r="B49" s="21"/>
      <c r="C49" s="21"/>
      <c r="D49" s="21" t="s">
        <v>984</v>
      </c>
      <c r="E49" s="21"/>
      <c r="F49" s="822">
        <v>100</v>
      </c>
      <c r="G49" s="31">
        <v>97</v>
      </c>
      <c r="H49" s="31">
        <v>96.702199218749996</v>
      </c>
      <c r="I49" s="31">
        <v>45.174199218749997</v>
      </c>
      <c r="J49" s="31">
        <v>0</v>
      </c>
      <c r="K49" s="31">
        <v>29.907359374999999</v>
      </c>
      <c r="L49" s="31">
        <v>30.332199707031201</v>
      </c>
      <c r="M49" s="31">
        <v>0</v>
      </c>
      <c r="N49" s="31">
        <v>37.852399902343699</v>
      </c>
      <c r="O49" s="31">
        <v>44.5962006835937</v>
      </c>
      <c r="P49" s="31">
        <v>0</v>
      </c>
      <c r="Q49" s="31">
        <v>24.9369609375</v>
      </c>
      <c r="R49" s="31"/>
      <c r="S49" s="31">
        <v>18.610600097656199</v>
      </c>
      <c r="T49" s="31">
        <v>0</v>
      </c>
      <c r="U49" s="31">
        <v>81.968999999999994</v>
      </c>
      <c r="V49" s="31">
        <v>147</v>
      </c>
      <c r="W49" s="31">
        <v>0</v>
      </c>
      <c r="X49" s="31">
        <v>13.13969333120534</v>
      </c>
    </row>
    <row r="50" spans="2:24">
      <c r="B50" s="21" t="s">
        <v>985</v>
      </c>
      <c r="C50" s="21"/>
      <c r="D50" s="21" t="s">
        <v>986</v>
      </c>
      <c r="E50" s="21"/>
      <c r="F50" s="822">
        <v>100</v>
      </c>
      <c r="G50" s="31">
        <v>393.846</v>
      </c>
      <c r="H50" s="31">
        <v>393.846</v>
      </c>
      <c r="I50" s="31">
        <v>66.421344000000005</v>
      </c>
      <c r="J50" s="31">
        <v>66.964789062500003</v>
      </c>
      <c r="K50" s="31">
        <v>0</v>
      </c>
      <c r="L50" s="31">
        <v>33.210999999999999</v>
      </c>
      <c r="M50" s="31">
        <v>7.8497954101562497</v>
      </c>
      <c r="N50" s="31">
        <v>82</v>
      </c>
      <c r="O50" s="31">
        <v>286.81900000000002</v>
      </c>
      <c r="P50" s="31">
        <v>33.965460937499998</v>
      </c>
      <c r="Q50" s="31">
        <v>0</v>
      </c>
      <c r="R50" s="31"/>
      <c r="S50" s="31">
        <v>0</v>
      </c>
      <c r="T50" s="31">
        <v>0</v>
      </c>
      <c r="U50" s="31">
        <v>36.504828000000003</v>
      </c>
      <c r="V50" s="31">
        <v>228</v>
      </c>
      <c r="W50" s="31">
        <v>2.7172368164062499</v>
      </c>
      <c r="X50" s="31">
        <v>5.7225347902896209</v>
      </c>
    </row>
    <row r="51" spans="2:24">
      <c r="B51" s="21" t="s">
        <v>987</v>
      </c>
      <c r="C51" s="21"/>
      <c r="D51" s="21" t="s">
        <v>988</v>
      </c>
      <c r="E51" s="21"/>
      <c r="F51" s="822">
        <v>100</v>
      </c>
      <c r="G51" s="394">
        <v>110</v>
      </c>
      <c r="H51" s="394">
        <v>110</v>
      </c>
      <c r="I51" s="394">
        <v>47.1</v>
      </c>
      <c r="J51" s="394">
        <v>30</v>
      </c>
      <c r="K51" s="394">
        <v>0</v>
      </c>
      <c r="L51" s="394">
        <v>16.5</v>
      </c>
      <c r="M51" s="394">
        <v>3.4620000000000002</v>
      </c>
      <c r="N51" s="394">
        <v>57.5</v>
      </c>
      <c r="O51" s="394">
        <v>90.5</v>
      </c>
      <c r="P51" s="394">
        <v>0</v>
      </c>
      <c r="Q51" s="394">
        <v>24.5</v>
      </c>
      <c r="R51" s="394"/>
      <c r="S51" s="31">
        <v>19</v>
      </c>
      <c r="T51" s="394">
        <v>0</v>
      </c>
      <c r="U51" s="394">
        <v>37</v>
      </c>
      <c r="V51" s="394">
        <v>155</v>
      </c>
      <c r="W51" s="394">
        <v>0</v>
      </c>
      <c r="X51" s="394">
        <v>10.875751379910833</v>
      </c>
    </row>
    <row r="52" spans="2:24">
      <c r="B52" s="825"/>
      <c r="C52" s="825"/>
      <c r="D52" s="825"/>
      <c r="E52" s="21"/>
      <c r="F52" s="826">
        <v>0</v>
      </c>
      <c r="G52" s="826">
        <v>865.846</v>
      </c>
      <c r="H52" s="826">
        <v>865.54819921875003</v>
      </c>
      <c r="I52" s="826">
        <v>278.07204321875003</v>
      </c>
      <c r="J52" s="826">
        <v>126.7167890625</v>
      </c>
      <c r="K52" s="826">
        <v>86.635960937500002</v>
      </c>
      <c r="L52" s="826">
        <v>112.0031997070312</v>
      </c>
      <c r="M52" s="826">
        <v>11.31179541015625</v>
      </c>
      <c r="N52" s="826">
        <v>248.8103149414062</v>
      </c>
      <c r="O52" s="826">
        <v>526.71110107421873</v>
      </c>
      <c r="P52" s="826">
        <v>53.375460937499994</v>
      </c>
      <c r="Q52" s="826">
        <v>79.746960937500006</v>
      </c>
      <c r="R52" s="826"/>
      <c r="S52" s="826">
        <v>96.771078847656199</v>
      </c>
      <c r="T52" s="826">
        <v>0</v>
      </c>
      <c r="U52" s="826">
        <v>415.26282800000001</v>
      </c>
      <c r="V52" s="826">
        <v>1241</v>
      </c>
      <c r="W52" s="826">
        <v>2.7172368164062499</v>
      </c>
      <c r="X52" s="826">
        <v>9.553859919506273</v>
      </c>
    </row>
    <row r="53" spans="2:24" ht="11.7" thickBot="1">
      <c r="B53" s="829"/>
      <c r="C53" s="829"/>
      <c r="D53" s="829"/>
      <c r="E53" s="21"/>
      <c r="F53" s="829">
        <v>0</v>
      </c>
      <c r="G53" s="829">
        <v>1556.846</v>
      </c>
      <c r="H53" s="829">
        <v>1556.5481992187501</v>
      </c>
      <c r="I53" s="829">
        <v>693.27204321875001</v>
      </c>
      <c r="J53" s="829">
        <v>303.71678906249997</v>
      </c>
      <c r="K53" s="829">
        <v>151.63596093749999</v>
      </c>
      <c r="L53" s="829">
        <v>244.40319970703121</v>
      </c>
      <c r="M53" s="829">
        <v>43.31179541015625</v>
      </c>
      <c r="N53" s="829">
        <v>569.01031494140625</v>
      </c>
      <c r="O53" s="829">
        <v>971.01110107421869</v>
      </c>
      <c r="P53" s="829">
        <v>53.375460937499994</v>
      </c>
      <c r="Q53" s="829">
        <v>243.24696093750001</v>
      </c>
      <c r="R53" s="829"/>
      <c r="S53" s="829">
        <v>153.0710788476562</v>
      </c>
      <c r="T53" s="829">
        <v>30</v>
      </c>
      <c r="U53" s="829">
        <v>633.66282799999999</v>
      </c>
      <c r="V53" s="829">
        <v>3361.5</v>
      </c>
      <c r="W53" s="829">
        <v>2.7172368164062499</v>
      </c>
      <c r="X53" s="829">
        <v>10.351756686423471</v>
      </c>
    </row>
    <row r="54" spans="2:24">
      <c r="B54" s="399" t="s">
        <v>308</v>
      </c>
      <c r="C54" s="19" t="s">
        <v>989</v>
      </c>
    </row>
    <row r="55" spans="2:24">
      <c r="B55" s="831" t="s">
        <v>492</v>
      </c>
      <c r="C55" s="19" t="s">
        <v>1006</v>
      </c>
      <c r="D55" s="19"/>
      <c r="E55" s="19"/>
      <c r="F55" s="19"/>
      <c r="G55" s="19"/>
      <c r="H55" s="19"/>
      <c r="I55" s="19"/>
      <c r="J55" s="19"/>
      <c r="K55" s="19"/>
      <c r="L55" s="19"/>
      <c r="W55" s="832"/>
      <c r="X55" s="832"/>
    </row>
    <row r="56" spans="2:24">
      <c r="B56" s="399" t="s">
        <v>302</v>
      </c>
      <c r="C56" s="19" t="s">
        <v>990</v>
      </c>
    </row>
    <row r="57" spans="2:24">
      <c r="B57" s="399" t="s">
        <v>297</v>
      </c>
      <c r="C57" s="19" t="s">
        <v>991</v>
      </c>
    </row>
    <row r="58" spans="2:24">
      <c r="B58" s="399" t="s">
        <v>498</v>
      </c>
      <c r="C58" s="19" t="s">
        <v>992</v>
      </c>
    </row>
    <row r="59" spans="2:24">
      <c r="B59" s="399" t="s">
        <v>500</v>
      </c>
      <c r="C59" s="19" t="s">
        <v>993</v>
      </c>
    </row>
    <row r="60" spans="2:24">
      <c r="B60" s="399" t="s">
        <v>502</v>
      </c>
      <c r="C60" s="19" t="s">
        <v>994</v>
      </c>
    </row>
    <row r="61" spans="2:24">
      <c r="B61" s="399" t="s">
        <v>504</v>
      </c>
      <c r="C61" s="19" t="s">
        <v>995</v>
      </c>
    </row>
    <row r="62" spans="2:24">
      <c r="B62" s="399"/>
      <c r="C62" s="19"/>
    </row>
    <row r="63" spans="2:24" ht="12.3" thickBot="1">
      <c r="B63" s="421" t="s">
        <v>996</v>
      </c>
      <c r="C63" s="802"/>
      <c r="D63" s="803"/>
      <c r="E63" s="804"/>
      <c r="F63" s="805"/>
      <c r="G63" s="805"/>
      <c r="H63" s="805"/>
      <c r="I63" s="805"/>
      <c r="J63" s="805"/>
      <c r="K63" s="806"/>
      <c r="L63" s="805"/>
      <c r="M63" s="805"/>
      <c r="N63" s="805"/>
      <c r="O63" s="805"/>
      <c r="P63" s="805"/>
      <c r="Q63" s="805"/>
      <c r="R63" s="805"/>
      <c r="S63" s="805"/>
      <c r="T63" s="805"/>
      <c r="U63" s="805"/>
      <c r="V63" s="805"/>
      <c r="W63" s="805"/>
    </row>
    <row r="64" spans="2:24">
      <c r="B64" s="807"/>
      <c r="C64" s="807"/>
      <c r="D64" s="807"/>
      <c r="F64" s="808"/>
      <c r="G64" s="808"/>
      <c r="H64" s="808"/>
      <c r="I64" s="808"/>
      <c r="J64" s="808"/>
      <c r="K64" s="808"/>
      <c r="L64" s="809"/>
      <c r="M64" s="808"/>
      <c r="N64" s="808"/>
      <c r="O64" s="808"/>
      <c r="P64" s="808"/>
      <c r="Q64" s="808"/>
      <c r="R64" s="808"/>
      <c r="S64" s="808"/>
      <c r="T64" s="809"/>
      <c r="U64" s="809"/>
      <c r="V64" s="809"/>
      <c r="W64" s="808"/>
      <c r="X64" s="810" t="s">
        <v>823</v>
      </c>
    </row>
    <row r="65" spans="2:24" ht="16.5" customHeight="1">
      <c r="B65" s="811"/>
      <c r="C65" s="811"/>
      <c r="D65" s="811"/>
      <c r="E65" s="443"/>
      <c r="F65" s="811"/>
      <c r="G65" s="811"/>
      <c r="H65" s="812" t="s">
        <v>933</v>
      </c>
      <c r="I65" s="813"/>
      <c r="J65" s="811"/>
      <c r="K65" s="811"/>
      <c r="L65" s="811"/>
      <c r="M65" s="811"/>
      <c r="N65" s="811"/>
      <c r="O65" s="813"/>
      <c r="P65" s="813"/>
      <c r="Q65" s="813"/>
      <c r="R65" s="813"/>
      <c r="S65" s="811"/>
      <c r="T65" s="813"/>
      <c r="U65" s="813"/>
      <c r="V65" s="813"/>
      <c r="W65" s="813"/>
      <c r="X65" s="813"/>
    </row>
    <row r="66" spans="2:24" ht="16.5" customHeight="1">
      <c r="B66" s="814"/>
      <c r="C66" s="814"/>
      <c r="D66" s="815"/>
      <c r="E66" s="443"/>
      <c r="F66" s="816"/>
      <c r="G66" s="816"/>
      <c r="H66" s="816" t="s">
        <v>1007</v>
      </c>
      <c r="I66" s="816"/>
      <c r="J66" s="816"/>
      <c r="K66" s="816"/>
      <c r="L66" s="816"/>
      <c r="M66" s="816"/>
      <c r="N66" s="816"/>
      <c r="O66" s="816"/>
      <c r="P66" s="816"/>
      <c r="Q66" s="816"/>
      <c r="R66" s="816"/>
      <c r="S66" s="816"/>
      <c r="T66" s="816"/>
      <c r="U66" s="816"/>
      <c r="V66" s="816"/>
      <c r="W66" s="816"/>
      <c r="X66" s="816" t="s">
        <v>998</v>
      </c>
    </row>
    <row r="67" spans="2:24" ht="16.5" customHeight="1">
      <c r="B67" s="817"/>
      <c r="C67" s="817"/>
      <c r="D67" s="817"/>
      <c r="E67" s="443"/>
      <c r="F67" s="818"/>
      <c r="G67" s="818"/>
      <c r="H67" s="818"/>
      <c r="I67" s="818"/>
      <c r="J67" s="818"/>
      <c r="K67" s="818"/>
      <c r="L67" s="818"/>
      <c r="M67" s="818"/>
      <c r="N67" s="818"/>
      <c r="O67" s="818" t="s">
        <v>936</v>
      </c>
      <c r="P67" s="818"/>
      <c r="Q67" s="818"/>
      <c r="R67" s="818"/>
      <c r="S67" s="818"/>
      <c r="T67" s="818"/>
      <c r="U67" s="818"/>
      <c r="V67" s="818"/>
      <c r="W67" s="817"/>
      <c r="X67" s="819"/>
    </row>
    <row r="68" spans="2:24" ht="16.5" customHeight="1">
      <c r="B68" s="817"/>
      <c r="C68" s="817"/>
      <c r="D68" s="817"/>
      <c r="E68" s="443"/>
      <c r="F68" s="818"/>
      <c r="G68" s="818"/>
      <c r="H68" s="818"/>
      <c r="I68" s="818"/>
      <c r="J68" s="818"/>
      <c r="K68" s="818"/>
      <c r="L68" s="818"/>
      <c r="M68" s="818"/>
      <c r="N68" s="818" t="s">
        <v>936</v>
      </c>
      <c r="O68" s="818" t="s">
        <v>937</v>
      </c>
      <c r="P68" s="818"/>
      <c r="Q68" s="818"/>
      <c r="R68" s="818"/>
      <c r="S68" s="818"/>
      <c r="T68" s="818"/>
      <c r="U68" s="818"/>
      <c r="V68" s="818"/>
      <c r="W68" s="817"/>
      <c r="X68" s="819"/>
    </row>
    <row r="69" spans="2:24" ht="10.5" customHeight="1">
      <c r="B69" s="817"/>
      <c r="C69" s="817"/>
      <c r="D69" s="817"/>
      <c r="E69" s="443"/>
      <c r="F69" s="818"/>
      <c r="G69" s="818"/>
      <c r="H69" s="818"/>
      <c r="I69" s="818"/>
      <c r="J69" s="818"/>
      <c r="K69" s="818"/>
      <c r="L69" s="818"/>
      <c r="M69" s="818" t="s">
        <v>938</v>
      </c>
      <c r="N69" s="818" t="s">
        <v>937</v>
      </c>
      <c r="O69" s="818" t="s">
        <v>939</v>
      </c>
      <c r="P69" s="818"/>
      <c r="Q69" s="818"/>
      <c r="R69" s="818"/>
      <c r="S69" s="818" t="s">
        <v>940</v>
      </c>
      <c r="T69" s="818"/>
      <c r="U69" s="818"/>
      <c r="V69" s="818"/>
      <c r="W69" s="817"/>
      <c r="X69" s="818"/>
    </row>
    <row r="70" spans="2:24" ht="10.5" customHeight="1">
      <c r="B70" s="817"/>
      <c r="C70" s="817"/>
      <c r="D70" s="817"/>
      <c r="E70" s="443"/>
      <c r="F70" s="818" t="s">
        <v>564</v>
      </c>
      <c r="G70" s="818"/>
      <c r="H70" s="818"/>
      <c r="I70" s="818"/>
      <c r="J70" s="818" t="s">
        <v>941</v>
      </c>
      <c r="K70" s="818"/>
      <c r="L70" s="818"/>
      <c r="M70" s="818" t="s">
        <v>942</v>
      </c>
      <c r="N70" s="818" t="s">
        <v>943</v>
      </c>
      <c r="O70" s="818" t="s">
        <v>944</v>
      </c>
      <c r="P70" s="818"/>
      <c r="Q70" s="818"/>
      <c r="R70" s="818"/>
      <c r="S70" s="818" t="s">
        <v>942</v>
      </c>
      <c r="T70" s="818"/>
      <c r="U70" s="818"/>
      <c r="V70" s="818"/>
      <c r="W70" s="817"/>
      <c r="X70" s="818" t="s">
        <v>945</v>
      </c>
    </row>
    <row r="71" spans="2:24" ht="10.5" customHeight="1">
      <c r="B71" s="820" t="s">
        <v>946</v>
      </c>
      <c r="C71" s="820"/>
      <c r="D71" s="821"/>
      <c r="F71" s="818" t="s">
        <v>947</v>
      </c>
      <c r="G71" s="818"/>
      <c r="H71" s="818" t="s">
        <v>948</v>
      </c>
      <c r="I71" s="818" t="s">
        <v>949</v>
      </c>
      <c r="J71" s="818" t="s">
        <v>950</v>
      </c>
      <c r="K71" s="818" t="s">
        <v>951</v>
      </c>
      <c r="L71" s="818" t="s">
        <v>952</v>
      </c>
      <c r="M71" s="818" t="s">
        <v>953</v>
      </c>
      <c r="N71" s="818" t="s">
        <v>954</v>
      </c>
      <c r="O71" s="818" t="s">
        <v>942</v>
      </c>
      <c r="P71" s="818" t="s">
        <v>955</v>
      </c>
      <c r="Q71" s="818"/>
      <c r="R71" s="818"/>
      <c r="S71" s="818" t="s">
        <v>956</v>
      </c>
      <c r="T71" s="818"/>
      <c r="U71" s="818"/>
      <c r="V71" s="818"/>
      <c r="W71" s="817"/>
      <c r="X71" s="818" t="s">
        <v>957</v>
      </c>
    </row>
    <row r="72" spans="2:24" ht="10.5" customHeight="1">
      <c r="B72" s="820" t="s">
        <v>1008</v>
      </c>
      <c r="C72" s="820"/>
      <c r="D72" s="817"/>
      <c r="E72" s="443"/>
      <c r="F72" s="817" t="s">
        <v>959</v>
      </c>
      <c r="G72" s="818" t="s">
        <v>960</v>
      </c>
      <c r="H72" s="818" t="s">
        <v>961</v>
      </c>
      <c r="I72" s="818" t="s">
        <v>962</v>
      </c>
      <c r="J72" s="818" t="s">
        <v>963</v>
      </c>
      <c r="K72" s="818" t="s">
        <v>964</v>
      </c>
      <c r="L72" s="818" t="s">
        <v>965</v>
      </c>
      <c r="M72" s="818" t="s">
        <v>966</v>
      </c>
      <c r="N72" s="818" t="s">
        <v>967</v>
      </c>
      <c r="O72" s="818" t="s">
        <v>968</v>
      </c>
      <c r="P72" s="818" t="s">
        <v>969</v>
      </c>
      <c r="Q72" s="818" t="s">
        <v>970</v>
      </c>
      <c r="R72" s="818"/>
      <c r="S72" s="818" t="s">
        <v>971</v>
      </c>
      <c r="T72" s="818" t="s">
        <v>972</v>
      </c>
      <c r="U72" s="816" t="s">
        <v>1009</v>
      </c>
      <c r="V72" s="816" t="s">
        <v>1010</v>
      </c>
      <c r="W72" s="816" t="s">
        <v>1011</v>
      </c>
      <c r="X72" s="816" t="s">
        <v>1012</v>
      </c>
    </row>
    <row r="73" spans="2:24" ht="10.5" customHeight="1">
      <c r="B73" s="445" t="s">
        <v>149</v>
      </c>
      <c r="C73" s="445"/>
      <c r="D73" s="385"/>
      <c r="E73" s="21"/>
      <c r="F73" s="386"/>
      <c r="G73" s="386"/>
      <c r="H73" s="386"/>
      <c r="I73" s="386"/>
      <c r="J73" s="386"/>
      <c r="K73" s="446"/>
      <c r="L73" s="386"/>
      <c r="M73" s="386"/>
      <c r="N73" s="386"/>
      <c r="O73" s="386"/>
      <c r="P73" s="446"/>
      <c r="Q73" s="446"/>
      <c r="R73" s="446"/>
      <c r="S73" s="386"/>
      <c r="T73" s="446"/>
      <c r="U73" s="446"/>
      <c r="V73" s="446"/>
      <c r="W73" s="447"/>
      <c r="X73" s="446" t="s">
        <v>977</v>
      </c>
    </row>
    <row r="74" spans="2:24" ht="10.5" customHeight="1">
      <c r="B74" s="21" t="s">
        <v>978</v>
      </c>
      <c r="C74" s="21"/>
      <c r="D74" s="21" t="s">
        <v>979</v>
      </c>
      <c r="E74" s="21"/>
      <c r="F74" s="822">
        <v>100</v>
      </c>
      <c r="G74" s="31">
        <v>251</v>
      </c>
      <c r="H74" s="31">
        <v>251</v>
      </c>
      <c r="I74" s="31">
        <v>139</v>
      </c>
      <c r="J74" s="31">
        <v>0</v>
      </c>
      <c r="K74" s="31">
        <v>65</v>
      </c>
      <c r="L74" s="31">
        <v>65</v>
      </c>
      <c r="M74" s="31">
        <v>0</v>
      </c>
      <c r="N74" s="31">
        <v>102</v>
      </c>
      <c r="O74" s="31">
        <v>79</v>
      </c>
      <c r="P74" s="31">
        <v>0</v>
      </c>
      <c r="Q74" s="31">
        <v>62</v>
      </c>
      <c r="R74" s="31"/>
      <c r="S74" s="31">
        <v>26</v>
      </c>
      <c r="T74" s="31">
        <v>0</v>
      </c>
      <c r="U74" s="31">
        <v>186</v>
      </c>
      <c r="V74" s="31">
        <v>297.7</v>
      </c>
      <c r="W74" s="31">
        <v>0</v>
      </c>
      <c r="X74" s="31">
        <v>10.078278884462151</v>
      </c>
    </row>
    <row r="75" spans="2:24" ht="13.5" customHeight="1">
      <c r="B75" s="21" t="s">
        <v>980</v>
      </c>
      <c r="C75" s="21"/>
      <c r="D75" s="21" t="s">
        <v>981</v>
      </c>
      <c r="E75" s="21"/>
      <c r="F75" s="822">
        <v>100</v>
      </c>
      <c r="G75" s="31">
        <v>440</v>
      </c>
      <c r="H75" s="31">
        <v>440</v>
      </c>
      <c r="I75" s="31">
        <v>276</v>
      </c>
      <c r="J75" s="31">
        <v>177</v>
      </c>
      <c r="K75" s="31">
        <v>0</v>
      </c>
      <c r="L75" s="31">
        <v>67</v>
      </c>
      <c r="M75" s="31">
        <v>32</v>
      </c>
      <c r="N75" s="31">
        <v>220</v>
      </c>
      <c r="O75" s="31">
        <v>360</v>
      </c>
      <c r="P75" s="31">
        <v>0</v>
      </c>
      <c r="Q75" s="31">
        <v>102</v>
      </c>
      <c r="R75" s="31"/>
      <c r="S75" s="31">
        <v>30.3</v>
      </c>
      <c r="T75" s="31">
        <v>30</v>
      </c>
      <c r="U75" s="31">
        <v>30</v>
      </c>
      <c r="V75" s="31">
        <v>1822.8</v>
      </c>
      <c r="W75" s="31">
        <v>0</v>
      </c>
      <c r="X75" s="31">
        <v>12.123118181818182</v>
      </c>
    </row>
    <row r="76" spans="2:24" ht="13.5" customHeight="1">
      <c r="B76" s="825"/>
      <c r="C76" s="825"/>
      <c r="D76" s="825"/>
      <c r="E76" s="21"/>
      <c r="F76" s="826"/>
      <c r="G76" s="826">
        <v>691</v>
      </c>
      <c r="H76" s="826">
        <v>691</v>
      </c>
      <c r="I76" s="826">
        <v>415</v>
      </c>
      <c r="J76" s="826">
        <v>177</v>
      </c>
      <c r="K76" s="826">
        <v>65</v>
      </c>
      <c r="L76" s="826">
        <v>132</v>
      </c>
      <c r="M76" s="826">
        <v>32</v>
      </c>
      <c r="N76" s="826">
        <v>322</v>
      </c>
      <c r="O76" s="826">
        <v>439</v>
      </c>
      <c r="P76" s="826">
        <v>0</v>
      </c>
      <c r="Q76" s="826">
        <v>164</v>
      </c>
      <c r="R76" s="826"/>
      <c r="S76" s="826">
        <v>56</v>
      </c>
      <c r="T76" s="826">
        <v>30</v>
      </c>
      <c r="U76" s="826">
        <v>216</v>
      </c>
      <c r="V76" s="826">
        <v>2121</v>
      </c>
      <c r="W76" s="826">
        <v>0</v>
      </c>
      <c r="X76" s="826">
        <v>11</v>
      </c>
    </row>
    <row r="77" spans="2:24" ht="13.5" customHeight="1">
      <c r="B77" s="445" t="s">
        <v>352</v>
      </c>
      <c r="C77" s="445"/>
      <c r="D77" s="385"/>
      <c r="E77" s="21"/>
      <c r="F77" s="386"/>
      <c r="G77" s="386"/>
      <c r="H77" s="386"/>
      <c r="I77" s="386"/>
      <c r="J77" s="386"/>
      <c r="K77" s="386"/>
      <c r="L77" s="386"/>
      <c r="M77" s="386"/>
      <c r="N77" s="386"/>
      <c r="O77" s="386"/>
      <c r="P77" s="386"/>
      <c r="Q77" s="386"/>
      <c r="R77" s="386"/>
      <c r="S77" s="386"/>
      <c r="T77" s="386"/>
      <c r="U77" s="386"/>
      <c r="V77" s="386"/>
      <c r="W77" s="386"/>
      <c r="X77" s="386"/>
    </row>
    <row r="78" spans="2:24" ht="13.5" customHeight="1">
      <c r="B78" s="21" t="s">
        <v>982</v>
      </c>
      <c r="C78" s="21"/>
      <c r="D78" s="21" t="s">
        <v>1013</v>
      </c>
      <c r="E78" s="21"/>
      <c r="F78" s="822">
        <v>100</v>
      </c>
      <c r="G78" s="31">
        <v>265</v>
      </c>
      <c r="H78" s="31">
        <v>265</v>
      </c>
      <c r="I78" s="31">
        <v>119.37649999999999</v>
      </c>
      <c r="J78" s="31">
        <v>30</v>
      </c>
      <c r="K78" s="31">
        <v>57</v>
      </c>
      <c r="L78" s="31">
        <v>32</v>
      </c>
      <c r="M78" s="31">
        <v>0</v>
      </c>
      <c r="N78" s="31">
        <v>71</v>
      </c>
      <c r="O78" s="31">
        <v>105</v>
      </c>
      <c r="P78" s="31">
        <v>19</v>
      </c>
      <c r="Q78" s="31">
        <v>30</v>
      </c>
      <c r="R78" s="31"/>
      <c r="S78" s="31">
        <v>11.4</v>
      </c>
      <c r="T78" s="31">
        <v>0</v>
      </c>
      <c r="U78" s="31">
        <v>259.78899999999999</v>
      </c>
      <c r="V78" s="31">
        <v>711</v>
      </c>
      <c r="W78" s="31">
        <v>0</v>
      </c>
      <c r="X78" s="31">
        <v>9.7806356603773583</v>
      </c>
    </row>
    <row r="79" spans="2:24" ht="13.5" customHeight="1">
      <c r="B79" s="21"/>
      <c r="C79" s="21"/>
      <c r="D79" s="21" t="s">
        <v>984</v>
      </c>
      <c r="E79" s="21"/>
      <c r="F79" s="822">
        <v>100</v>
      </c>
      <c r="G79" s="31">
        <v>97</v>
      </c>
      <c r="H79" s="31">
        <v>97</v>
      </c>
      <c r="I79" s="31">
        <v>45</v>
      </c>
      <c r="J79" s="31">
        <v>0</v>
      </c>
      <c r="K79" s="31">
        <v>30</v>
      </c>
      <c r="L79" s="31">
        <v>30</v>
      </c>
      <c r="M79" s="31">
        <v>0</v>
      </c>
      <c r="N79" s="31">
        <v>38</v>
      </c>
      <c r="O79" s="31">
        <v>45</v>
      </c>
      <c r="P79" s="31">
        <v>0</v>
      </c>
      <c r="Q79" s="31">
        <v>25</v>
      </c>
      <c r="R79" s="31"/>
      <c r="S79" s="31">
        <v>18.489999999999998</v>
      </c>
      <c r="T79" s="31">
        <v>0</v>
      </c>
      <c r="U79" s="31">
        <v>81.968999999999994</v>
      </c>
      <c r="V79" s="31">
        <v>147</v>
      </c>
      <c r="W79" s="31">
        <v>0</v>
      </c>
      <c r="X79" s="31">
        <v>13.109567010309281</v>
      </c>
    </row>
    <row r="80" spans="2:24" ht="13.5" customHeight="1">
      <c r="B80" s="21" t="s">
        <v>985</v>
      </c>
      <c r="C80" s="21"/>
      <c r="D80" s="21" t="s">
        <v>986</v>
      </c>
      <c r="E80" s="21"/>
      <c r="F80" s="822">
        <v>100</v>
      </c>
      <c r="G80" s="31">
        <v>393.846</v>
      </c>
      <c r="H80" s="31">
        <v>393.846</v>
      </c>
      <c r="I80" s="31">
        <v>91</v>
      </c>
      <c r="J80" s="31">
        <v>67</v>
      </c>
      <c r="K80" s="31">
        <v>0</v>
      </c>
      <c r="L80" s="31">
        <v>33.210999999999999</v>
      </c>
      <c r="M80" s="31">
        <v>8</v>
      </c>
      <c r="N80" s="31">
        <v>79</v>
      </c>
      <c r="O80" s="31">
        <v>286.81900000000002</v>
      </c>
      <c r="P80" s="31">
        <v>34</v>
      </c>
      <c r="Q80" s="31">
        <v>0</v>
      </c>
      <c r="R80" s="31"/>
      <c r="S80" s="31">
        <v>0</v>
      </c>
      <c r="T80" s="31">
        <v>0</v>
      </c>
      <c r="U80" s="31">
        <v>37</v>
      </c>
      <c r="V80" s="31">
        <v>228</v>
      </c>
      <c r="W80" s="31">
        <v>3</v>
      </c>
      <c r="X80" s="31">
        <v>5.8143754157716465</v>
      </c>
    </row>
    <row r="81" spans="1:25" ht="13.5" customHeight="1">
      <c r="B81" s="21" t="s">
        <v>987</v>
      </c>
      <c r="C81" s="21"/>
      <c r="D81" s="21" t="s">
        <v>988</v>
      </c>
      <c r="E81" s="21"/>
      <c r="F81" s="822">
        <v>100</v>
      </c>
      <c r="G81" s="394">
        <v>110</v>
      </c>
      <c r="H81" s="394">
        <v>110</v>
      </c>
      <c r="I81" s="394">
        <v>47.1</v>
      </c>
      <c r="J81" s="394">
        <v>30</v>
      </c>
      <c r="K81" s="394">
        <v>0</v>
      </c>
      <c r="L81" s="394">
        <v>16.5</v>
      </c>
      <c r="M81" s="394">
        <v>3.46</v>
      </c>
      <c r="N81" s="394">
        <v>57.5</v>
      </c>
      <c r="O81" s="394">
        <v>90.5</v>
      </c>
      <c r="P81" s="394">
        <v>0</v>
      </c>
      <c r="Q81" s="394">
        <v>24.5</v>
      </c>
      <c r="R81" s="394"/>
      <c r="S81" s="31">
        <v>19</v>
      </c>
      <c r="T81" s="394">
        <v>0</v>
      </c>
      <c r="U81" s="394">
        <v>37</v>
      </c>
      <c r="V81" s="394">
        <v>155</v>
      </c>
      <c r="W81" s="394">
        <v>0</v>
      </c>
      <c r="X81" s="394">
        <v>10.484363636363636</v>
      </c>
    </row>
    <row r="82" spans="1:25" ht="13.5" customHeight="1">
      <c r="B82" s="825"/>
      <c r="C82" s="825"/>
      <c r="D82" s="825"/>
      <c r="E82" s="21"/>
      <c r="F82" s="826"/>
      <c r="G82" s="826">
        <v>865.846</v>
      </c>
      <c r="H82" s="826">
        <v>865.846</v>
      </c>
      <c r="I82" s="826">
        <v>302.47649999999999</v>
      </c>
      <c r="J82" s="826">
        <v>127</v>
      </c>
      <c r="K82" s="826">
        <v>87</v>
      </c>
      <c r="L82" s="826">
        <v>111.711</v>
      </c>
      <c r="M82" s="826">
        <v>11.46</v>
      </c>
      <c r="N82" s="826">
        <v>245.5</v>
      </c>
      <c r="O82" s="826">
        <v>527.51900000000001</v>
      </c>
      <c r="P82" s="826">
        <v>53</v>
      </c>
      <c r="Q82" s="826">
        <v>79.5</v>
      </c>
      <c r="R82" s="826"/>
      <c r="S82" s="826">
        <v>48.49</v>
      </c>
      <c r="T82" s="826">
        <v>0</v>
      </c>
      <c r="U82" s="826">
        <v>415.75799999999998</v>
      </c>
      <c r="V82" s="826">
        <v>1241</v>
      </c>
      <c r="W82" s="826">
        <v>3</v>
      </c>
      <c r="X82" s="826">
        <v>8.4388504999734355</v>
      </c>
    </row>
    <row r="83" spans="1:25" ht="13.5" customHeight="1" thickBot="1">
      <c r="B83" s="829"/>
      <c r="C83" s="829"/>
      <c r="D83" s="829"/>
      <c r="E83" s="21"/>
      <c r="F83" s="830"/>
      <c r="G83" s="830">
        <v>1556.846</v>
      </c>
      <c r="H83" s="830">
        <v>1556.846</v>
      </c>
      <c r="I83" s="830">
        <v>717.47649999999999</v>
      </c>
      <c r="J83" s="830">
        <v>304</v>
      </c>
      <c r="K83" s="830">
        <v>152</v>
      </c>
      <c r="L83" s="830">
        <v>243.71100000000001</v>
      </c>
      <c r="M83" s="830">
        <v>43.46</v>
      </c>
      <c r="N83" s="830">
        <v>567.5</v>
      </c>
      <c r="O83" s="830">
        <v>966.51900000000001</v>
      </c>
      <c r="P83" s="830">
        <v>53</v>
      </c>
      <c r="Q83" s="830">
        <v>243.5</v>
      </c>
      <c r="R83" s="830"/>
      <c r="S83" s="830">
        <v>104.49</v>
      </c>
      <c r="T83" s="830">
        <v>30</v>
      </c>
      <c r="U83" s="830">
        <v>631.75800000000004</v>
      </c>
      <c r="V83" s="830">
        <v>3361.5</v>
      </c>
      <c r="W83" s="830">
        <v>3</v>
      </c>
      <c r="X83" s="830">
        <v>9.7444223449204355</v>
      </c>
    </row>
    <row r="84" spans="1:25" ht="13.5" customHeight="1">
      <c r="B84" s="399" t="s">
        <v>308</v>
      </c>
      <c r="C84" s="19" t="s">
        <v>989</v>
      </c>
    </row>
    <row r="85" spans="1:25" ht="13.5" customHeight="1">
      <c r="B85" s="831" t="s">
        <v>492</v>
      </c>
      <c r="C85" s="19" t="s">
        <v>1006</v>
      </c>
      <c r="D85" s="19"/>
      <c r="E85" s="19"/>
      <c r="F85" s="19"/>
      <c r="G85" s="19"/>
      <c r="H85" s="19"/>
      <c r="I85" s="19"/>
      <c r="J85" s="19"/>
      <c r="K85" s="19"/>
      <c r="L85" s="19"/>
      <c r="W85" s="832"/>
      <c r="X85" s="832"/>
    </row>
    <row r="86" spans="1:25" ht="13.5" customHeight="1">
      <c r="B86" s="831"/>
      <c r="C86" s="19" t="s">
        <v>1014</v>
      </c>
      <c r="D86" s="19"/>
      <c r="E86" s="19"/>
      <c r="F86" s="19"/>
      <c r="G86" s="19"/>
      <c r="H86" s="19"/>
      <c r="I86" s="19"/>
      <c r="J86" s="19"/>
      <c r="K86" s="19"/>
      <c r="L86" s="19"/>
      <c r="W86" s="832"/>
      <c r="X86" s="832"/>
    </row>
    <row r="87" spans="1:25" ht="13.5" customHeight="1">
      <c r="B87" s="399" t="s">
        <v>302</v>
      </c>
      <c r="C87" s="19" t="s">
        <v>990</v>
      </c>
      <c r="Y87" s="833"/>
    </row>
    <row r="88" spans="1:25" ht="13.5" customHeight="1">
      <c r="B88" s="399" t="s">
        <v>297</v>
      </c>
      <c r="C88" s="19" t="s">
        <v>1015</v>
      </c>
    </row>
    <row r="89" spans="1:25" ht="13.5" customHeight="1">
      <c r="B89" s="399" t="s">
        <v>498</v>
      </c>
      <c r="C89" s="19" t="s">
        <v>1016</v>
      </c>
    </row>
    <row r="90" spans="1:25" ht="13.5" customHeight="1">
      <c r="B90" s="399" t="s">
        <v>500</v>
      </c>
      <c r="C90" s="19" t="s">
        <v>991</v>
      </c>
    </row>
    <row r="91" spans="1:25" ht="11.5" customHeight="1">
      <c r="A91" s="399"/>
      <c r="B91" s="399" t="s">
        <v>502</v>
      </c>
      <c r="C91" s="19" t="s">
        <v>992</v>
      </c>
    </row>
    <row r="92" spans="1:25" ht="11.5" customHeight="1">
      <c r="A92" s="399"/>
      <c r="B92" s="399" t="s">
        <v>504</v>
      </c>
      <c r="C92" s="19" t="s">
        <v>993</v>
      </c>
    </row>
    <row r="93" spans="1:25" ht="11.5" customHeight="1">
      <c r="A93" s="399"/>
      <c r="B93" s="399" t="s">
        <v>506</v>
      </c>
      <c r="C93" s="19" t="s">
        <v>994</v>
      </c>
    </row>
    <row r="94" spans="1:25" ht="11.5" customHeight="1">
      <c r="A94" s="399"/>
      <c r="B94" s="399" t="s">
        <v>508</v>
      </c>
      <c r="C94" s="19" t="s">
        <v>995</v>
      </c>
    </row>
    <row r="95" spans="1:25" ht="11.5" customHeight="1">
      <c r="A95" s="399"/>
      <c r="B95" s="399"/>
      <c r="C95" s="19"/>
    </row>
    <row r="96" spans="1:25" ht="11.5" customHeight="1" thickBot="1">
      <c r="A96" s="399"/>
      <c r="B96" s="421" t="s">
        <v>996</v>
      </c>
      <c r="C96" s="802"/>
      <c r="D96" s="803"/>
      <c r="E96" s="804"/>
      <c r="F96" s="805"/>
      <c r="G96" s="805"/>
      <c r="H96" s="805"/>
      <c r="I96" s="805"/>
      <c r="J96" s="805"/>
      <c r="K96" s="806"/>
      <c r="L96" s="805"/>
      <c r="M96" s="805"/>
      <c r="N96" s="805"/>
      <c r="O96" s="805"/>
      <c r="P96" s="805"/>
      <c r="Q96" s="805"/>
      <c r="R96" s="805"/>
      <c r="S96" s="805"/>
      <c r="T96" s="805"/>
      <c r="U96" s="805"/>
      <c r="V96" s="805"/>
      <c r="W96" s="805"/>
    </row>
    <row r="97" spans="1:24">
      <c r="A97" s="399"/>
      <c r="B97" s="807"/>
      <c r="C97" s="807"/>
      <c r="D97" s="807"/>
      <c r="F97" s="808"/>
      <c r="G97" s="808"/>
      <c r="H97" s="808"/>
      <c r="I97" s="808"/>
      <c r="J97" s="808"/>
      <c r="K97" s="808"/>
      <c r="L97" s="809"/>
      <c r="M97" s="808"/>
      <c r="N97" s="808"/>
      <c r="O97" s="808"/>
      <c r="P97" s="808"/>
      <c r="Q97" s="808"/>
      <c r="R97" s="808"/>
      <c r="S97" s="808"/>
      <c r="T97" s="809"/>
      <c r="U97" s="809"/>
      <c r="V97" s="809"/>
      <c r="W97" s="808"/>
      <c r="X97" s="810" t="s">
        <v>823</v>
      </c>
    </row>
    <row r="98" spans="1:24" ht="11.5" customHeight="1">
      <c r="A98" s="399"/>
      <c r="B98" s="811"/>
      <c r="C98" s="811"/>
      <c r="D98" s="811"/>
      <c r="E98" s="443"/>
      <c r="F98" s="811"/>
      <c r="G98" s="811"/>
      <c r="H98" s="812" t="s">
        <v>933</v>
      </c>
      <c r="I98" s="813"/>
      <c r="J98" s="811"/>
      <c r="K98" s="811"/>
      <c r="L98" s="811"/>
      <c r="M98" s="811"/>
      <c r="N98" s="811"/>
      <c r="O98" s="813"/>
      <c r="P98" s="813"/>
      <c r="Q98" s="813"/>
      <c r="R98" s="813"/>
      <c r="S98" s="811"/>
      <c r="T98" s="813"/>
      <c r="U98" s="813"/>
      <c r="V98" s="813"/>
      <c r="W98" s="813"/>
      <c r="X98" s="813"/>
    </row>
    <row r="99" spans="1:24" ht="11.5" customHeight="1">
      <c r="A99" s="399"/>
      <c r="B99" s="814"/>
      <c r="C99" s="814"/>
      <c r="D99" s="815"/>
      <c r="E99" s="443"/>
      <c r="F99" s="816"/>
      <c r="G99" s="816"/>
      <c r="H99" s="816" t="s">
        <v>1007</v>
      </c>
      <c r="I99" s="816"/>
      <c r="J99" s="816"/>
      <c r="K99" s="816"/>
      <c r="L99" s="816"/>
      <c r="M99" s="816"/>
      <c r="N99" s="816"/>
      <c r="O99" s="816"/>
      <c r="P99" s="816"/>
      <c r="Q99" s="816"/>
      <c r="R99" s="816"/>
      <c r="S99" s="816"/>
      <c r="T99" s="816"/>
      <c r="U99" s="816"/>
      <c r="V99" s="816"/>
      <c r="W99" s="816"/>
      <c r="X99" s="816" t="s">
        <v>998</v>
      </c>
    </row>
    <row r="100" spans="1:24" ht="11.5" customHeight="1">
      <c r="A100" s="399"/>
      <c r="B100" s="817"/>
      <c r="C100" s="817"/>
      <c r="D100" s="817"/>
      <c r="E100" s="443"/>
      <c r="F100" s="818"/>
      <c r="G100" s="818"/>
      <c r="H100" s="818"/>
      <c r="I100" s="818"/>
      <c r="J100" s="818"/>
      <c r="K100" s="818"/>
      <c r="L100" s="818"/>
      <c r="M100" s="818"/>
      <c r="N100" s="818"/>
      <c r="O100" s="818" t="s">
        <v>936</v>
      </c>
      <c r="P100" s="818"/>
      <c r="Q100" s="818"/>
      <c r="R100" s="818"/>
      <c r="S100" s="818"/>
      <c r="T100" s="818"/>
      <c r="U100" s="818"/>
      <c r="V100" s="818"/>
      <c r="W100" s="817"/>
      <c r="X100" s="819"/>
    </row>
    <row r="101" spans="1:24" ht="11.5" customHeight="1">
      <c r="A101" s="399"/>
      <c r="B101" s="817"/>
      <c r="C101" s="817"/>
      <c r="D101" s="817"/>
      <c r="E101" s="443"/>
      <c r="F101" s="818"/>
      <c r="G101" s="818"/>
      <c r="H101" s="818"/>
      <c r="I101" s="818"/>
      <c r="J101" s="818"/>
      <c r="K101" s="818"/>
      <c r="L101" s="818"/>
      <c r="M101" s="818"/>
      <c r="N101" s="818" t="s">
        <v>936</v>
      </c>
      <c r="O101" s="818" t="s">
        <v>937</v>
      </c>
      <c r="P101" s="818"/>
      <c r="Q101" s="818"/>
      <c r="R101" s="818"/>
      <c r="S101" s="818"/>
      <c r="T101" s="818"/>
      <c r="U101" s="818"/>
      <c r="V101" s="818"/>
      <c r="W101" s="817"/>
      <c r="X101" s="819"/>
    </row>
    <row r="102" spans="1:24" ht="11.5" customHeight="1">
      <c r="A102" s="399"/>
      <c r="B102" s="817"/>
      <c r="C102" s="817"/>
      <c r="D102" s="817"/>
      <c r="E102" s="443"/>
      <c r="F102" s="818"/>
      <c r="G102" s="818"/>
      <c r="H102" s="818"/>
      <c r="I102" s="818"/>
      <c r="J102" s="818"/>
      <c r="K102" s="818"/>
      <c r="L102" s="818"/>
      <c r="M102" s="818" t="s">
        <v>938</v>
      </c>
      <c r="N102" s="818" t="s">
        <v>937</v>
      </c>
      <c r="O102" s="818" t="s">
        <v>939</v>
      </c>
      <c r="P102" s="818"/>
      <c r="Q102" s="818"/>
      <c r="R102" s="818"/>
      <c r="S102" s="818" t="s">
        <v>940</v>
      </c>
      <c r="T102" s="818"/>
      <c r="U102" s="818"/>
      <c r="V102" s="818"/>
      <c r="W102" s="817"/>
      <c r="X102" s="818"/>
    </row>
    <row r="103" spans="1:24" ht="16.5" customHeight="1">
      <c r="B103" s="817"/>
      <c r="C103" s="817"/>
      <c r="D103" s="817"/>
      <c r="E103" s="443"/>
      <c r="F103" s="818" t="s">
        <v>564</v>
      </c>
      <c r="G103" s="818"/>
      <c r="H103" s="818"/>
      <c r="I103" s="818"/>
      <c r="J103" s="818" t="s">
        <v>941</v>
      </c>
      <c r="K103" s="818"/>
      <c r="L103" s="818"/>
      <c r="M103" s="818" t="s">
        <v>942</v>
      </c>
      <c r="N103" s="818" t="s">
        <v>943</v>
      </c>
      <c r="O103" s="818" t="s">
        <v>944</v>
      </c>
      <c r="P103" s="818"/>
      <c r="Q103" s="818"/>
      <c r="R103" s="818"/>
      <c r="S103" s="818" t="s">
        <v>942</v>
      </c>
      <c r="T103" s="818"/>
      <c r="U103" s="818"/>
      <c r="V103" s="818"/>
      <c r="W103" s="817"/>
      <c r="X103" s="818" t="s">
        <v>945</v>
      </c>
    </row>
    <row r="104" spans="1:24" ht="16.5" customHeight="1">
      <c r="B104" s="820" t="s">
        <v>946</v>
      </c>
      <c r="C104" s="820"/>
      <c r="D104" s="821"/>
      <c r="F104" s="818" t="s">
        <v>947</v>
      </c>
      <c r="G104" s="818"/>
      <c r="H104" s="818" t="s">
        <v>948</v>
      </c>
      <c r="I104" s="818" t="s">
        <v>949</v>
      </c>
      <c r="J104" s="818" t="s">
        <v>950</v>
      </c>
      <c r="K104" s="818" t="s">
        <v>951</v>
      </c>
      <c r="L104" s="818" t="s">
        <v>952</v>
      </c>
      <c r="M104" s="818" t="s">
        <v>953</v>
      </c>
      <c r="N104" s="818" t="s">
        <v>954</v>
      </c>
      <c r="O104" s="818" t="s">
        <v>942</v>
      </c>
      <c r="P104" s="818" t="s">
        <v>955</v>
      </c>
      <c r="Q104" s="818"/>
      <c r="R104" s="818"/>
      <c r="S104" s="818" t="s">
        <v>956</v>
      </c>
      <c r="T104" s="818"/>
      <c r="U104" s="818"/>
      <c r="V104" s="818"/>
      <c r="W104" s="817"/>
      <c r="X104" s="818" t="s">
        <v>957</v>
      </c>
    </row>
    <row r="105" spans="1:24" ht="16.5" customHeight="1">
      <c r="B105" s="820" t="s">
        <v>1017</v>
      </c>
      <c r="C105" s="820"/>
      <c r="D105" s="817"/>
      <c r="E105" s="443"/>
      <c r="F105" s="817" t="s">
        <v>959</v>
      </c>
      <c r="G105" s="818" t="s">
        <v>960</v>
      </c>
      <c r="H105" s="818" t="s">
        <v>961</v>
      </c>
      <c r="I105" s="818" t="s">
        <v>962</v>
      </c>
      <c r="J105" s="818" t="s">
        <v>963</v>
      </c>
      <c r="K105" s="818" t="s">
        <v>964</v>
      </c>
      <c r="L105" s="818" t="s">
        <v>965</v>
      </c>
      <c r="M105" s="818" t="s">
        <v>966</v>
      </c>
      <c r="N105" s="818" t="s">
        <v>967</v>
      </c>
      <c r="O105" s="818" t="s">
        <v>968</v>
      </c>
      <c r="P105" s="818" t="s">
        <v>969</v>
      </c>
      <c r="Q105" s="818" t="s">
        <v>970</v>
      </c>
      <c r="R105" s="818"/>
      <c r="S105" s="818" t="s">
        <v>971</v>
      </c>
      <c r="T105" s="818" t="s">
        <v>972</v>
      </c>
      <c r="U105" s="816" t="s">
        <v>1009</v>
      </c>
      <c r="V105" s="816" t="s">
        <v>1010</v>
      </c>
      <c r="W105" s="816" t="s">
        <v>1011</v>
      </c>
      <c r="X105" s="816" t="s">
        <v>1012</v>
      </c>
    </row>
    <row r="106" spans="1:24" ht="10.5" customHeight="1">
      <c r="B106" s="445" t="s">
        <v>149</v>
      </c>
      <c r="C106" s="445"/>
      <c r="D106" s="385"/>
      <c r="E106" s="21"/>
      <c r="F106" s="386"/>
      <c r="G106" s="386"/>
      <c r="H106" s="386"/>
      <c r="I106" s="386"/>
      <c r="J106" s="386"/>
      <c r="K106" s="446"/>
      <c r="L106" s="386"/>
      <c r="M106" s="386"/>
      <c r="N106" s="386"/>
      <c r="O106" s="386"/>
      <c r="P106" s="446"/>
      <c r="Q106" s="446"/>
      <c r="R106" s="446"/>
      <c r="S106" s="386"/>
      <c r="T106" s="446"/>
      <c r="U106" s="446"/>
      <c r="V106" s="446"/>
      <c r="W106" s="447"/>
      <c r="X106" s="446" t="s">
        <v>977</v>
      </c>
    </row>
    <row r="107" spans="1:24" ht="10.5" customHeight="1">
      <c r="B107" s="21" t="s">
        <v>978</v>
      </c>
      <c r="C107" s="21"/>
      <c r="D107" s="21" t="s">
        <v>979</v>
      </c>
      <c r="E107" s="21"/>
      <c r="F107" s="822">
        <v>100</v>
      </c>
      <c r="G107" s="823">
        <v>251</v>
      </c>
      <c r="H107" s="823">
        <v>251</v>
      </c>
      <c r="I107" s="823">
        <v>139</v>
      </c>
      <c r="J107" s="31">
        <v>0</v>
      </c>
      <c r="K107" s="823">
        <v>65</v>
      </c>
      <c r="L107" s="823">
        <v>65</v>
      </c>
      <c r="M107" s="31">
        <v>0</v>
      </c>
      <c r="N107" s="823">
        <v>102</v>
      </c>
      <c r="O107" s="823">
        <v>79</v>
      </c>
      <c r="P107" s="31">
        <v>0</v>
      </c>
      <c r="Q107" s="823">
        <v>62</v>
      </c>
      <c r="R107" s="31">
        <v>0</v>
      </c>
      <c r="S107" s="31">
        <v>26</v>
      </c>
      <c r="T107" s="31">
        <v>0</v>
      </c>
      <c r="U107" s="31">
        <v>186</v>
      </c>
      <c r="V107" s="31">
        <v>258</v>
      </c>
      <c r="W107" s="31">
        <v>0</v>
      </c>
      <c r="X107" s="31">
        <v>10</v>
      </c>
    </row>
    <row r="108" spans="1:24" ht="10.5" customHeight="1">
      <c r="B108" s="21" t="s">
        <v>980</v>
      </c>
      <c r="C108" s="21"/>
      <c r="D108" s="21" t="s">
        <v>981</v>
      </c>
      <c r="E108" s="21"/>
      <c r="F108" s="822">
        <v>100</v>
      </c>
      <c r="G108" s="823">
        <v>440</v>
      </c>
      <c r="H108" s="823">
        <v>440</v>
      </c>
      <c r="I108" s="823">
        <v>276</v>
      </c>
      <c r="J108" s="823">
        <v>177</v>
      </c>
      <c r="K108" s="31">
        <v>0</v>
      </c>
      <c r="L108" s="823">
        <v>67</v>
      </c>
      <c r="M108" s="823">
        <v>32</v>
      </c>
      <c r="N108" s="823">
        <v>220</v>
      </c>
      <c r="O108" s="823">
        <v>360</v>
      </c>
      <c r="P108" s="31">
        <v>0</v>
      </c>
      <c r="Q108" s="823">
        <v>102</v>
      </c>
      <c r="R108" s="31">
        <v>0</v>
      </c>
      <c r="S108" s="31">
        <v>30</v>
      </c>
      <c r="T108" s="31">
        <v>30</v>
      </c>
      <c r="U108" s="31">
        <v>30</v>
      </c>
      <c r="V108" s="31">
        <v>1700</v>
      </c>
      <c r="W108" s="31">
        <v>0</v>
      </c>
      <c r="X108" s="31">
        <v>12</v>
      </c>
    </row>
    <row r="109" spans="1:24" ht="10.5" customHeight="1">
      <c r="B109" s="21" t="s">
        <v>1018</v>
      </c>
      <c r="C109" s="21"/>
      <c r="D109" s="21" t="s">
        <v>1019</v>
      </c>
      <c r="E109" s="21"/>
      <c r="F109" s="822">
        <v>50</v>
      </c>
      <c r="G109" s="824">
        <v>160</v>
      </c>
      <c r="H109" s="824">
        <v>80</v>
      </c>
      <c r="I109" s="824">
        <v>36</v>
      </c>
      <c r="J109" s="824">
        <v>28</v>
      </c>
      <c r="K109" s="824">
        <v>16</v>
      </c>
      <c r="L109" s="824">
        <v>21</v>
      </c>
      <c r="M109" s="824">
        <v>6</v>
      </c>
      <c r="N109" s="824">
        <v>21</v>
      </c>
      <c r="O109" s="824">
        <v>38</v>
      </c>
      <c r="P109" s="779">
        <v>0</v>
      </c>
      <c r="Q109" s="824">
        <v>18</v>
      </c>
      <c r="R109" s="394">
        <v>0</v>
      </c>
      <c r="S109" s="31">
        <v>0</v>
      </c>
      <c r="T109" s="31">
        <v>5</v>
      </c>
      <c r="U109" s="31">
        <v>0</v>
      </c>
      <c r="V109" s="31">
        <v>206</v>
      </c>
      <c r="W109" s="31">
        <v>0</v>
      </c>
      <c r="X109" s="31">
        <v>12</v>
      </c>
    </row>
    <row r="110" spans="1:24" ht="10.5" customHeight="1">
      <c r="B110" s="825"/>
      <c r="C110" s="825"/>
      <c r="D110" s="825"/>
      <c r="E110" s="21"/>
      <c r="F110" s="826"/>
      <c r="G110" s="827">
        <v>851</v>
      </c>
      <c r="H110" s="827">
        <v>771</v>
      </c>
      <c r="I110" s="827">
        <v>451.45</v>
      </c>
      <c r="J110" s="827">
        <v>205</v>
      </c>
      <c r="K110" s="827">
        <v>81</v>
      </c>
      <c r="L110" s="827">
        <v>153</v>
      </c>
      <c r="M110" s="827">
        <v>38</v>
      </c>
      <c r="N110" s="827">
        <v>343</v>
      </c>
      <c r="O110" s="827">
        <v>477</v>
      </c>
      <c r="P110" s="828">
        <v>0</v>
      </c>
      <c r="Q110" s="827">
        <v>182</v>
      </c>
      <c r="R110" s="826">
        <v>0</v>
      </c>
      <c r="S110" s="826">
        <v>56</v>
      </c>
      <c r="T110" s="826">
        <v>35</v>
      </c>
      <c r="U110" s="826">
        <v>216</v>
      </c>
      <c r="V110" s="826">
        <v>2164</v>
      </c>
      <c r="W110" s="826">
        <v>0</v>
      </c>
      <c r="X110" s="826">
        <v>11</v>
      </c>
    </row>
    <row r="111" spans="1:24" ht="10.5" customHeight="1">
      <c r="B111" s="445" t="s">
        <v>352</v>
      </c>
      <c r="C111" s="445"/>
      <c r="D111" s="385"/>
      <c r="E111" s="21"/>
      <c r="F111" s="386"/>
      <c r="G111" s="386"/>
      <c r="H111" s="386"/>
      <c r="I111" s="386"/>
      <c r="J111" s="386"/>
      <c r="K111" s="386"/>
      <c r="L111" s="386"/>
      <c r="M111" s="386"/>
      <c r="N111" s="386"/>
      <c r="O111" s="386"/>
      <c r="P111" s="386"/>
      <c r="Q111" s="386"/>
      <c r="R111" s="386"/>
      <c r="S111" s="386"/>
      <c r="T111" s="386"/>
      <c r="U111" s="386"/>
      <c r="V111" s="386"/>
      <c r="W111" s="386"/>
      <c r="X111" s="386"/>
    </row>
    <row r="112" spans="1:24" ht="13.5" customHeight="1">
      <c r="B112" s="21" t="s">
        <v>982</v>
      </c>
      <c r="C112" s="21"/>
      <c r="D112" s="21" t="s">
        <v>1020</v>
      </c>
      <c r="E112" s="21"/>
      <c r="F112" s="822">
        <v>100</v>
      </c>
      <c r="G112" s="31">
        <v>265</v>
      </c>
      <c r="H112" s="31">
        <v>265</v>
      </c>
      <c r="I112" s="31">
        <v>154</v>
      </c>
      <c r="J112" s="31">
        <v>30</v>
      </c>
      <c r="K112" s="31">
        <v>57</v>
      </c>
      <c r="L112" s="31">
        <v>32</v>
      </c>
      <c r="M112" s="31">
        <v>0</v>
      </c>
      <c r="N112" s="31">
        <v>71</v>
      </c>
      <c r="O112" s="31">
        <v>105</v>
      </c>
      <c r="P112" s="31">
        <v>19</v>
      </c>
      <c r="Q112" s="31">
        <v>30</v>
      </c>
      <c r="R112" s="31"/>
      <c r="S112" s="31">
        <v>14</v>
      </c>
      <c r="T112" s="31">
        <v>0</v>
      </c>
      <c r="U112" s="31">
        <v>266</v>
      </c>
      <c r="V112" s="31">
        <v>711</v>
      </c>
      <c r="W112" s="31">
        <v>0</v>
      </c>
      <c r="X112" s="31">
        <v>10</v>
      </c>
    </row>
    <row r="113" spans="2:24" ht="13.5" customHeight="1">
      <c r="B113" s="21"/>
      <c r="C113" s="21"/>
      <c r="D113" s="21" t="s">
        <v>984</v>
      </c>
      <c r="E113" s="21"/>
      <c r="F113" s="822">
        <v>100</v>
      </c>
      <c r="G113" s="31">
        <v>97</v>
      </c>
      <c r="H113" s="31">
        <v>97</v>
      </c>
      <c r="I113" s="31">
        <v>45</v>
      </c>
      <c r="J113" s="31">
        <v>0</v>
      </c>
      <c r="K113" s="31">
        <v>30</v>
      </c>
      <c r="L113" s="31">
        <v>30</v>
      </c>
      <c r="M113" s="31">
        <v>0</v>
      </c>
      <c r="N113" s="31">
        <v>38</v>
      </c>
      <c r="O113" s="31">
        <v>45</v>
      </c>
      <c r="P113" s="31">
        <v>0</v>
      </c>
      <c r="Q113" s="31">
        <v>25</v>
      </c>
      <c r="R113" s="31"/>
      <c r="S113" s="31">
        <v>19</v>
      </c>
      <c r="T113" s="31">
        <v>0</v>
      </c>
      <c r="U113" s="31">
        <v>128</v>
      </c>
      <c r="V113" s="31">
        <v>147</v>
      </c>
      <c r="W113" s="31">
        <v>0</v>
      </c>
      <c r="X113" s="31">
        <v>14</v>
      </c>
    </row>
    <row r="114" spans="2:24" ht="13.5" customHeight="1">
      <c r="B114" s="21" t="s">
        <v>985</v>
      </c>
      <c r="C114" s="21"/>
      <c r="D114" s="21" t="s">
        <v>986</v>
      </c>
      <c r="E114" s="21"/>
      <c r="F114" s="822">
        <v>100</v>
      </c>
      <c r="G114" s="31">
        <v>394</v>
      </c>
      <c r="H114" s="31">
        <v>394</v>
      </c>
      <c r="I114" s="31">
        <v>91</v>
      </c>
      <c r="J114" s="31">
        <v>67</v>
      </c>
      <c r="K114" s="31">
        <v>0</v>
      </c>
      <c r="L114" s="31">
        <v>32</v>
      </c>
      <c r="M114" s="31">
        <v>8</v>
      </c>
      <c r="N114" s="31">
        <v>79</v>
      </c>
      <c r="O114" s="31">
        <v>285</v>
      </c>
      <c r="P114" s="31">
        <v>34</v>
      </c>
      <c r="Q114" s="31">
        <v>0</v>
      </c>
      <c r="R114" s="31"/>
      <c r="S114" s="31">
        <v>0</v>
      </c>
      <c r="T114" s="31">
        <v>0</v>
      </c>
      <c r="U114" s="31">
        <v>37</v>
      </c>
      <c r="V114" s="31">
        <v>228</v>
      </c>
      <c r="W114" s="31">
        <v>3</v>
      </c>
      <c r="X114" s="31">
        <v>6</v>
      </c>
    </row>
    <row r="115" spans="2:24" ht="13.5" customHeight="1">
      <c r="B115" s="21" t="s">
        <v>987</v>
      </c>
      <c r="C115" s="21"/>
      <c r="D115" s="21" t="s">
        <v>988</v>
      </c>
      <c r="E115" s="21"/>
      <c r="F115" s="822">
        <v>100</v>
      </c>
      <c r="G115" s="394">
        <v>110</v>
      </c>
      <c r="H115" s="394">
        <v>110</v>
      </c>
      <c r="I115" s="394">
        <v>47</v>
      </c>
      <c r="J115" s="394">
        <v>30</v>
      </c>
      <c r="K115" s="394">
        <v>0</v>
      </c>
      <c r="L115" s="394">
        <v>17</v>
      </c>
      <c r="M115" s="394">
        <v>3</v>
      </c>
      <c r="N115" s="394">
        <v>58</v>
      </c>
      <c r="O115" s="394">
        <v>88</v>
      </c>
      <c r="P115" s="394">
        <v>0</v>
      </c>
      <c r="Q115" s="394">
        <v>25</v>
      </c>
      <c r="R115" s="394"/>
      <c r="S115" s="31">
        <v>19</v>
      </c>
      <c r="T115" s="394">
        <v>0</v>
      </c>
      <c r="U115" s="394">
        <v>37</v>
      </c>
      <c r="V115" s="394">
        <v>65</v>
      </c>
      <c r="W115" s="394">
        <v>0</v>
      </c>
      <c r="X115" s="394">
        <v>10</v>
      </c>
    </row>
    <row r="116" spans="2:24" ht="13.5" customHeight="1">
      <c r="B116" s="825"/>
      <c r="C116" s="825"/>
      <c r="D116" s="825"/>
      <c r="E116" s="21"/>
      <c r="F116" s="826"/>
      <c r="G116" s="826">
        <v>866</v>
      </c>
      <c r="H116" s="826">
        <v>866</v>
      </c>
      <c r="I116" s="826">
        <v>337</v>
      </c>
      <c r="J116" s="826">
        <v>127</v>
      </c>
      <c r="K116" s="826">
        <v>87</v>
      </c>
      <c r="L116" s="826">
        <v>111</v>
      </c>
      <c r="M116" s="826">
        <v>11</v>
      </c>
      <c r="N116" s="826">
        <v>246</v>
      </c>
      <c r="O116" s="826">
        <v>523</v>
      </c>
      <c r="P116" s="826">
        <v>53</v>
      </c>
      <c r="Q116" s="826">
        <v>80</v>
      </c>
      <c r="R116" s="826"/>
      <c r="S116" s="826">
        <v>52</v>
      </c>
      <c r="T116" s="826">
        <v>0</v>
      </c>
      <c r="U116" s="826">
        <v>468</v>
      </c>
      <c r="V116" s="826">
        <v>1151</v>
      </c>
      <c r="W116" s="826">
        <v>3</v>
      </c>
      <c r="X116" s="826">
        <v>9</v>
      </c>
    </row>
    <row r="117" spans="2:24" ht="13.5" customHeight="1" thickBot="1">
      <c r="B117" s="829"/>
      <c r="C117" s="829"/>
      <c r="D117" s="829"/>
      <c r="E117" s="21"/>
      <c r="F117" s="830"/>
      <c r="G117" s="830">
        <v>1717</v>
      </c>
      <c r="H117" s="830">
        <v>1637</v>
      </c>
      <c r="I117" s="830">
        <v>788</v>
      </c>
      <c r="J117" s="830">
        <v>332</v>
      </c>
      <c r="K117" s="830">
        <v>168</v>
      </c>
      <c r="L117" s="830">
        <v>264</v>
      </c>
      <c r="M117" s="830">
        <v>49</v>
      </c>
      <c r="N117" s="830">
        <v>589</v>
      </c>
      <c r="O117" s="830">
        <v>1000</v>
      </c>
      <c r="P117" s="830">
        <v>53</v>
      </c>
      <c r="Q117" s="830">
        <v>262</v>
      </c>
      <c r="R117" s="830">
        <v>1716.595</v>
      </c>
      <c r="S117" s="830">
        <v>108</v>
      </c>
      <c r="T117" s="830">
        <v>35</v>
      </c>
      <c r="U117" s="830">
        <v>684</v>
      </c>
      <c r="V117" s="830">
        <v>3315</v>
      </c>
      <c r="W117" s="830">
        <v>3</v>
      </c>
      <c r="X117" s="830">
        <v>10</v>
      </c>
    </row>
    <row r="118" spans="2:24" ht="13.5" customHeight="1">
      <c r="B118" s="399" t="s">
        <v>308</v>
      </c>
      <c r="C118" s="19" t="s">
        <v>989</v>
      </c>
    </row>
    <row r="119" spans="2:24" ht="13.5" customHeight="1">
      <c r="B119" s="831" t="s">
        <v>492</v>
      </c>
      <c r="C119" s="19" t="s">
        <v>1006</v>
      </c>
      <c r="D119" s="19"/>
      <c r="E119" s="19"/>
      <c r="F119" s="19"/>
      <c r="G119" s="19"/>
      <c r="H119" s="19"/>
      <c r="I119" s="19"/>
      <c r="J119" s="19"/>
      <c r="K119" s="19"/>
      <c r="L119" s="19"/>
      <c r="W119" s="832"/>
      <c r="X119" s="832"/>
    </row>
    <row r="120" spans="2:24" ht="13.5" customHeight="1">
      <c r="B120" s="399" t="s">
        <v>302</v>
      </c>
      <c r="C120" s="19" t="s">
        <v>990</v>
      </c>
    </row>
    <row r="121" spans="2:24" ht="13.5" customHeight="1">
      <c r="B121" s="399" t="s">
        <v>297</v>
      </c>
      <c r="C121" s="19" t="s">
        <v>1015</v>
      </c>
    </row>
    <row r="122" spans="2:24" ht="13.5" customHeight="1">
      <c r="B122" s="399" t="s">
        <v>498</v>
      </c>
      <c r="C122" s="19" t="s">
        <v>1016</v>
      </c>
    </row>
    <row r="123" spans="2:24" ht="13.5" customHeight="1">
      <c r="B123" s="399" t="s">
        <v>500</v>
      </c>
      <c r="C123" s="19" t="s">
        <v>991</v>
      </c>
    </row>
    <row r="124" spans="2:24" ht="13.5" customHeight="1">
      <c r="B124" s="399" t="s">
        <v>502</v>
      </c>
      <c r="C124" s="19" t="s">
        <v>992</v>
      </c>
    </row>
    <row r="125" spans="2:24" ht="13.5" customHeight="1">
      <c r="B125" s="399" t="s">
        <v>504</v>
      </c>
      <c r="C125" s="19" t="s">
        <v>993</v>
      </c>
    </row>
    <row r="126" spans="2:24" ht="13.5" customHeight="1">
      <c r="B126" s="399" t="s">
        <v>506</v>
      </c>
      <c r="C126" s="19" t="s">
        <v>994</v>
      </c>
    </row>
    <row r="127" spans="2:24" ht="13.5" customHeight="1">
      <c r="B127" s="399" t="s">
        <v>508</v>
      </c>
      <c r="C127" s="19" t="s">
        <v>1021</v>
      </c>
    </row>
    <row r="128" spans="2:24" ht="13.5" customHeight="1">
      <c r="B128" s="399" t="s">
        <v>509</v>
      </c>
      <c r="C128" s="19" t="s">
        <v>995</v>
      </c>
    </row>
    <row r="129" spans="1:24" ht="11.5" customHeight="1">
      <c r="A129" s="399"/>
      <c r="B129" s="834"/>
      <c r="C129" s="834"/>
      <c r="D129" s="834"/>
      <c r="E129" s="834"/>
      <c r="F129" s="835"/>
      <c r="G129" s="835"/>
      <c r="K129" s="419"/>
    </row>
    <row r="130" spans="1:24" ht="11.5" customHeight="1" thickBot="1">
      <c r="A130" s="399"/>
      <c r="B130" s="421" t="s">
        <v>996</v>
      </c>
      <c r="C130" s="802"/>
      <c r="D130" s="803"/>
      <c r="E130" s="804"/>
      <c r="F130" s="805"/>
      <c r="G130" s="805"/>
      <c r="H130" s="805"/>
      <c r="I130" s="805"/>
      <c r="J130" s="805"/>
      <c r="K130" s="806"/>
      <c r="L130" s="805"/>
      <c r="M130" s="805"/>
      <c r="N130" s="805"/>
      <c r="O130" s="805"/>
      <c r="P130" s="805"/>
      <c r="Q130" s="805"/>
      <c r="R130" s="805"/>
      <c r="S130" s="805"/>
      <c r="T130" s="805"/>
      <c r="U130" s="805"/>
      <c r="V130" s="805"/>
      <c r="W130" s="805"/>
    </row>
    <row r="131" spans="1:24" ht="11.5" customHeight="1">
      <c r="A131" s="399"/>
      <c r="B131" s="807"/>
      <c r="C131" s="807"/>
      <c r="D131" s="807"/>
      <c r="F131" s="808"/>
      <c r="G131" s="808"/>
      <c r="H131" s="808"/>
      <c r="I131" s="808"/>
      <c r="J131" s="808"/>
      <c r="K131" s="808"/>
      <c r="L131" s="809"/>
      <c r="M131" s="808"/>
      <c r="N131" s="808"/>
      <c r="O131" s="808"/>
      <c r="P131" s="808"/>
      <c r="Q131" s="808"/>
      <c r="R131" s="808"/>
      <c r="S131" s="808"/>
      <c r="T131" s="809"/>
      <c r="U131" s="809"/>
      <c r="V131" s="809"/>
      <c r="W131" s="808"/>
      <c r="X131" s="810" t="s">
        <v>823</v>
      </c>
    </row>
    <row r="132" spans="1:24" ht="11.5" customHeight="1">
      <c r="A132" s="399"/>
      <c r="B132" s="811"/>
      <c r="C132" s="811"/>
      <c r="D132" s="811"/>
      <c r="E132" s="443"/>
      <c r="F132" s="811"/>
      <c r="G132" s="811"/>
      <c r="H132" s="812" t="s">
        <v>933</v>
      </c>
      <c r="I132" s="813"/>
      <c r="J132" s="811"/>
      <c r="K132" s="811"/>
      <c r="L132" s="811"/>
      <c r="M132" s="811"/>
      <c r="N132" s="811"/>
      <c r="O132" s="813"/>
      <c r="P132" s="813"/>
      <c r="Q132" s="813"/>
      <c r="R132" s="813"/>
      <c r="S132" s="811"/>
      <c r="T132" s="813"/>
      <c r="U132" s="813"/>
      <c r="V132" s="813"/>
      <c r="W132" s="813"/>
      <c r="X132" s="813"/>
    </row>
    <row r="133" spans="1:24" ht="11.5" customHeight="1">
      <c r="A133" s="399"/>
      <c r="B133" s="814"/>
      <c r="C133" s="814"/>
      <c r="D133" s="815"/>
      <c r="E133" s="443"/>
      <c r="F133" s="816"/>
      <c r="G133" s="816"/>
      <c r="H133" s="816" t="s">
        <v>1007</v>
      </c>
      <c r="I133" s="816"/>
      <c r="J133" s="816"/>
      <c r="K133" s="816"/>
      <c r="L133" s="816"/>
      <c r="M133" s="816"/>
      <c r="N133" s="816"/>
      <c r="O133" s="816"/>
      <c r="P133" s="816"/>
      <c r="Q133" s="816"/>
      <c r="R133" s="816"/>
      <c r="S133" s="816"/>
      <c r="T133" s="816"/>
      <c r="U133" s="816"/>
      <c r="V133" s="816"/>
      <c r="W133" s="816"/>
      <c r="X133" s="816" t="s">
        <v>998</v>
      </c>
    </row>
    <row r="134" spans="1:24" ht="11.5" customHeight="1">
      <c r="A134" s="399"/>
      <c r="B134" s="817"/>
      <c r="C134" s="817"/>
      <c r="D134" s="817"/>
      <c r="E134" s="443"/>
      <c r="F134" s="818"/>
      <c r="G134" s="818"/>
      <c r="H134" s="818"/>
      <c r="I134" s="818"/>
      <c r="J134" s="818"/>
      <c r="K134" s="818"/>
      <c r="L134" s="818"/>
      <c r="M134" s="818"/>
      <c r="N134" s="818"/>
      <c r="O134" s="818" t="s">
        <v>936</v>
      </c>
      <c r="P134" s="818"/>
      <c r="Q134" s="818"/>
      <c r="R134" s="818"/>
      <c r="S134" s="818"/>
      <c r="T134" s="818"/>
      <c r="U134" s="818"/>
      <c r="V134" s="818"/>
      <c r="W134" s="817"/>
      <c r="X134" s="819"/>
    </row>
    <row r="135" spans="1:24" ht="11.5" customHeight="1">
      <c r="A135" s="399"/>
      <c r="B135" s="817"/>
      <c r="C135" s="817"/>
      <c r="D135" s="817"/>
      <c r="E135" s="443"/>
      <c r="F135" s="818"/>
      <c r="G135" s="818"/>
      <c r="H135" s="818"/>
      <c r="I135" s="818"/>
      <c r="J135" s="818"/>
      <c r="K135" s="818"/>
      <c r="L135" s="818"/>
      <c r="M135" s="818"/>
      <c r="N135" s="818" t="s">
        <v>936</v>
      </c>
      <c r="O135" s="818" t="s">
        <v>937</v>
      </c>
      <c r="P135" s="818"/>
      <c r="Q135" s="818"/>
      <c r="R135" s="818"/>
      <c r="S135" s="818"/>
      <c r="T135" s="818"/>
      <c r="U135" s="818"/>
      <c r="V135" s="818"/>
      <c r="W135" s="817"/>
      <c r="X135" s="819"/>
    </row>
    <row r="136" spans="1:24" ht="11.5" customHeight="1">
      <c r="A136" s="399"/>
      <c r="B136" s="817"/>
      <c r="C136" s="817"/>
      <c r="D136" s="817"/>
      <c r="E136" s="443"/>
      <c r="F136" s="818"/>
      <c r="G136" s="818"/>
      <c r="H136" s="818"/>
      <c r="I136" s="818"/>
      <c r="J136" s="818"/>
      <c r="K136" s="818"/>
      <c r="L136" s="818"/>
      <c r="M136" s="818" t="s">
        <v>938</v>
      </c>
      <c r="N136" s="818" t="s">
        <v>937</v>
      </c>
      <c r="O136" s="818" t="s">
        <v>939</v>
      </c>
      <c r="P136" s="818"/>
      <c r="Q136" s="818"/>
      <c r="R136" s="818"/>
      <c r="S136" s="818" t="s">
        <v>940</v>
      </c>
      <c r="T136" s="818"/>
      <c r="U136" s="818"/>
      <c r="V136" s="818"/>
      <c r="W136" s="817"/>
      <c r="X136" s="818"/>
    </row>
    <row r="137" spans="1:24" ht="11.5" customHeight="1">
      <c r="A137" s="399"/>
      <c r="B137" s="817"/>
      <c r="C137" s="817"/>
      <c r="D137" s="817"/>
      <c r="E137" s="443"/>
      <c r="F137" s="818" t="s">
        <v>564</v>
      </c>
      <c r="G137" s="818"/>
      <c r="H137" s="818"/>
      <c r="I137" s="818"/>
      <c r="J137" s="818" t="s">
        <v>941</v>
      </c>
      <c r="K137" s="818"/>
      <c r="L137" s="818"/>
      <c r="M137" s="818" t="s">
        <v>942</v>
      </c>
      <c r="N137" s="818" t="s">
        <v>943</v>
      </c>
      <c r="O137" s="818" t="s">
        <v>944</v>
      </c>
      <c r="P137" s="818"/>
      <c r="Q137" s="818"/>
      <c r="R137" s="818"/>
      <c r="S137" s="818" t="s">
        <v>942</v>
      </c>
      <c r="T137" s="818"/>
      <c r="U137" s="818"/>
      <c r="V137" s="818"/>
      <c r="W137" s="817"/>
      <c r="X137" s="818" t="s">
        <v>945</v>
      </c>
    </row>
    <row r="138" spans="1:24" ht="11.5" customHeight="1">
      <c r="A138" s="399"/>
      <c r="B138" s="820" t="s">
        <v>946</v>
      </c>
      <c r="C138" s="820"/>
      <c r="D138" s="821"/>
      <c r="F138" s="818" t="s">
        <v>947</v>
      </c>
      <c r="G138" s="818"/>
      <c r="H138" s="818" t="s">
        <v>948</v>
      </c>
      <c r="I138" s="818" t="s">
        <v>949</v>
      </c>
      <c r="J138" s="818" t="s">
        <v>950</v>
      </c>
      <c r="K138" s="818" t="s">
        <v>951</v>
      </c>
      <c r="L138" s="818" t="s">
        <v>952</v>
      </c>
      <c r="M138" s="818" t="s">
        <v>953</v>
      </c>
      <c r="N138" s="818" t="s">
        <v>954</v>
      </c>
      <c r="O138" s="818" t="s">
        <v>942</v>
      </c>
      <c r="P138" s="818" t="s">
        <v>955</v>
      </c>
      <c r="Q138" s="818"/>
      <c r="R138" s="818"/>
      <c r="S138" s="818" t="s">
        <v>956</v>
      </c>
      <c r="T138" s="818"/>
      <c r="U138" s="818"/>
      <c r="V138" s="818"/>
      <c r="W138" s="817"/>
      <c r="X138" s="818" t="s">
        <v>957</v>
      </c>
    </row>
    <row r="139" spans="1:24" ht="11.5" customHeight="1">
      <c r="A139" s="399"/>
      <c r="B139" s="820" t="s">
        <v>1022</v>
      </c>
      <c r="C139" s="820"/>
      <c r="D139" s="817"/>
      <c r="E139" s="443"/>
      <c r="F139" s="817" t="s">
        <v>959</v>
      </c>
      <c r="G139" s="818" t="s">
        <v>960</v>
      </c>
      <c r="H139" s="818" t="s">
        <v>961</v>
      </c>
      <c r="I139" s="818" t="s">
        <v>962</v>
      </c>
      <c r="J139" s="818" t="s">
        <v>963</v>
      </c>
      <c r="K139" s="818" t="s">
        <v>964</v>
      </c>
      <c r="L139" s="818" t="s">
        <v>965</v>
      </c>
      <c r="M139" s="818" t="s">
        <v>966</v>
      </c>
      <c r="N139" s="818" t="s">
        <v>967</v>
      </c>
      <c r="O139" s="818" t="s">
        <v>968</v>
      </c>
      <c r="P139" s="818" t="s">
        <v>969</v>
      </c>
      <c r="Q139" s="818" t="s">
        <v>970</v>
      </c>
      <c r="R139" s="818"/>
      <c r="S139" s="818" t="s">
        <v>971</v>
      </c>
      <c r="T139" s="818" t="s">
        <v>972</v>
      </c>
      <c r="U139" s="816" t="s">
        <v>1009</v>
      </c>
      <c r="V139" s="816" t="s">
        <v>1010</v>
      </c>
      <c r="W139" s="816" t="s">
        <v>1011</v>
      </c>
      <c r="X139" s="816" t="s">
        <v>1012</v>
      </c>
    </row>
    <row r="140" spans="1:24" ht="11.5" customHeight="1">
      <c r="A140" s="399"/>
      <c r="B140" s="445" t="s">
        <v>149</v>
      </c>
      <c r="C140" s="445"/>
      <c r="D140" s="385"/>
      <c r="E140" s="21"/>
      <c r="F140" s="386"/>
      <c r="G140" s="386"/>
      <c r="H140" s="386"/>
      <c r="I140" s="386"/>
      <c r="J140" s="386"/>
      <c r="K140" s="446"/>
      <c r="L140" s="386"/>
      <c r="M140" s="386"/>
      <c r="N140" s="386"/>
      <c r="O140" s="386"/>
      <c r="P140" s="446"/>
      <c r="Q140" s="446"/>
      <c r="R140" s="446"/>
      <c r="S140" s="386"/>
      <c r="T140" s="446"/>
      <c r="U140" s="446"/>
      <c r="V140" s="446"/>
      <c r="W140" s="447"/>
      <c r="X140" s="446" t="s">
        <v>977</v>
      </c>
    </row>
    <row r="141" spans="1:24" ht="11.5" customHeight="1">
      <c r="B141" s="21" t="s">
        <v>978</v>
      </c>
      <c r="C141" s="21"/>
      <c r="D141" s="21" t="s">
        <v>979</v>
      </c>
      <c r="E141" s="21"/>
      <c r="F141" s="822">
        <v>100</v>
      </c>
      <c r="G141" s="31">
        <v>251</v>
      </c>
      <c r="H141" s="31">
        <v>251</v>
      </c>
      <c r="I141" s="31">
        <v>139</v>
      </c>
      <c r="J141" s="31">
        <v>0</v>
      </c>
      <c r="K141" s="31">
        <v>65</v>
      </c>
      <c r="L141" s="31">
        <v>65</v>
      </c>
      <c r="M141" s="31">
        <v>0</v>
      </c>
      <c r="N141" s="31">
        <v>102</v>
      </c>
      <c r="O141" s="31">
        <v>79</v>
      </c>
      <c r="P141" s="31">
        <v>0</v>
      </c>
      <c r="Q141" s="31">
        <v>62</v>
      </c>
      <c r="R141" s="31">
        <v>0</v>
      </c>
      <c r="S141" s="31">
        <v>26</v>
      </c>
      <c r="T141" s="31">
        <v>0</v>
      </c>
      <c r="U141" s="31">
        <v>186</v>
      </c>
      <c r="V141" s="31">
        <v>258</v>
      </c>
      <c r="W141" s="31">
        <v>0</v>
      </c>
      <c r="X141" s="31">
        <v>10</v>
      </c>
    </row>
    <row r="142" spans="1:24" ht="11.5" customHeight="1">
      <c r="A142" s="367"/>
      <c r="B142" s="21" t="s">
        <v>980</v>
      </c>
      <c r="C142" s="21"/>
      <c r="D142" s="21" t="s">
        <v>981</v>
      </c>
      <c r="E142" s="21"/>
      <c r="F142" s="822">
        <v>100</v>
      </c>
      <c r="G142" s="31">
        <v>440</v>
      </c>
      <c r="H142" s="31">
        <v>440</v>
      </c>
      <c r="I142" s="31">
        <v>276</v>
      </c>
      <c r="J142" s="31">
        <v>177</v>
      </c>
      <c r="K142" s="31">
        <v>0</v>
      </c>
      <c r="L142" s="31">
        <v>67</v>
      </c>
      <c r="M142" s="31">
        <v>32</v>
      </c>
      <c r="N142" s="31">
        <v>220</v>
      </c>
      <c r="O142" s="31">
        <v>360</v>
      </c>
      <c r="P142" s="31">
        <v>0</v>
      </c>
      <c r="Q142" s="31">
        <v>102</v>
      </c>
      <c r="R142" s="31">
        <v>0</v>
      </c>
      <c r="S142" s="31">
        <v>30</v>
      </c>
      <c r="T142" s="31">
        <v>30</v>
      </c>
      <c r="U142" s="31">
        <v>30</v>
      </c>
      <c r="V142" s="31">
        <v>1700</v>
      </c>
      <c r="W142" s="31">
        <v>0</v>
      </c>
      <c r="X142" s="31">
        <v>12</v>
      </c>
    </row>
    <row r="143" spans="1:24" ht="13.5" customHeight="1">
      <c r="A143" s="367"/>
      <c r="B143" s="21" t="s">
        <v>1018</v>
      </c>
      <c r="C143" s="21"/>
      <c r="D143" s="21" t="s">
        <v>1023</v>
      </c>
      <c r="E143" s="21"/>
      <c r="F143" s="822">
        <v>50</v>
      </c>
      <c r="G143" s="394">
        <v>160</v>
      </c>
      <c r="H143" s="394">
        <v>80</v>
      </c>
      <c r="I143" s="394">
        <v>36</v>
      </c>
      <c r="J143" s="394">
        <v>28</v>
      </c>
      <c r="K143" s="394">
        <v>16</v>
      </c>
      <c r="L143" s="394">
        <v>21</v>
      </c>
      <c r="M143" s="394">
        <v>6</v>
      </c>
      <c r="N143" s="394">
        <v>21</v>
      </c>
      <c r="O143" s="394">
        <v>38</v>
      </c>
      <c r="P143" s="394">
        <v>0</v>
      </c>
      <c r="Q143" s="394">
        <v>18</v>
      </c>
      <c r="R143" s="394">
        <v>0</v>
      </c>
      <c r="S143" s="394">
        <v>0</v>
      </c>
      <c r="T143" s="394">
        <v>5</v>
      </c>
      <c r="U143" s="394">
        <v>0</v>
      </c>
      <c r="V143" s="394">
        <v>206</v>
      </c>
      <c r="W143" s="394">
        <v>0</v>
      </c>
      <c r="X143" s="394">
        <v>11</v>
      </c>
    </row>
    <row r="144" spans="1:24" ht="10.5" customHeight="1">
      <c r="A144" s="367"/>
      <c r="B144" s="825"/>
      <c r="C144" s="825"/>
      <c r="D144" s="825"/>
      <c r="E144" s="21"/>
      <c r="F144" s="826"/>
      <c r="G144" s="826">
        <v>851</v>
      </c>
      <c r="H144" s="826">
        <v>771</v>
      </c>
      <c r="I144" s="826">
        <v>451</v>
      </c>
      <c r="J144" s="826">
        <v>205</v>
      </c>
      <c r="K144" s="826">
        <v>81</v>
      </c>
      <c r="L144" s="826">
        <v>153</v>
      </c>
      <c r="M144" s="826">
        <v>38</v>
      </c>
      <c r="N144" s="826">
        <v>343</v>
      </c>
      <c r="O144" s="826">
        <v>477</v>
      </c>
      <c r="P144" s="826">
        <v>0</v>
      </c>
      <c r="Q144" s="826">
        <v>182</v>
      </c>
      <c r="R144" s="826">
        <v>0</v>
      </c>
      <c r="S144" s="826">
        <v>56</v>
      </c>
      <c r="T144" s="826">
        <v>35</v>
      </c>
      <c r="U144" s="826">
        <v>216</v>
      </c>
      <c r="V144" s="826">
        <v>2164</v>
      </c>
      <c r="W144" s="826">
        <v>0</v>
      </c>
      <c r="X144" s="826">
        <v>11</v>
      </c>
    </row>
    <row r="145" spans="1:64" ht="10.5" customHeight="1">
      <c r="A145" s="367"/>
      <c r="B145" s="445" t="s">
        <v>352</v>
      </c>
      <c r="C145" s="445"/>
      <c r="D145" s="385"/>
      <c r="E145" s="21"/>
      <c r="F145" s="386"/>
      <c r="G145" s="386"/>
      <c r="H145" s="386"/>
      <c r="I145" s="386"/>
      <c r="J145" s="386"/>
      <c r="K145" s="386"/>
      <c r="L145" s="386"/>
      <c r="M145" s="386"/>
      <c r="N145" s="386"/>
      <c r="O145" s="386"/>
      <c r="P145" s="386"/>
      <c r="Q145" s="386"/>
      <c r="R145" s="386"/>
      <c r="S145" s="386"/>
      <c r="T145" s="386"/>
      <c r="U145" s="386"/>
      <c r="V145" s="386"/>
      <c r="W145" s="386"/>
      <c r="X145" s="386"/>
    </row>
    <row r="146" spans="1:64" ht="10.5" customHeight="1">
      <c r="A146" s="367"/>
      <c r="B146" s="21" t="s">
        <v>982</v>
      </c>
      <c r="C146" s="21"/>
      <c r="D146" s="21" t="s">
        <v>1013</v>
      </c>
      <c r="E146" s="21"/>
      <c r="F146" s="822">
        <v>100</v>
      </c>
      <c r="G146" s="31">
        <v>265</v>
      </c>
      <c r="H146" s="31">
        <v>265</v>
      </c>
      <c r="I146" s="31">
        <v>154</v>
      </c>
      <c r="J146" s="31">
        <v>30</v>
      </c>
      <c r="K146" s="31">
        <v>56</v>
      </c>
      <c r="L146" s="31">
        <v>32</v>
      </c>
      <c r="M146" s="31">
        <v>0</v>
      </c>
      <c r="N146" s="31">
        <v>71</v>
      </c>
      <c r="O146" s="31">
        <v>104</v>
      </c>
      <c r="P146" s="31">
        <v>19</v>
      </c>
      <c r="Q146" s="31">
        <v>30</v>
      </c>
      <c r="R146" s="31"/>
      <c r="S146" s="31">
        <v>14</v>
      </c>
      <c r="T146" s="31">
        <v>0</v>
      </c>
      <c r="U146" s="31">
        <v>266</v>
      </c>
      <c r="V146" s="31">
        <v>711</v>
      </c>
      <c r="W146" s="31">
        <v>0</v>
      </c>
      <c r="X146" s="31">
        <v>10</v>
      </c>
    </row>
    <row r="147" spans="1:64" ht="10.5" customHeight="1">
      <c r="A147" s="367"/>
      <c r="B147" s="21"/>
      <c r="C147" s="21"/>
      <c r="D147" s="21" t="s">
        <v>984</v>
      </c>
      <c r="E147" s="21"/>
      <c r="F147" s="822">
        <v>100</v>
      </c>
      <c r="G147" s="31">
        <v>97</v>
      </c>
      <c r="H147" s="31">
        <v>97</v>
      </c>
      <c r="I147" s="31">
        <v>45</v>
      </c>
      <c r="J147" s="31">
        <v>0</v>
      </c>
      <c r="K147" s="31">
        <v>30</v>
      </c>
      <c r="L147" s="31">
        <v>30</v>
      </c>
      <c r="M147" s="31">
        <v>0</v>
      </c>
      <c r="N147" s="31">
        <v>38</v>
      </c>
      <c r="O147" s="31">
        <v>45</v>
      </c>
      <c r="P147" s="31">
        <v>0</v>
      </c>
      <c r="Q147" s="31">
        <v>25</v>
      </c>
      <c r="R147" s="31"/>
      <c r="S147" s="31">
        <v>19</v>
      </c>
      <c r="T147" s="31">
        <v>0</v>
      </c>
      <c r="U147" s="31">
        <v>128</v>
      </c>
      <c r="V147" s="31">
        <v>147</v>
      </c>
      <c r="W147" s="31">
        <v>0</v>
      </c>
      <c r="X147" s="31">
        <v>14</v>
      </c>
    </row>
    <row r="148" spans="1:64" ht="10.5" customHeight="1">
      <c r="A148" s="367"/>
      <c r="B148" s="21" t="s">
        <v>985</v>
      </c>
      <c r="C148" s="21"/>
      <c r="D148" s="21" t="s">
        <v>986</v>
      </c>
      <c r="E148" s="21"/>
      <c r="F148" s="822">
        <v>100</v>
      </c>
      <c r="G148" s="31">
        <v>394</v>
      </c>
      <c r="H148" s="31">
        <v>394</v>
      </c>
      <c r="I148" s="31">
        <v>91</v>
      </c>
      <c r="J148" s="31">
        <v>67</v>
      </c>
      <c r="K148" s="31">
        <v>0</v>
      </c>
      <c r="L148" s="31">
        <v>32</v>
      </c>
      <c r="M148" s="31">
        <v>8</v>
      </c>
      <c r="N148" s="31">
        <v>76</v>
      </c>
      <c r="O148" s="31">
        <v>285</v>
      </c>
      <c r="P148" s="31">
        <v>34</v>
      </c>
      <c r="Q148" s="31">
        <v>0</v>
      </c>
      <c r="R148" s="31"/>
      <c r="S148" s="31">
        <v>0</v>
      </c>
      <c r="T148" s="31">
        <v>0</v>
      </c>
      <c r="U148" s="31">
        <v>37</v>
      </c>
      <c r="V148" s="31">
        <v>228</v>
      </c>
      <c r="W148" s="31">
        <v>3</v>
      </c>
      <c r="X148" s="31">
        <v>6</v>
      </c>
    </row>
    <row r="149" spans="1:64" ht="13.5" customHeight="1">
      <c r="A149" s="367"/>
      <c r="B149" s="21" t="s">
        <v>987</v>
      </c>
      <c r="C149" s="21"/>
      <c r="D149" s="21" t="s">
        <v>988</v>
      </c>
      <c r="E149" s="21"/>
      <c r="F149" s="822">
        <v>100</v>
      </c>
      <c r="G149" s="394">
        <v>110</v>
      </c>
      <c r="H149" s="394">
        <v>110</v>
      </c>
      <c r="I149" s="394">
        <v>47</v>
      </c>
      <c r="J149" s="394">
        <v>30</v>
      </c>
      <c r="K149" s="394">
        <v>0</v>
      </c>
      <c r="L149" s="394">
        <v>17</v>
      </c>
      <c r="M149" s="394">
        <v>3</v>
      </c>
      <c r="N149" s="394">
        <v>58</v>
      </c>
      <c r="O149" s="394">
        <v>88</v>
      </c>
      <c r="P149" s="394">
        <v>0</v>
      </c>
      <c r="Q149" s="394">
        <v>25</v>
      </c>
      <c r="R149" s="394"/>
      <c r="S149" s="394">
        <v>19</v>
      </c>
      <c r="T149" s="394">
        <v>0</v>
      </c>
      <c r="U149" s="394">
        <v>48</v>
      </c>
      <c r="V149" s="394">
        <v>65</v>
      </c>
      <c r="W149" s="394">
        <v>0</v>
      </c>
      <c r="X149" s="394">
        <v>10</v>
      </c>
    </row>
    <row r="150" spans="1:64" ht="11.5" customHeight="1">
      <c r="B150" s="825"/>
      <c r="C150" s="825"/>
      <c r="D150" s="825"/>
      <c r="E150" s="21"/>
      <c r="F150" s="826"/>
      <c r="G150" s="826">
        <v>866</v>
      </c>
      <c r="H150" s="826">
        <v>866</v>
      </c>
      <c r="I150" s="826">
        <v>337</v>
      </c>
      <c r="J150" s="826">
        <v>127</v>
      </c>
      <c r="K150" s="826">
        <v>86</v>
      </c>
      <c r="L150" s="826">
        <v>111</v>
      </c>
      <c r="M150" s="826">
        <v>11</v>
      </c>
      <c r="N150" s="826">
        <v>243</v>
      </c>
      <c r="O150" s="826">
        <v>522</v>
      </c>
      <c r="P150" s="826">
        <v>53</v>
      </c>
      <c r="Q150" s="826">
        <v>80</v>
      </c>
      <c r="R150" s="826">
        <v>0</v>
      </c>
      <c r="S150" s="826">
        <v>52</v>
      </c>
      <c r="T150" s="826">
        <v>0</v>
      </c>
      <c r="U150" s="826">
        <v>479</v>
      </c>
      <c r="V150" s="826">
        <v>1151</v>
      </c>
      <c r="W150" s="826">
        <v>3</v>
      </c>
      <c r="X150" s="826">
        <v>9</v>
      </c>
    </row>
    <row r="151" spans="1:64" ht="11.5" customHeight="1">
      <c r="B151" s="445" t="s">
        <v>1024</v>
      </c>
      <c r="C151" s="445"/>
      <c r="D151" s="385"/>
      <c r="E151" s="21"/>
      <c r="F151" s="386"/>
      <c r="G151" s="386"/>
      <c r="H151" s="386"/>
      <c r="I151" s="386"/>
      <c r="J151" s="386"/>
      <c r="K151" s="386"/>
      <c r="L151" s="386"/>
      <c r="M151" s="386"/>
      <c r="N151" s="386"/>
      <c r="O151" s="386"/>
      <c r="P151" s="386"/>
      <c r="Q151" s="386"/>
      <c r="R151" s="386"/>
      <c r="S151" s="386"/>
      <c r="T151" s="386"/>
      <c r="U151" s="386"/>
      <c r="V151" s="386"/>
      <c r="W151" s="386"/>
      <c r="X151" s="386"/>
      <c r="Z151" s="145"/>
      <c r="AT151" s="448"/>
      <c r="AU151" s="448"/>
      <c r="AV151" s="448"/>
      <c r="AW151" s="448"/>
      <c r="AX151" s="448"/>
      <c r="AY151" s="448"/>
      <c r="AZ151" s="448"/>
      <c r="BA151" s="448"/>
      <c r="BB151" s="448"/>
      <c r="BC151" s="448"/>
      <c r="BD151" s="448"/>
      <c r="BE151" s="448"/>
      <c r="BF151" s="448"/>
      <c r="BG151" s="448"/>
      <c r="BH151" s="448"/>
      <c r="BI151" s="448"/>
      <c r="BJ151" s="448"/>
      <c r="BK151" s="448"/>
      <c r="BL151" s="448"/>
    </row>
    <row r="152" spans="1:64" ht="11.5" customHeight="1">
      <c r="B152" s="21" t="s">
        <v>1025</v>
      </c>
      <c r="C152" s="21"/>
      <c r="D152" s="21" t="s">
        <v>1026</v>
      </c>
      <c r="E152" s="21"/>
      <c r="F152" s="822">
        <v>8.5</v>
      </c>
      <c r="G152" s="31">
        <v>85</v>
      </c>
      <c r="H152" s="31">
        <v>24</v>
      </c>
      <c r="I152" s="31">
        <v>12</v>
      </c>
      <c r="J152" s="31">
        <v>0</v>
      </c>
      <c r="K152" s="31">
        <v>10</v>
      </c>
      <c r="L152" s="31">
        <v>6</v>
      </c>
      <c r="M152" s="31">
        <v>0</v>
      </c>
      <c r="N152" s="31">
        <v>9</v>
      </c>
      <c r="O152" s="31">
        <v>13</v>
      </c>
      <c r="P152" s="31">
        <v>0</v>
      </c>
      <c r="Q152" s="31">
        <v>0</v>
      </c>
      <c r="R152" s="31"/>
      <c r="S152" s="31">
        <v>0</v>
      </c>
      <c r="T152" s="31">
        <v>0</v>
      </c>
      <c r="U152" s="31">
        <v>6</v>
      </c>
      <c r="V152" s="31">
        <v>43</v>
      </c>
      <c r="W152" s="31">
        <v>0</v>
      </c>
      <c r="X152" s="31">
        <v>6</v>
      </c>
      <c r="AT152" s="448"/>
      <c r="AU152" s="448"/>
      <c r="AV152" s="448"/>
      <c r="AW152" s="448"/>
      <c r="AX152" s="448"/>
      <c r="AY152" s="448"/>
      <c r="AZ152" s="448"/>
      <c r="BA152" s="448"/>
      <c r="BB152" s="448"/>
      <c r="BC152" s="448"/>
      <c r="BD152" s="448"/>
      <c r="BE152" s="448"/>
      <c r="BF152" s="448"/>
      <c r="BG152" s="448"/>
      <c r="BH152" s="448"/>
      <c r="BI152" s="448"/>
      <c r="BJ152" s="448"/>
      <c r="BK152" s="448"/>
      <c r="BL152" s="448"/>
    </row>
    <row r="153" spans="1:64" ht="11.5" customHeight="1">
      <c r="B153" s="21" t="s">
        <v>1027</v>
      </c>
      <c r="C153" s="21"/>
      <c r="D153" s="21" t="s">
        <v>1028</v>
      </c>
      <c r="E153" s="21"/>
      <c r="F153" s="822">
        <v>50</v>
      </c>
      <c r="G153" s="31">
        <v>180</v>
      </c>
      <c r="H153" s="31">
        <v>90</v>
      </c>
      <c r="I153" s="31">
        <v>38</v>
      </c>
      <c r="J153" s="31">
        <v>19</v>
      </c>
      <c r="K153" s="31">
        <v>0</v>
      </c>
      <c r="L153" s="31">
        <v>17</v>
      </c>
      <c r="M153" s="31">
        <v>1</v>
      </c>
      <c r="N153" s="31">
        <v>25</v>
      </c>
      <c r="O153" s="31">
        <v>44</v>
      </c>
      <c r="P153" s="31">
        <v>13</v>
      </c>
      <c r="Q153" s="31">
        <v>0</v>
      </c>
      <c r="R153" s="31"/>
      <c r="S153" s="31">
        <v>8</v>
      </c>
      <c r="T153" s="31">
        <v>0</v>
      </c>
      <c r="U153" s="31">
        <v>1</v>
      </c>
      <c r="V153" s="31">
        <v>63</v>
      </c>
      <c r="W153" s="31">
        <v>3</v>
      </c>
      <c r="X153" s="31">
        <v>9</v>
      </c>
      <c r="AT153" s="448"/>
      <c r="AU153" s="448"/>
      <c r="AV153" s="448"/>
      <c r="AW153" s="448"/>
      <c r="AX153" s="448"/>
      <c r="AY153" s="448"/>
      <c r="AZ153" s="448"/>
      <c r="BA153" s="448"/>
      <c r="BB153" s="448"/>
      <c r="BC153" s="448"/>
      <c r="BD153" s="448"/>
      <c r="BE153" s="448"/>
      <c r="BF153" s="448"/>
      <c r="BG153" s="448"/>
      <c r="BH153" s="448"/>
      <c r="BI153" s="448"/>
      <c r="BJ153" s="448"/>
      <c r="BK153" s="448"/>
      <c r="BL153" s="448"/>
    </row>
    <row r="154" spans="1:64" ht="11.5" customHeight="1">
      <c r="B154" s="825"/>
      <c r="C154" s="825"/>
      <c r="D154" s="825"/>
      <c r="E154" s="21"/>
      <c r="F154" s="826"/>
      <c r="G154" s="826">
        <v>265</v>
      </c>
      <c r="H154" s="826">
        <v>114</v>
      </c>
      <c r="I154" s="826">
        <v>50</v>
      </c>
      <c r="J154" s="826">
        <v>19</v>
      </c>
      <c r="K154" s="826">
        <v>10</v>
      </c>
      <c r="L154" s="826">
        <v>23</v>
      </c>
      <c r="M154" s="826">
        <v>1</v>
      </c>
      <c r="N154" s="826">
        <v>34</v>
      </c>
      <c r="O154" s="826">
        <v>57</v>
      </c>
      <c r="P154" s="826">
        <v>13</v>
      </c>
      <c r="Q154" s="826">
        <v>0</v>
      </c>
      <c r="R154" s="826"/>
      <c r="S154" s="826">
        <v>8</v>
      </c>
      <c r="T154" s="826">
        <v>0</v>
      </c>
      <c r="U154" s="826">
        <v>7</v>
      </c>
      <c r="V154" s="826">
        <v>106</v>
      </c>
      <c r="W154" s="826">
        <v>3</v>
      </c>
      <c r="X154" s="826">
        <v>8</v>
      </c>
      <c r="AT154" s="448"/>
      <c r="AU154" s="448"/>
      <c r="AV154" s="448"/>
      <c r="AW154" s="448"/>
      <c r="AX154" s="448"/>
      <c r="AY154" s="448"/>
      <c r="AZ154" s="448"/>
      <c r="BA154" s="448"/>
      <c r="BB154" s="448"/>
      <c r="BC154" s="448"/>
      <c r="BD154" s="448"/>
      <c r="BE154" s="448"/>
      <c r="BF154" s="448"/>
      <c r="BG154" s="448"/>
      <c r="BH154" s="448"/>
      <c r="BI154" s="448"/>
      <c r="BJ154" s="448"/>
      <c r="BK154" s="448"/>
      <c r="BL154" s="448"/>
    </row>
    <row r="155" spans="1:64" ht="11.5" customHeight="1" thickBot="1">
      <c r="B155" s="829"/>
      <c r="C155" s="829"/>
      <c r="D155" s="829"/>
      <c r="E155" s="21"/>
      <c r="F155" s="830"/>
      <c r="G155" s="830">
        <v>1982</v>
      </c>
      <c r="H155" s="830">
        <v>1751</v>
      </c>
      <c r="I155" s="830">
        <v>838</v>
      </c>
      <c r="J155" s="830">
        <v>351</v>
      </c>
      <c r="K155" s="830">
        <v>177</v>
      </c>
      <c r="L155" s="830">
        <v>287</v>
      </c>
      <c r="M155" s="830">
        <v>50</v>
      </c>
      <c r="N155" s="830">
        <v>620</v>
      </c>
      <c r="O155" s="830">
        <v>1056</v>
      </c>
      <c r="P155" s="830">
        <v>66</v>
      </c>
      <c r="Q155" s="830">
        <v>262</v>
      </c>
      <c r="R155" s="830"/>
      <c r="S155" s="830">
        <v>116</v>
      </c>
      <c r="T155" s="830">
        <v>35</v>
      </c>
      <c r="U155" s="830">
        <v>702</v>
      </c>
      <c r="V155" s="830">
        <v>3421</v>
      </c>
      <c r="W155" s="830">
        <v>6</v>
      </c>
      <c r="X155" s="830">
        <v>10</v>
      </c>
      <c r="AT155" s="448"/>
      <c r="AU155" s="448"/>
      <c r="AV155" s="448"/>
      <c r="AW155" s="448"/>
      <c r="AX155" s="448"/>
      <c r="AY155" s="448"/>
      <c r="AZ155" s="448"/>
      <c r="BA155" s="448"/>
      <c r="BB155" s="448"/>
      <c r="BC155" s="448"/>
      <c r="BD155" s="448"/>
      <c r="BE155" s="448"/>
      <c r="BF155" s="448"/>
      <c r="BG155" s="448"/>
      <c r="BH155" s="448"/>
      <c r="BI155" s="448"/>
      <c r="BJ155" s="448"/>
      <c r="BK155" s="448"/>
      <c r="BL155" s="448"/>
    </row>
    <row r="156" spans="1:64" ht="11.5" customHeight="1">
      <c r="B156" s="399" t="s">
        <v>308</v>
      </c>
      <c r="C156" s="19" t="s">
        <v>989</v>
      </c>
      <c r="AT156" s="448"/>
      <c r="AU156" s="448"/>
      <c r="AV156" s="448"/>
      <c r="AW156" s="448"/>
      <c r="AX156" s="448"/>
      <c r="AY156" s="448"/>
      <c r="AZ156" s="448"/>
      <c r="BA156" s="448"/>
      <c r="BB156" s="448"/>
      <c r="BC156" s="448"/>
      <c r="BD156" s="448"/>
      <c r="BE156" s="448"/>
      <c r="BF156" s="448"/>
      <c r="BG156" s="448"/>
      <c r="BH156" s="448"/>
      <c r="BI156" s="448"/>
      <c r="BJ156" s="448"/>
      <c r="BK156" s="448"/>
      <c r="BL156" s="448"/>
    </row>
    <row r="157" spans="1:64" ht="11.5" customHeight="1">
      <c r="B157" s="399" t="s">
        <v>492</v>
      </c>
      <c r="C157" s="19" t="s">
        <v>1029</v>
      </c>
      <c r="AT157" s="448"/>
      <c r="AU157" s="448"/>
      <c r="AV157" s="448"/>
      <c r="AW157" s="448"/>
      <c r="AX157" s="448"/>
      <c r="AY157" s="448"/>
      <c r="AZ157" s="448"/>
      <c r="BA157" s="448"/>
      <c r="BB157" s="448"/>
      <c r="BC157" s="448"/>
      <c r="BD157" s="448"/>
      <c r="BE157" s="448"/>
      <c r="BF157" s="448"/>
      <c r="BG157" s="448"/>
      <c r="BH157" s="448"/>
      <c r="BI157" s="448"/>
      <c r="BJ157" s="448"/>
      <c r="BK157" s="448"/>
      <c r="BL157" s="448"/>
    </row>
    <row r="158" spans="1:64" ht="11.5" customHeight="1">
      <c r="B158" s="399" t="s">
        <v>302</v>
      </c>
      <c r="C158" s="19" t="s">
        <v>990</v>
      </c>
      <c r="AT158" s="448"/>
      <c r="AU158" s="448"/>
      <c r="AV158" s="448"/>
      <c r="AW158" s="448"/>
      <c r="AX158" s="448"/>
      <c r="AY158" s="448"/>
      <c r="AZ158" s="448"/>
      <c r="BA158" s="448"/>
      <c r="BB158" s="448"/>
      <c r="BC158" s="448"/>
      <c r="BD158" s="448"/>
      <c r="BE158" s="448"/>
      <c r="BF158" s="448"/>
      <c r="BG158" s="448"/>
      <c r="BH158" s="448"/>
      <c r="BI158" s="448"/>
      <c r="BJ158" s="448"/>
      <c r="BK158" s="448"/>
      <c r="BL158" s="448"/>
    </row>
    <row r="159" spans="1:64" ht="11.5" customHeight="1">
      <c r="B159" s="399" t="s">
        <v>297</v>
      </c>
      <c r="C159" s="19" t="s">
        <v>1015</v>
      </c>
      <c r="AT159" s="448"/>
      <c r="AU159" s="448"/>
      <c r="AV159" s="448"/>
      <c r="AW159" s="448"/>
      <c r="AX159" s="448"/>
      <c r="AY159" s="448"/>
      <c r="AZ159" s="448"/>
      <c r="BA159" s="448"/>
      <c r="BB159" s="448"/>
      <c r="BC159" s="448"/>
      <c r="BD159" s="448"/>
      <c r="BE159" s="448"/>
      <c r="BF159" s="448"/>
      <c r="BG159" s="448"/>
      <c r="BH159" s="448"/>
      <c r="BI159" s="448"/>
      <c r="BJ159" s="448"/>
      <c r="BK159" s="448"/>
      <c r="BL159" s="448"/>
    </row>
    <row r="160" spans="1:64" ht="11.5" customHeight="1">
      <c r="B160" s="399" t="s">
        <v>498</v>
      </c>
      <c r="C160" s="19" t="s">
        <v>1016</v>
      </c>
      <c r="AT160" s="448"/>
      <c r="AU160" s="448"/>
      <c r="AV160" s="448"/>
      <c r="AW160" s="448"/>
      <c r="AX160" s="448"/>
      <c r="AY160" s="448"/>
      <c r="AZ160" s="448"/>
      <c r="BA160" s="448"/>
      <c r="BB160" s="448"/>
      <c r="BC160" s="448"/>
      <c r="BD160" s="448"/>
      <c r="BE160" s="448"/>
      <c r="BF160" s="448"/>
      <c r="BG160" s="448"/>
      <c r="BH160" s="448"/>
      <c r="BI160" s="448"/>
      <c r="BJ160" s="448"/>
      <c r="BK160" s="448"/>
      <c r="BL160" s="448"/>
    </row>
    <row r="161" spans="1:64" ht="11.5" customHeight="1">
      <c r="B161" s="399" t="s">
        <v>500</v>
      </c>
      <c r="C161" s="19" t="s">
        <v>991</v>
      </c>
      <c r="AT161" s="448"/>
      <c r="AU161" s="448"/>
      <c r="AV161" s="448"/>
      <c r="AW161" s="448"/>
      <c r="AX161" s="448"/>
      <c r="AY161" s="448"/>
      <c r="AZ161" s="448"/>
      <c r="BA161" s="448"/>
      <c r="BB161" s="448"/>
      <c r="BC161" s="448"/>
      <c r="BD161" s="448"/>
      <c r="BE161" s="448"/>
      <c r="BF161" s="448"/>
      <c r="BG161" s="448"/>
      <c r="BH161" s="448"/>
      <c r="BI161" s="448"/>
      <c r="BJ161" s="448"/>
      <c r="BK161" s="448"/>
      <c r="BL161" s="448"/>
    </row>
    <row r="162" spans="1:64" ht="11.5" customHeight="1">
      <c r="B162" s="399" t="s">
        <v>502</v>
      </c>
      <c r="C162" s="19" t="s">
        <v>992</v>
      </c>
      <c r="AT162" s="448"/>
      <c r="AU162" s="448"/>
      <c r="AV162" s="448"/>
      <c r="AW162" s="448"/>
      <c r="AX162" s="448"/>
      <c r="AY162" s="448"/>
      <c r="AZ162" s="448"/>
      <c r="BA162" s="448"/>
      <c r="BB162" s="448"/>
      <c r="BC162" s="448"/>
      <c r="BD162" s="448"/>
      <c r="BE162" s="448"/>
      <c r="BF162" s="448"/>
      <c r="BG162" s="448"/>
      <c r="BH162" s="448"/>
      <c r="BI162" s="448"/>
      <c r="BJ162" s="448"/>
      <c r="BK162" s="448"/>
      <c r="BL162" s="448"/>
    </row>
    <row r="163" spans="1:64" ht="13.5" customHeight="1">
      <c r="B163" s="399" t="s">
        <v>504</v>
      </c>
      <c r="C163" s="19" t="s">
        <v>993</v>
      </c>
      <c r="AT163" s="448"/>
      <c r="AU163" s="448"/>
      <c r="AV163" s="448"/>
      <c r="AW163" s="448"/>
      <c r="AX163" s="448"/>
      <c r="AY163" s="448"/>
      <c r="AZ163" s="448"/>
      <c r="BA163" s="448"/>
      <c r="BB163" s="448"/>
      <c r="BC163" s="448"/>
      <c r="BD163" s="448"/>
      <c r="BE163" s="448"/>
      <c r="BF163" s="448"/>
      <c r="BG163" s="448"/>
      <c r="BH163" s="448"/>
      <c r="BI163" s="448"/>
      <c r="BJ163" s="448"/>
      <c r="BK163" s="448"/>
      <c r="BL163" s="448"/>
    </row>
    <row r="164" spans="1:64" ht="13.5" customHeight="1">
      <c r="B164" s="399" t="s">
        <v>506</v>
      </c>
      <c r="C164" s="19" t="s">
        <v>994</v>
      </c>
      <c r="AT164" s="448"/>
      <c r="AU164" s="448"/>
      <c r="AV164" s="448"/>
      <c r="AW164" s="448"/>
      <c r="AX164" s="448"/>
      <c r="AY164" s="448"/>
      <c r="AZ164" s="448"/>
      <c r="BA164" s="448"/>
      <c r="BB164" s="448"/>
      <c r="BC164" s="448"/>
      <c r="BD164" s="448"/>
      <c r="BE164" s="448"/>
      <c r="BF164" s="448"/>
      <c r="BG164" s="448"/>
      <c r="BH164" s="448"/>
      <c r="BI164" s="448"/>
      <c r="BJ164" s="448"/>
      <c r="BK164" s="448"/>
      <c r="BL164" s="448"/>
    </row>
    <row r="165" spans="1:64" ht="11.5" customHeight="1">
      <c r="B165" s="399" t="s">
        <v>508</v>
      </c>
      <c r="C165" s="19" t="s">
        <v>995</v>
      </c>
      <c r="AT165" s="448"/>
      <c r="AU165" s="448"/>
      <c r="AV165" s="448"/>
      <c r="AW165" s="448"/>
      <c r="AX165" s="448"/>
      <c r="AY165" s="448"/>
      <c r="AZ165" s="448"/>
      <c r="BA165" s="448"/>
      <c r="BB165" s="448"/>
      <c r="BC165" s="448"/>
      <c r="BD165" s="448"/>
      <c r="BE165" s="448"/>
      <c r="BF165" s="448"/>
      <c r="BG165" s="448"/>
      <c r="BH165" s="448"/>
      <c r="BI165" s="448"/>
      <c r="BJ165" s="448"/>
      <c r="BK165" s="448"/>
      <c r="BL165" s="448"/>
    </row>
    <row r="166" spans="1:64" ht="11.5" customHeight="1">
      <c r="B166" s="399" t="s">
        <v>509</v>
      </c>
      <c r="C166" s="19" t="s">
        <v>1030</v>
      </c>
      <c r="AT166" s="448"/>
      <c r="AU166" s="448"/>
      <c r="AV166" s="448"/>
      <c r="AW166" s="448"/>
      <c r="AX166" s="448"/>
      <c r="AY166" s="448"/>
      <c r="AZ166" s="448"/>
      <c r="BA166" s="448"/>
      <c r="BB166" s="448"/>
      <c r="BC166" s="448"/>
      <c r="BD166" s="448"/>
      <c r="BE166" s="448"/>
      <c r="BF166" s="448"/>
      <c r="BG166" s="448"/>
      <c r="BH166" s="448"/>
      <c r="BI166" s="448"/>
      <c r="BJ166" s="448"/>
      <c r="BK166" s="448"/>
      <c r="BL166" s="448"/>
    </row>
    <row r="167" spans="1:64" ht="11.5" customHeight="1">
      <c r="B167" s="399" t="s">
        <v>510</v>
      </c>
      <c r="C167" s="19" t="s">
        <v>1006</v>
      </c>
    </row>
    <row r="168" spans="1:64" ht="11.5" customHeight="1">
      <c r="A168" s="399"/>
      <c r="B168" s="399"/>
      <c r="C168" s="19"/>
    </row>
    <row r="169" spans="1:64" ht="11.25" customHeight="1">
      <c r="B169" s="449"/>
      <c r="C169" s="19"/>
    </row>
    <row r="170" spans="1:64" ht="11.25" customHeight="1" thickBot="1">
      <c r="B170" s="421" t="s">
        <v>1031</v>
      </c>
      <c r="C170" s="421"/>
      <c r="D170" s="836"/>
      <c r="E170" s="100"/>
      <c r="F170" s="837"/>
      <c r="G170" s="450"/>
      <c r="H170" s="450"/>
      <c r="I170" s="450"/>
      <c r="J170" s="450"/>
      <c r="K170" s="450"/>
      <c r="L170" s="450"/>
      <c r="M170" s="450"/>
      <c r="N170" s="450"/>
      <c r="O170" s="450"/>
      <c r="P170" s="450"/>
      <c r="Q170" s="450"/>
      <c r="S170" s="450"/>
      <c r="T170" s="450"/>
      <c r="U170" s="450"/>
      <c r="V170" s="450"/>
      <c r="W170" s="450"/>
    </row>
    <row r="171" spans="1:64" ht="11.25" customHeight="1">
      <c r="B171"/>
      <c r="T171"/>
      <c r="U171"/>
      <c r="V171"/>
      <c r="W171" s="169" t="s">
        <v>1032</v>
      </c>
    </row>
    <row r="172" spans="1:64" ht="11.25" customHeight="1">
      <c r="B172" s="838"/>
      <c r="C172" s="838"/>
      <c r="D172" s="838"/>
      <c r="F172" s="839"/>
      <c r="G172" s="839"/>
      <c r="H172" s="840"/>
      <c r="I172" s="840"/>
      <c r="J172" s="840"/>
      <c r="K172" s="840"/>
      <c r="L172" s="840"/>
      <c r="M172" s="840"/>
      <c r="N172" s="840"/>
      <c r="O172" s="840"/>
      <c r="P172" s="840"/>
      <c r="Q172" s="840"/>
      <c r="S172" s="841">
        <v>2021</v>
      </c>
      <c r="T172" s="841">
        <v>2022</v>
      </c>
      <c r="U172" s="841">
        <v>2023</v>
      </c>
      <c r="V172" s="1246">
        <v>2024</v>
      </c>
      <c r="W172" s="842">
        <v>2025</v>
      </c>
      <c r="Y172" s="144"/>
    </row>
    <row r="173" spans="1:64" ht="11.25" customHeight="1">
      <c r="B173" s="21" t="s">
        <v>408</v>
      </c>
      <c r="C173" s="21"/>
      <c r="D173" s="21"/>
      <c r="E173" s="31"/>
      <c r="F173" s="31"/>
      <c r="G173" s="31"/>
      <c r="H173" s="31"/>
      <c r="I173" s="31"/>
      <c r="J173" s="31"/>
      <c r="K173" s="451"/>
      <c r="L173" s="31"/>
      <c r="M173" s="31"/>
      <c r="N173" s="31"/>
      <c r="O173" s="31"/>
      <c r="P173" s="31"/>
      <c r="S173" s="823">
        <v>520</v>
      </c>
      <c r="T173" s="823">
        <v>520</v>
      </c>
      <c r="U173" s="823">
        <v>440</v>
      </c>
      <c r="V173" s="1247">
        <v>440</v>
      </c>
      <c r="W173" s="843">
        <v>440</v>
      </c>
      <c r="Y173" s="144"/>
      <c r="Z173" s="144"/>
    </row>
    <row r="174" spans="1:64" ht="11.25" customHeight="1">
      <c r="B174" s="21" t="s">
        <v>1033</v>
      </c>
      <c r="C174" s="21"/>
      <c r="D174" s="21"/>
      <c r="E174" s="31"/>
      <c r="F174" s="31"/>
      <c r="G174" s="31"/>
      <c r="H174" s="31"/>
      <c r="I174" s="31"/>
      <c r="J174" s="31"/>
      <c r="K174" s="451"/>
      <c r="L174" s="31"/>
      <c r="M174" s="31"/>
      <c r="N174" s="31"/>
      <c r="O174" s="31"/>
      <c r="P174" s="31"/>
      <c r="S174" s="823">
        <v>251</v>
      </c>
      <c r="T174" s="823">
        <v>251</v>
      </c>
      <c r="U174" s="823">
        <v>251</v>
      </c>
      <c r="V174" s="1247">
        <v>251</v>
      </c>
      <c r="W174" s="843">
        <v>251</v>
      </c>
      <c r="Y174" s="144"/>
      <c r="Z174" s="144"/>
    </row>
    <row r="175" spans="1:64" ht="11.25" customHeight="1">
      <c r="B175" s="844" t="s">
        <v>829</v>
      </c>
      <c r="C175" s="844"/>
      <c r="D175" s="844"/>
      <c r="E175" s="31"/>
      <c r="F175" s="845"/>
      <c r="G175" s="845"/>
      <c r="H175" s="845"/>
      <c r="I175" s="845"/>
      <c r="J175" s="845"/>
      <c r="K175" s="846"/>
      <c r="L175" s="845"/>
      <c r="M175" s="845"/>
      <c r="N175" s="845"/>
      <c r="O175" s="845"/>
      <c r="P175" s="845"/>
      <c r="Q175" s="826"/>
      <c r="S175" s="847">
        <v>771</v>
      </c>
      <c r="T175" s="847">
        <v>771</v>
      </c>
      <c r="U175" s="847">
        <v>691</v>
      </c>
      <c r="V175" s="847">
        <v>691</v>
      </c>
      <c r="W175" s="848">
        <v>691</v>
      </c>
      <c r="Y175" s="144"/>
      <c r="Z175" s="144"/>
    </row>
    <row r="176" spans="1:64" ht="11.25" customHeight="1">
      <c r="B176" s="21" t="s">
        <v>1034</v>
      </c>
      <c r="C176" s="21"/>
      <c r="D176" s="21"/>
      <c r="E176" s="31"/>
      <c r="F176" s="31"/>
      <c r="G176" s="31"/>
      <c r="H176" s="31"/>
      <c r="I176" s="31"/>
      <c r="J176" s="31"/>
      <c r="K176" s="451"/>
      <c r="L176" s="31"/>
      <c r="M176" s="31"/>
      <c r="N176" s="31"/>
      <c r="O176" s="31"/>
      <c r="P176" s="31"/>
      <c r="S176" s="823">
        <v>866</v>
      </c>
      <c r="T176" s="823">
        <v>865.59500000000003</v>
      </c>
      <c r="U176" s="823">
        <v>865.846</v>
      </c>
      <c r="V176" s="1247">
        <v>865.846</v>
      </c>
      <c r="W176" s="843">
        <v>866</v>
      </c>
      <c r="Y176" s="144"/>
      <c r="Z176" s="144"/>
    </row>
    <row r="177" spans="1:64" ht="11.25" customHeight="1">
      <c r="B177" s="21" t="s">
        <v>1035</v>
      </c>
      <c r="C177" s="21"/>
      <c r="D177" s="21"/>
      <c r="E177" s="31"/>
      <c r="F177" s="31"/>
      <c r="G177" s="31"/>
      <c r="H177" s="31"/>
      <c r="I177" s="31"/>
      <c r="J177" s="31"/>
      <c r="K177" s="451"/>
      <c r="L177" s="31"/>
      <c r="M177" s="31"/>
      <c r="N177" s="31"/>
      <c r="O177" s="31"/>
      <c r="P177" s="31"/>
      <c r="S177" s="823">
        <v>114</v>
      </c>
      <c r="T177" s="31">
        <v>0</v>
      </c>
      <c r="U177" s="31">
        <v>0</v>
      </c>
      <c r="V177" s="849">
        <v>0</v>
      </c>
      <c r="W177" s="849">
        <v>0</v>
      </c>
      <c r="Y177" s="144"/>
      <c r="Z177" s="144"/>
    </row>
    <row r="178" spans="1:64" ht="11.25" customHeight="1" thickBot="1">
      <c r="B178" s="850" t="s">
        <v>571</v>
      </c>
      <c r="C178" s="850"/>
      <c r="D178" s="850"/>
      <c r="E178" s="31"/>
      <c r="F178" s="851"/>
      <c r="G178" s="851"/>
      <c r="H178" s="851"/>
      <c r="I178" s="851"/>
      <c r="J178" s="851"/>
      <c r="K178" s="852"/>
      <c r="L178" s="851"/>
      <c r="M178" s="851"/>
      <c r="N178" s="851"/>
      <c r="O178" s="851"/>
      <c r="P178" s="851"/>
      <c r="Q178" s="830"/>
      <c r="S178" s="853">
        <v>1751</v>
      </c>
      <c r="T178" s="853">
        <v>1636.595</v>
      </c>
      <c r="U178" s="853">
        <v>1556.846</v>
      </c>
      <c r="V178" s="853">
        <v>1556.846</v>
      </c>
      <c r="W178" s="854">
        <v>1557</v>
      </c>
      <c r="Y178" s="144"/>
      <c r="Z178" s="144"/>
    </row>
    <row r="179" spans="1:64" ht="11.25" customHeight="1">
      <c r="B179" s="433"/>
      <c r="C179" s="21"/>
      <c r="D179" s="21"/>
      <c r="F179" s="31"/>
      <c r="G179" s="31"/>
      <c r="H179" s="31"/>
      <c r="I179" s="31"/>
      <c r="J179" s="31"/>
      <c r="K179" s="451"/>
      <c r="L179" s="31"/>
      <c r="M179" s="31"/>
      <c r="N179" s="31"/>
      <c r="O179" s="31"/>
      <c r="Q179" s="451"/>
      <c r="S179" s="31"/>
      <c r="T179" s="451"/>
      <c r="U179" s="451"/>
      <c r="V179" s="451"/>
      <c r="W179" s="451"/>
      <c r="Y179" s="144"/>
      <c r="Z179" s="144"/>
    </row>
    <row r="180" spans="1:64" ht="11.25" customHeight="1">
      <c r="B180" s="399" t="s">
        <v>308</v>
      </c>
      <c r="C180" s="19" t="s">
        <v>995</v>
      </c>
      <c r="O180" s="855"/>
      <c r="Y180" s="144"/>
      <c r="Z180" s="144"/>
    </row>
    <row r="181" spans="1:64" s="144" customFormat="1" ht="11.25" customHeight="1">
      <c r="A181" s="418"/>
      <c r="B181" s="399" t="s">
        <v>492</v>
      </c>
      <c r="C181" s="19" t="s">
        <v>1006</v>
      </c>
      <c r="D181" s="19"/>
      <c r="E181" s="19"/>
      <c r="F181" s="19"/>
      <c r="G181" s="19"/>
      <c r="H181" s="19"/>
      <c r="I181" s="19"/>
      <c r="J181" s="19"/>
      <c r="K181" s="19"/>
      <c r="L181" s="19"/>
      <c r="M181" s="19"/>
      <c r="N181" s="19"/>
      <c r="O181" s="19"/>
      <c r="P181" s="19"/>
      <c r="Q181" s="19"/>
      <c r="R181" s="19"/>
      <c r="S181" s="19"/>
      <c r="T181" s="19"/>
      <c r="U181" s="19"/>
      <c r="V181" s="19"/>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row>
    <row r="182" spans="1:64" s="144" customFormat="1" ht="11.25" customHeight="1">
      <c r="A182" s="418"/>
      <c r="B182" s="433"/>
      <c r="C182" s="19" t="s">
        <v>1036</v>
      </c>
      <c r="D182" s="19"/>
      <c r="E182" s="19"/>
      <c r="F182" s="19"/>
      <c r="G182" s="19"/>
      <c r="H182" s="19"/>
      <c r="I182" s="19"/>
      <c r="J182" s="19"/>
      <c r="K182" s="19"/>
      <c r="L182" s="19"/>
      <c r="M182" s="19"/>
      <c r="N182" s="19"/>
      <c r="O182" s="19"/>
      <c r="P182" s="19"/>
      <c r="Q182" s="19"/>
      <c r="R182" s="19"/>
      <c r="S182" s="19"/>
      <c r="T182" s="19"/>
      <c r="U182" s="19"/>
      <c r="V182" s="19"/>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row>
    <row r="183" spans="1:64" s="144" customFormat="1" ht="11.25" customHeight="1">
      <c r="A183" s="418"/>
      <c r="B183" s="433"/>
      <c r="C183" s="19" t="s">
        <v>1029</v>
      </c>
      <c r="D183"/>
      <c r="E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row>
    <row r="184" spans="1:64" s="144" customFormat="1" ht="11.25" customHeight="1">
      <c r="A184" s="418"/>
      <c r="B184" s="433"/>
      <c r="C184"/>
      <c r="D184"/>
      <c r="E184"/>
      <c r="O184" s="855"/>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row>
    <row r="185" spans="1:64" s="144" customFormat="1" ht="11.25" customHeight="1">
      <c r="A185" s="418"/>
      <c r="B185" s="433"/>
      <c r="C185"/>
      <c r="D185"/>
      <c r="E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row>
    <row r="186" spans="1:64" s="144" customFormat="1" ht="11.25" customHeight="1">
      <c r="A186" s="418"/>
      <c r="B186" s="418"/>
      <c r="C186"/>
      <c r="D186"/>
      <c r="E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row>
    <row r="187" spans="1:64" s="144" customFormat="1" ht="11.25" customHeight="1">
      <c r="A187" s="418"/>
      <c r="B187" s="418"/>
      <c r="C187"/>
      <c r="D187"/>
      <c r="E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row>
    <row r="188" spans="1:64" s="144" customFormat="1" ht="11.25" customHeight="1">
      <c r="A188" s="418"/>
      <c r="B188" s="418"/>
      <c r="C188"/>
      <c r="D188"/>
      <c r="E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row>
    <row r="189" spans="1:64" s="144" customFormat="1" ht="11.25" customHeight="1">
      <c r="A189" s="418"/>
      <c r="B189" s="418"/>
      <c r="C189"/>
      <c r="D189"/>
      <c r="E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row>
    <row r="190" spans="1:64" s="144" customFormat="1" ht="11.25" customHeight="1">
      <c r="A190" s="418"/>
      <c r="B190" s="418"/>
      <c r="C190"/>
      <c r="D190"/>
      <c r="E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row>
    <row r="191" spans="1:64" s="144" customFormat="1" ht="11.25" customHeight="1">
      <c r="A191" s="418"/>
      <c r="B191" s="418"/>
      <c r="C191"/>
      <c r="D191"/>
      <c r="E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row>
    <row r="192" spans="1:64" s="144" customFormat="1" ht="11.25" customHeight="1">
      <c r="A192" s="418"/>
      <c r="B192" s="418"/>
      <c r="C192"/>
      <c r="D192"/>
      <c r="E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row>
    <row r="193" spans="1:64" s="144" customFormat="1" ht="11.25" customHeight="1">
      <c r="A193" s="418"/>
      <c r="B193" s="418"/>
      <c r="C193"/>
      <c r="D193"/>
      <c r="E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row>
    <row r="194" spans="1:64" s="144" customFormat="1" ht="11.25" customHeight="1">
      <c r="A194" s="418"/>
      <c r="B194" s="418"/>
      <c r="C194"/>
      <c r="D194"/>
      <c r="E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row>
    <row r="195" spans="1:64" s="144" customFormat="1" ht="11.25" customHeight="1">
      <c r="A195" s="418"/>
      <c r="B195" s="418"/>
      <c r="C195"/>
      <c r="D195"/>
      <c r="E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row>
    <row r="196" spans="1:64" s="144" customFormat="1" ht="11.25" customHeight="1">
      <c r="A196" s="418"/>
      <c r="B196" s="418"/>
      <c r="C196"/>
      <c r="D196"/>
      <c r="E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row>
    <row r="197" spans="1:64" s="418" customFormat="1" ht="11.25" customHeight="1">
      <c r="C197"/>
      <c r="D197"/>
      <c r="E197"/>
      <c r="F197" s="144"/>
      <c r="G197" s="144"/>
      <c r="H197" s="144"/>
      <c r="I197" s="144"/>
      <c r="J197" s="144"/>
      <c r="K197" s="144"/>
      <c r="L197" s="144"/>
      <c r="M197" s="144"/>
      <c r="N197" s="144"/>
      <c r="O197" s="144"/>
      <c r="P197" s="144"/>
      <c r="Q197" s="144"/>
      <c r="R197" s="144"/>
      <c r="S197" s="144"/>
      <c r="T197" s="144"/>
      <c r="U197" s="144"/>
      <c r="V197" s="144"/>
      <c r="W197" s="144"/>
      <c r="X197" s="144"/>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row>
    <row r="198" spans="1:64" s="418" customFormat="1" ht="11.25" customHeight="1">
      <c r="C198"/>
      <c r="D198"/>
      <c r="E198"/>
      <c r="F198" s="144"/>
      <c r="G198" s="144"/>
      <c r="H198" s="144"/>
      <c r="I198" s="144"/>
      <c r="J198" s="144"/>
      <c r="K198" s="144"/>
      <c r="L198" s="144"/>
      <c r="M198" s="144"/>
      <c r="N198" s="144"/>
      <c r="O198" s="144"/>
      <c r="P198" s="144"/>
      <c r="Q198" s="144"/>
      <c r="R198" s="144"/>
      <c r="S198" s="144"/>
      <c r="T198" s="144"/>
      <c r="U198" s="144"/>
      <c r="V198" s="144"/>
      <c r="W198" s="144"/>
      <c r="X198" s="144"/>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row>
    <row r="199" spans="1:64" s="418" customFormat="1" ht="11.25" customHeight="1">
      <c r="C199"/>
      <c r="D199"/>
      <c r="E199"/>
      <c r="F199" s="144"/>
      <c r="G199" s="144"/>
      <c r="H199" s="144"/>
      <c r="I199" s="144"/>
      <c r="J199" s="144"/>
      <c r="K199" s="144"/>
      <c r="L199" s="144"/>
      <c r="M199" s="144"/>
      <c r="N199" s="144"/>
      <c r="O199" s="144"/>
      <c r="P199" s="144"/>
      <c r="Q199" s="144"/>
      <c r="R199" s="144"/>
      <c r="S199" s="144"/>
      <c r="T199" s="144"/>
      <c r="U199" s="144"/>
      <c r="V199" s="144"/>
      <c r="W199" s="144"/>
      <c r="X199" s="144"/>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row>
    <row r="200" spans="1:64" s="418" customFormat="1" ht="11.25" customHeight="1">
      <c r="C200"/>
      <c r="D200"/>
      <c r="E200"/>
      <c r="F200" s="144"/>
      <c r="G200" s="144"/>
      <c r="H200" s="144"/>
      <c r="I200" s="144"/>
      <c r="J200" s="144"/>
      <c r="K200" s="144"/>
      <c r="L200" s="144"/>
      <c r="M200" s="144"/>
      <c r="N200" s="144"/>
      <c r="O200" s="144"/>
      <c r="P200" s="144"/>
      <c r="Q200" s="144"/>
      <c r="R200" s="144"/>
      <c r="S200" s="144"/>
      <c r="T200" s="144"/>
      <c r="U200" s="144"/>
      <c r="V200" s="144"/>
      <c r="W200" s="144"/>
      <c r="X200" s="144"/>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row>
    <row r="201" spans="1:64" s="418" customFormat="1" ht="11.25" customHeight="1">
      <c r="C201"/>
      <c r="D201"/>
      <c r="E201"/>
      <c r="F201" s="144"/>
      <c r="G201" s="144"/>
      <c r="H201" s="144"/>
      <c r="I201" s="144"/>
      <c r="J201" s="144"/>
      <c r="K201" s="144"/>
      <c r="L201" s="144"/>
      <c r="M201" s="144"/>
      <c r="N201" s="144"/>
      <c r="O201" s="144"/>
      <c r="P201" s="144"/>
      <c r="Q201" s="144"/>
      <c r="R201" s="144"/>
      <c r="S201" s="144"/>
      <c r="T201" s="144"/>
      <c r="U201" s="144"/>
      <c r="V201" s="144"/>
      <c r="W201" s="144"/>
      <c r="X201" s="144"/>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row>
    <row r="202" spans="1:64" s="418" customFormat="1" ht="11.25" customHeight="1">
      <c r="C202"/>
      <c r="D202"/>
      <c r="E202"/>
      <c r="F202" s="144"/>
      <c r="G202" s="144"/>
      <c r="H202" s="144"/>
      <c r="I202" s="144"/>
      <c r="J202" s="144"/>
      <c r="K202" s="144"/>
      <c r="L202" s="144"/>
      <c r="M202" s="144"/>
      <c r="N202" s="144"/>
      <c r="O202" s="144"/>
      <c r="P202" s="144"/>
      <c r="Q202" s="144"/>
      <c r="R202" s="144"/>
      <c r="S202" s="144"/>
      <c r="T202" s="144"/>
      <c r="U202" s="144"/>
      <c r="V202" s="144"/>
      <c r="W202" s="144"/>
      <c r="X202" s="144"/>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row>
    <row r="203" spans="1:64" s="418" customFormat="1" ht="11.25" customHeight="1">
      <c r="C203"/>
      <c r="D203"/>
      <c r="E203"/>
      <c r="F203" s="144"/>
      <c r="G203" s="144"/>
      <c r="H203" s="144"/>
      <c r="I203" s="144"/>
      <c r="J203" s="144"/>
      <c r="K203" s="144"/>
      <c r="L203" s="144"/>
      <c r="M203" s="144"/>
      <c r="N203" s="144"/>
      <c r="O203" s="144"/>
      <c r="P203" s="144"/>
      <c r="Q203" s="144"/>
      <c r="R203" s="144"/>
      <c r="S203" s="144"/>
      <c r="T203" s="144"/>
      <c r="U203" s="144"/>
      <c r="V203" s="144"/>
      <c r="W203" s="144"/>
      <c r="X203" s="144"/>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row>
    <row r="204" spans="1:64" s="418" customFormat="1" ht="11.25" customHeight="1">
      <c r="C204"/>
      <c r="D204"/>
      <c r="E204"/>
      <c r="F204" s="144"/>
      <c r="G204" s="144"/>
      <c r="H204" s="144"/>
      <c r="I204" s="144"/>
      <c r="J204" s="144"/>
      <c r="K204" s="144"/>
      <c r="L204" s="144"/>
      <c r="M204" s="144"/>
      <c r="N204" s="144"/>
      <c r="O204" s="144"/>
      <c r="P204" s="144"/>
      <c r="Q204" s="144"/>
      <c r="R204" s="144"/>
      <c r="S204" s="144"/>
      <c r="T204" s="144"/>
      <c r="U204" s="144"/>
      <c r="V204" s="144"/>
      <c r="W204" s="144"/>
      <c r="X204" s="14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row>
    <row r="205" spans="1:64" s="418" customFormat="1" ht="11.25" customHeight="1">
      <c r="C205"/>
      <c r="D205"/>
      <c r="E205"/>
      <c r="F205" s="144"/>
      <c r="G205" s="144"/>
      <c r="H205" s="144"/>
      <c r="I205" s="144"/>
      <c r="J205" s="144"/>
      <c r="K205" s="144"/>
      <c r="L205" s="144"/>
      <c r="M205" s="144"/>
      <c r="N205" s="144"/>
      <c r="O205" s="144"/>
      <c r="P205" s="144"/>
      <c r="Q205" s="144"/>
      <c r="R205" s="144"/>
      <c r="S205" s="144"/>
      <c r="T205" s="144"/>
      <c r="U205" s="144"/>
      <c r="V205" s="144"/>
      <c r="W205" s="144"/>
      <c r="X205" s="144"/>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row>
    <row r="206" spans="1:64" s="418" customFormat="1" ht="11.25" customHeight="1">
      <c r="C206"/>
      <c r="D206"/>
      <c r="E206"/>
      <c r="F206" s="144"/>
      <c r="G206" s="144"/>
      <c r="H206" s="144"/>
      <c r="I206" s="144"/>
      <c r="J206" s="144"/>
      <c r="K206" s="144"/>
      <c r="L206" s="144"/>
      <c r="M206" s="144"/>
      <c r="N206" s="144"/>
      <c r="O206" s="144"/>
      <c r="P206" s="144"/>
      <c r="Q206" s="144"/>
      <c r="R206" s="144"/>
      <c r="S206" s="144"/>
      <c r="T206" s="144"/>
      <c r="U206" s="144"/>
      <c r="V206" s="144"/>
      <c r="W206" s="144"/>
      <c r="X206" s="144"/>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row>
    <row r="207" spans="1:64" s="418" customFormat="1" ht="11.25" customHeight="1">
      <c r="C207"/>
      <c r="D207"/>
      <c r="E207"/>
      <c r="F207" s="144"/>
      <c r="G207" s="144"/>
      <c r="H207" s="144"/>
      <c r="I207" s="144"/>
      <c r="J207" s="144"/>
      <c r="K207" s="144"/>
      <c r="L207" s="144"/>
      <c r="M207" s="144"/>
      <c r="N207" s="144"/>
      <c r="O207" s="144"/>
      <c r="P207" s="144"/>
      <c r="Q207" s="144"/>
      <c r="R207" s="144"/>
      <c r="S207" s="144"/>
      <c r="T207" s="144"/>
      <c r="U207" s="144"/>
      <c r="V207" s="144"/>
      <c r="W207" s="144"/>
      <c r="X207" s="144"/>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row>
    <row r="208" spans="1:64" s="418" customFormat="1" ht="11.25" customHeight="1">
      <c r="C208"/>
      <c r="D208"/>
      <c r="E208"/>
      <c r="F208" s="144"/>
      <c r="G208" s="144"/>
      <c r="H208" s="144"/>
      <c r="I208" s="144"/>
      <c r="J208" s="144"/>
      <c r="K208" s="144"/>
      <c r="L208" s="144"/>
      <c r="M208" s="144"/>
      <c r="N208" s="144"/>
      <c r="O208" s="144"/>
      <c r="P208" s="144"/>
      <c r="Q208" s="144"/>
      <c r="R208" s="144"/>
      <c r="S208" s="144"/>
      <c r="T208" s="144"/>
      <c r="U208" s="144"/>
      <c r="V208" s="144"/>
      <c r="W208" s="144"/>
      <c r="X208" s="144"/>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row>
    <row r="209" spans="3:64" s="418" customFormat="1" ht="11.25" customHeight="1">
      <c r="C209"/>
      <c r="D209"/>
      <c r="E209"/>
      <c r="F209" s="144"/>
      <c r="G209" s="144"/>
      <c r="H209" s="144"/>
      <c r="I209" s="144"/>
      <c r="J209" s="144"/>
      <c r="K209" s="144"/>
      <c r="L209" s="144"/>
      <c r="M209" s="144"/>
      <c r="N209" s="144"/>
      <c r="O209" s="144"/>
      <c r="P209" s="144"/>
      <c r="Q209" s="144"/>
      <c r="R209" s="144"/>
      <c r="S209" s="144"/>
      <c r="T209" s="144"/>
      <c r="U209" s="144"/>
      <c r="V209" s="144"/>
      <c r="W209" s="144"/>
      <c r="X209" s="144"/>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row>
    <row r="210" spans="3:64" s="418" customFormat="1" ht="11.25" customHeight="1">
      <c r="C210"/>
      <c r="D210"/>
      <c r="E210"/>
      <c r="F210" s="144"/>
      <c r="G210" s="144"/>
      <c r="H210" s="144"/>
      <c r="I210" s="144"/>
      <c r="J210" s="144"/>
      <c r="K210" s="144"/>
      <c r="L210" s="144"/>
      <c r="M210" s="144"/>
      <c r="N210" s="144"/>
      <c r="O210" s="144"/>
      <c r="P210" s="144"/>
      <c r="Q210" s="144"/>
      <c r="R210" s="144"/>
      <c r="S210" s="144"/>
      <c r="T210" s="144"/>
      <c r="U210" s="144"/>
      <c r="V210" s="144"/>
      <c r="W210" s="144"/>
      <c r="X210" s="144"/>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row>
    <row r="211" spans="3:64" s="418" customFormat="1" ht="11.25" customHeight="1">
      <c r="C211"/>
      <c r="D211"/>
      <c r="E211"/>
      <c r="F211" s="144"/>
      <c r="G211" s="144"/>
      <c r="H211" s="144"/>
      <c r="I211" s="144"/>
      <c r="J211" s="144"/>
      <c r="K211" s="144"/>
      <c r="L211" s="144"/>
      <c r="M211" s="144"/>
      <c r="N211" s="144"/>
      <c r="O211" s="144"/>
      <c r="P211" s="144"/>
      <c r="Q211" s="144"/>
      <c r="R211" s="144"/>
      <c r="S211" s="144"/>
      <c r="T211" s="144"/>
      <c r="U211" s="144"/>
      <c r="V211" s="144"/>
      <c r="W211" s="144"/>
      <c r="X211" s="144"/>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row>
    <row r="212" spans="3:64" s="418" customFormat="1" ht="11.25" customHeight="1">
      <c r="C212"/>
      <c r="D212"/>
      <c r="E212"/>
      <c r="F212" s="144"/>
      <c r="G212" s="144"/>
      <c r="H212" s="144"/>
      <c r="I212" s="144"/>
      <c r="J212" s="144"/>
      <c r="K212" s="144"/>
      <c r="L212" s="144"/>
      <c r="M212" s="144"/>
      <c r="N212" s="144"/>
      <c r="O212" s="144"/>
      <c r="P212" s="144"/>
      <c r="Q212" s="144"/>
      <c r="R212" s="144"/>
      <c r="S212" s="144"/>
      <c r="T212" s="144"/>
      <c r="U212" s="144"/>
      <c r="V212" s="144"/>
      <c r="W212" s="144"/>
      <c r="X212" s="144"/>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row>
    <row r="213" spans="3:64" s="418" customFormat="1" ht="11.25" customHeight="1">
      <c r="C213"/>
      <c r="D213"/>
      <c r="E213"/>
      <c r="F213" s="144"/>
      <c r="G213" s="144"/>
      <c r="H213" s="144"/>
      <c r="I213" s="144"/>
      <c r="J213" s="144"/>
      <c r="K213" s="144"/>
      <c r="L213" s="144"/>
      <c r="M213" s="144"/>
      <c r="N213" s="144"/>
      <c r="O213" s="144"/>
      <c r="P213" s="144"/>
      <c r="Q213" s="144"/>
      <c r="R213" s="144"/>
      <c r="S213" s="144"/>
      <c r="T213" s="144"/>
      <c r="U213" s="144"/>
      <c r="V213" s="144"/>
      <c r="W213" s="144"/>
      <c r="X213" s="144"/>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row>
    <row r="214" spans="3:64" s="418" customFormat="1" ht="11.25" customHeight="1">
      <c r="C214"/>
      <c r="D214"/>
      <c r="E214"/>
      <c r="F214" s="144"/>
      <c r="G214" s="144"/>
      <c r="H214" s="144"/>
      <c r="I214" s="144"/>
      <c r="J214" s="144"/>
      <c r="K214" s="144"/>
      <c r="L214" s="144"/>
      <c r="M214" s="144"/>
      <c r="N214" s="144"/>
      <c r="O214" s="144"/>
      <c r="P214" s="144"/>
      <c r="Q214" s="144"/>
      <c r="R214" s="144"/>
      <c r="S214" s="144"/>
      <c r="T214" s="144"/>
      <c r="U214" s="144"/>
      <c r="V214" s="144"/>
      <c r="W214" s="144"/>
      <c r="X214" s="14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row>
    <row r="215" spans="3:64" s="418" customFormat="1" ht="11.25" customHeight="1">
      <c r="C215"/>
      <c r="D215"/>
      <c r="E215"/>
      <c r="F215" s="144"/>
      <c r="G215" s="144"/>
      <c r="H215" s="144"/>
      <c r="I215" s="144"/>
      <c r="J215" s="144"/>
      <c r="K215" s="144"/>
      <c r="L215" s="144"/>
      <c r="M215" s="144"/>
      <c r="N215" s="144"/>
      <c r="O215" s="144"/>
      <c r="P215" s="144"/>
      <c r="Q215" s="144"/>
      <c r="R215" s="144"/>
      <c r="S215" s="144"/>
      <c r="T215" s="144"/>
      <c r="U215" s="144"/>
      <c r="V215" s="144"/>
      <c r="W215" s="144"/>
      <c r="X215" s="144"/>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row>
    <row r="216" spans="3:64" s="418" customFormat="1" ht="11.25" customHeight="1">
      <c r="C216"/>
      <c r="D216"/>
      <c r="E216"/>
      <c r="F216" s="144"/>
      <c r="G216" s="144"/>
      <c r="H216" s="144"/>
      <c r="I216" s="144"/>
      <c r="J216" s="144"/>
      <c r="K216" s="144"/>
      <c r="L216" s="144"/>
      <c r="M216" s="144"/>
      <c r="N216" s="144"/>
      <c r="O216" s="144"/>
      <c r="P216" s="144"/>
      <c r="Q216" s="144"/>
      <c r="R216" s="144"/>
      <c r="S216" s="144"/>
      <c r="T216" s="144"/>
      <c r="U216" s="144"/>
      <c r="V216" s="144"/>
      <c r="W216" s="144"/>
      <c r="X216" s="144"/>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row>
    <row r="217" spans="3:64" s="418" customFormat="1" ht="11.25" customHeight="1">
      <c r="C217"/>
      <c r="D217"/>
      <c r="E217"/>
      <c r="F217" s="144"/>
      <c r="G217" s="144"/>
      <c r="H217" s="144"/>
      <c r="I217" s="144"/>
      <c r="J217" s="144"/>
      <c r="K217" s="144"/>
      <c r="L217" s="144"/>
      <c r="M217" s="144"/>
      <c r="N217" s="144"/>
      <c r="O217" s="144"/>
      <c r="P217" s="144"/>
      <c r="Q217" s="144"/>
      <c r="R217" s="144"/>
      <c r="S217" s="144"/>
      <c r="T217" s="144"/>
      <c r="U217" s="144"/>
      <c r="V217" s="144"/>
      <c r="W217" s="144"/>
      <c r="X217" s="144"/>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row>
    <row r="218" spans="3:64" s="418" customFormat="1" ht="11.25" customHeight="1">
      <c r="C218"/>
      <c r="D218"/>
      <c r="E218"/>
      <c r="F218" s="144"/>
      <c r="G218" s="144"/>
      <c r="H218" s="144"/>
      <c r="I218" s="144"/>
      <c r="J218" s="144"/>
      <c r="K218" s="144"/>
      <c r="L218" s="144"/>
      <c r="M218" s="144"/>
      <c r="N218" s="144"/>
      <c r="O218" s="144"/>
      <c r="P218" s="144"/>
      <c r="Q218" s="144"/>
      <c r="R218" s="144"/>
      <c r="S218" s="144"/>
      <c r="T218" s="144"/>
      <c r="U218" s="144"/>
      <c r="V218" s="144"/>
      <c r="W218" s="144"/>
      <c r="X218" s="144"/>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row>
    <row r="219" spans="3:64" s="418" customFormat="1" ht="11.25" customHeight="1">
      <c r="C219"/>
      <c r="D219"/>
      <c r="E219"/>
      <c r="F219" s="144"/>
      <c r="G219" s="144"/>
      <c r="H219" s="144"/>
      <c r="I219" s="144"/>
      <c r="J219" s="144"/>
      <c r="K219" s="144"/>
      <c r="L219" s="144"/>
      <c r="M219" s="144"/>
      <c r="N219" s="144"/>
      <c r="O219" s="144"/>
      <c r="P219" s="144"/>
      <c r="Q219" s="144"/>
      <c r="R219" s="144"/>
      <c r="S219" s="144"/>
      <c r="T219" s="144"/>
      <c r="U219" s="144"/>
      <c r="V219" s="144"/>
      <c r="W219" s="144"/>
      <c r="X219" s="144"/>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row>
    <row r="220" spans="3:64" s="418" customFormat="1" ht="11.25" customHeight="1">
      <c r="C220"/>
      <c r="D220"/>
      <c r="E220"/>
      <c r="F220" s="144"/>
      <c r="G220" s="144"/>
      <c r="H220" s="144"/>
      <c r="I220" s="144"/>
      <c r="J220" s="144"/>
      <c r="K220" s="144"/>
      <c r="L220" s="144"/>
      <c r="M220" s="144"/>
      <c r="N220" s="144"/>
      <c r="O220" s="144"/>
      <c r="P220" s="144"/>
      <c r="Q220" s="144"/>
      <c r="R220" s="144"/>
      <c r="S220" s="144"/>
      <c r="T220" s="144"/>
      <c r="U220" s="144"/>
      <c r="V220" s="144"/>
      <c r="W220" s="144"/>
      <c r="X220" s="144"/>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row>
    <row r="221" spans="3:64" s="418" customFormat="1" ht="11.25" customHeight="1">
      <c r="C221"/>
      <c r="D221"/>
      <c r="E221"/>
      <c r="F221" s="144"/>
      <c r="G221" s="144"/>
      <c r="H221" s="144"/>
      <c r="I221" s="144"/>
      <c r="J221" s="144"/>
      <c r="K221" s="144"/>
      <c r="L221" s="144"/>
      <c r="M221" s="144"/>
      <c r="N221" s="144"/>
      <c r="O221" s="144"/>
      <c r="P221" s="144"/>
      <c r="Q221" s="144"/>
      <c r="R221" s="144"/>
      <c r="S221" s="144"/>
      <c r="T221" s="144"/>
      <c r="U221" s="144"/>
      <c r="V221" s="144"/>
      <c r="W221" s="144"/>
      <c r="X221" s="144"/>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row>
    <row r="222" spans="3:64" s="418" customFormat="1" ht="11.25" customHeight="1">
      <c r="C222"/>
      <c r="D222"/>
      <c r="E222"/>
      <c r="F222" s="144"/>
      <c r="G222" s="144"/>
      <c r="H222" s="144"/>
      <c r="I222" s="144"/>
      <c r="J222" s="144"/>
      <c r="K222" s="144"/>
      <c r="L222" s="144"/>
      <c r="M222" s="144"/>
      <c r="N222" s="144"/>
      <c r="O222" s="144"/>
      <c r="P222" s="144"/>
      <c r="Q222" s="144"/>
      <c r="R222" s="144"/>
      <c r="S222" s="144"/>
      <c r="T222" s="144"/>
      <c r="U222" s="144"/>
      <c r="V222" s="144"/>
      <c r="W222" s="144"/>
      <c r="X222" s="144"/>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row>
    <row r="223" spans="3:64" s="418" customFormat="1" ht="11.25" customHeight="1">
      <c r="C223"/>
      <c r="D223"/>
      <c r="E223"/>
      <c r="F223" s="144"/>
      <c r="G223" s="144"/>
      <c r="H223" s="144"/>
      <c r="I223" s="144"/>
      <c r="J223" s="144"/>
      <c r="K223" s="144"/>
      <c r="L223" s="144"/>
      <c r="M223" s="144"/>
      <c r="N223" s="144"/>
      <c r="O223" s="144"/>
      <c r="P223" s="144"/>
      <c r="Q223" s="144"/>
      <c r="R223" s="144"/>
      <c r="S223" s="144"/>
      <c r="T223" s="144"/>
      <c r="U223" s="144"/>
      <c r="V223" s="144"/>
      <c r="W223" s="144"/>
      <c r="X223" s="144"/>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row>
    <row r="224" spans="3:64" s="418" customFormat="1" ht="11.25" customHeight="1">
      <c r="C224"/>
      <c r="D224"/>
      <c r="E224"/>
      <c r="F224" s="144"/>
      <c r="G224" s="144"/>
      <c r="H224" s="144"/>
      <c r="I224" s="144"/>
      <c r="J224" s="144"/>
      <c r="K224" s="144"/>
      <c r="L224" s="144"/>
      <c r="M224" s="144"/>
      <c r="N224" s="144"/>
      <c r="O224" s="144"/>
      <c r="P224" s="144"/>
      <c r="Q224" s="144"/>
      <c r="R224" s="144"/>
      <c r="S224" s="144"/>
      <c r="T224" s="144"/>
      <c r="U224" s="144"/>
      <c r="V224" s="144"/>
      <c r="W224" s="144"/>
      <c r="X224" s="14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row>
    <row r="225" spans="3:64" s="418" customFormat="1" ht="11.25" customHeight="1">
      <c r="C225"/>
      <c r="D225"/>
      <c r="E225"/>
      <c r="F225" s="144"/>
      <c r="G225" s="144"/>
      <c r="H225" s="144"/>
      <c r="I225" s="144"/>
      <c r="J225" s="144"/>
      <c r="K225" s="144"/>
      <c r="L225" s="144"/>
      <c r="M225" s="144"/>
      <c r="N225" s="144"/>
      <c r="O225" s="144"/>
      <c r="P225" s="144"/>
      <c r="Q225" s="144"/>
      <c r="R225" s="144"/>
      <c r="S225" s="144"/>
      <c r="T225" s="144"/>
      <c r="U225" s="144"/>
      <c r="V225" s="144"/>
      <c r="W225" s="144"/>
      <c r="X225" s="144"/>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row>
    <row r="226" spans="3:64" s="418" customFormat="1" ht="11.25" customHeight="1">
      <c r="C226"/>
      <c r="D226"/>
      <c r="E226"/>
      <c r="F226" s="144"/>
      <c r="G226" s="144"/>
      <c r="H226" s="144"/>
      <c r="I226" s="144"/>
      <c r="J226" s="144"/>
      <c r="K226" s="144"/>
      <c r="L226" s="144"/>
      <c r="M226" s="144"/>
      <c r="N226" s="144"/>
      <c r="O226" s="144"/>
      <c r="P226" s="144"/>
      <c r="Q226" s="144"/>
      <c r="R226" s="144"/>
      <c r="S226" s="144"/>
      <c r="T226" s="144"/>
      <c r="U226" s="144"/>
      <c r="V226" s="144"/>
      <c r="W226" s="144"/>
      <c r="X226" s="144"/>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row>
    <row r="227" spans="3:64" s="418" customFormat="1" ht="11.25" customHeight="1">
      <c r="C227"/>
      <c r="D227"/>
      <c r="E227"/>
      <c r="F227" s="144"/>
      <c r="G227" s="144"/>
      <c r="H227" s="144"/>
      <c r="I227" s="144"/>
      <c r="J227" s="144"/>
      <c r="K227" s="144"/>
      <c r="L227" s="144"/>
      <c r="M227" s="144"/>
      <c r="N227" s="144"/>
      <c r="O227" s="144"/>
      <c r="P227" s="144"/>
      <c r="Q227" s="144"/>
      <c r="R227" s="144"/>
      <c r="S227" s="144"/>
      <c r="T227" s="144"/>
      <c r="U227" s="144"/>
      <c r="V227" s="144"/>
      <c r="W227" s="144"/>
      <c r="X227" s="144"/>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row>
    <row r="228" spans="3:64" s="418" customFormat="1" ht="11.25" customHeight="1">
      <c r="C228"/>
      <c r="D228"/>
      <c r="E228"/>
      <c r="F228" s="144"/>
      <c r="G228" s="144"/>
      <c r="H228" s="144"/>
      <c r="I228" s="144"/>
      <c r="J228" s="144"/>
      <c r="K228" s="144"/>
      <c r="L228" s="144"/>
      <c r="M228" s="144"/>
      <c r="N228" s="144"/>
      <c r="O228" s="144"/>
      <c r="P228" s="144"/>
      <c r="Q228" s="144"/>
      <c r="R228" s="144"/>
      <c r="S228" s="144"/>
      <c r="T228" s="144"/>
      <c r="U228" s="144"/>
      <c r="V228" s="144"/>
      <c r="W228" s="144"/>
      <c r="X228" s="144"/>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row>
    <row r="229" spans="3:64" s="418" customFormat="1" ht="11.25" customHeight="1">
      <c r="C229"/>
      <c r="D229"/>
      <c r="E229"/>
      <c r="F229" s="144"/>
      <c r="G229" s="144"/>
      <c r="H229" s="144"/>
      <c r="I229" s="144"/>
      <c r="J229" s="144"/>
      <c r="K229" s="144"/>
      <c r="L229" s="144"/>
      <c r="M229" s="144"/>
      <c r="N229" s="144"/>
      <c r="O229" s="144"/>
      <c r="P229" s="144"/>
      <c r="Q229" s="144"/>
      <c r="R229" s="144"/>
      <c r="S229" s="144"/>
      <c r="T229" s="144"/>
      <c r="U229" s="144"/>
      <c r="V229" s="144"/>
      <c r="W229" s="144"/>
      <c r="X229" s="144"/>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row>
    <row r="230" spans="3:64" s="418" customFormat="1" ht="11.25" customHeight="1">
      <c r="C230"/>
      <c r="D230"/>
      <c r="E230"/>
      <c r="F230" s="144"/>
      <c r="G230" s="144"/>
      <c r="H230" s="144"/>
      <c r="I230" s="144"/>
      <c r="J230" s="144"/>
      <c r="K230" s="144"/>
      <c r="L230" s="144"/>
      <c r="M230" s="144"/>
      <c r="N230" s="144"/>
      <c r="O230" s="144"/>
      <c r="P230" s="144"/>
      <c r="Q230" s="144"/>
      <c r="R230" s="144"/>
      <c r="S230" s="144"/>
      <c r="T230" s="144"/>
      <c r="U230" s="144"/>
      <c r="V230" s="144"/>
      <c r="W230" s="144"/>
      <c r="X230" s="144"/>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row>
    <row r="231" spans="3:64" s="418" customFormat="1" ht="11.25" customHeight="1">
      <c r="C231"/>
      <c r="D231"/>
      <c r="E231"/>
      <c r="F231" s="144"/>
      <c r="G231" s="144"/>
      <c r="H231" s="144"/>
      <c r="I231" s="144"/>
      <c r="J231" s="144"/>
      <c r="K231" s="144"/>
      <c r="L231" s="144"/>
      <c r="M231" s="144"/>
      <c r="N231" s="144"/>
      <c r="O231" s="144"/>
      <c r="P231" s="144"/>
      <c r="Q231" s="144"/>
      <c r="R231" s="144"/>
      <c r="S231" s="144"/>
      <c r="T231" s="144"/>
      <c r="U231" s="144"/>
      <c r="V231" s="144"/>
      <c r="W231" s="144"/>
      <c r="X231" s="144"/>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row>
    <row r="232" spans="3:64" s="418" customFormat="1" ht="11.25" customHeight="1">
      <c r="C232"/>
      <c r="D232"/>
      <c r="E232"/>
      <c r="F232" s="144"/>
      <c r="G232" s="144"/>
      <c r="H232" s="144"/>
      <c r="I232" s="144"/>
      <c r="J232" s="144"/>
      <c r="K232" s="144"/>
      <c r="L232" s="144"/>
      <c r="M232" s="144"/>
      <c r="N232" s="144"/>
      <c r="O232" s="144"/>
      <c r="P232" s="144"/>
      <c r="Q232" s="144"/>
      <c r="R232" s="144"/>
      <c r="S232" s="144"/>
      <c r="T232" s="144"/>
      <c r="U232" s="144"/>
      <c r="V232" s="144"/>
      <c r="W232" s="144"/>
      <c r="X232" s="144"/>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row>
    <row r="233" spans="3:64" s="418" customFormat="1" ht="11.25" customHeight="1">
      <c r="C233"/>
      <c r="D233"/>
      <c r="E233"/>
      <c r="F233" s="144"/>
      <c r="G233" s="144"/>
      <c r="H233" s="144"/>
      <c r="I233" s="144"/>
      <c r="J233" s="144"/>
      <c r="K233" s="144"/>
      <c r="L233" s="144"/>
      <c r="M233" s="144"/>
      <c r="N233" s="144"/>
      <c r="O233" s="144"/>
      <c r="P233" s="144"/>
      <c r="Q233" s="144"/>
      <c r="R233" s="144"/>
      <c r="S233" s="144"/>
      <c r="T233" s="144"/>
      <c r="U233" s="144"/>
      <c r="V233" s="144"/>
      <c r="W233" s="144"/>
      <c r="X233" s="144"/>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row>
    <row r="234" spans="3:64" s="418" customFormat="1" ht="11.25" customHeight="1">
      <c r="C234"/>
      <c r="D234"/>
      <c r="E234"/>
      <c r="F234" s="144"/>
      <c r="G234" s="144"/>
      <c r="H234" s="144"/>
      <c r="I234" s="144"/>
      <c r="J234" s="144"/>
      <c r="K234" s="144"/>
      <c r="L234" s="144"/>
      <c r="M234" s="144"/>
      <c r="N234" s="144"/>
      <c r="O234" s="144"/>
      <c r="P234" s="144"/>
      <c r="Q234" s="144"/>
      <c r="R234" s="144"/>
      <c r="S234" s="144"/>
      <c r="T234" s="144"/>
      <c r="U234" s="144"/>
      <c r="V234" s="144"/>
      <c r="W234" s="144"/>
      <c r="X234" s="14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row>
  </sheetData>
  <hyperlinks>
    <hyperlink ref="X3" location="Contents!B20" display="Contents" xr:uid="{FA64A0FE-C043-47C9-B15E-308353CD8BD9}"/>
  </hyperlinks>
  <pageMargins left="0.70866141732283472" right="0.70866141732283472" top="0.74803149606299213" bottom="0.74803149606299213" header="0.31496062992125984" footer="0.31496062992125984"/>
  <pageSetup paperSize="9" scale="81" fitToHeight="0" orientation="landscape" r:id="rId1"/>
  <customProperties>
    <customPr name="_pios_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9F09-E1A7-4F03-B797-AA5FCE2D88DB}">
  <sheetPr>
    <tabColor rgb="FF008080"/>
  </sheetPr>
  <dimension ref="A1:O67"/>
  <sheetViews>
    <sheetView showGridLines="0" zoomScale="120" zoomScaleNormal="120" workbookViewId="0">
      <selection activeCell="H33" sqref="H33"/>
    </sheetView>
  </sheetViews>
  <sheetFormatPr defaultColWidth="11.41015625" defaultRowHeight="11.4"/>
  <cols>
    <col min="1" max="1" width="1.41015625" style="418" customWidth="1"/>
    <col min="2" max="3" width="1.41015625" customWidth="1"/>
    <col min="4" max="4" width="36.87890625" customWidth="1"/>
    <col min="5" max="5" width="14.87890625" customWidth="1"/>
    <col min="6" max="6" width="12.87890625" customWidth="1"/>
    <col min="7" max="7" width="1.41015625" customWidth="1"/>
    <col min="8" max="8" width="8.87890625" customWidth="1"/>
    <col min="9" max="12" width="8.41015625" customWidth="1"/>
    <col min="13" max="16" width="6.87890625" customWidth="1"/>
  </cols>
  <sheetData>
    <row r="1" spans="1:15" s="5" customFormat="1" ht="12.75" customHeight="1">
      <c r="A1" s="416"/>
      <c r="B1" s="57" t="s">
        <v>556</v>
      </c>
      <c r="C1" s="368"/>
      <c r="D1"/>
    </row>
    <row r="2" spans="1:15" s="5" customFormat="1" ht="12.75" customHeight="1">
      <c r="A2" s="416"/>
      <c r="B2" s="369" t="s">
        <v>36</v>
      </c>
      <c r="C2" s="369"/>
      <c r="D2"/>
      <c r="F2" s="417"/>
      <c r="L2" s="102" t="s">
        <v>6</v>
      </c>
    </row>
    <row r="3" spans="1:15" ht="35.25" customHeight="1">
      <c r="B3" s="2" t="s">
        <v>1037</v>
      </c>
      <c r="C3" s="24"/>
      <c r="F3" s="633"/>
    </row>
    <row r="4" spans="1:15" ht="10.5" customHeight="1">
      <c r="B4" s="72"/>
      <c r="C4" s="72"/>
      <c r="D4" s="420"/>
      <c r="E4" s="420"/>
      <c r="F4" s="420"/>
    </row>
    <row r="5" spans="1:15" ht="13.5" customHeight="1" thickBot="1">
      <c r="B5" s="421" t="s">
        <v>1038</v>
      </c>
      <c r="C5" s="422"/>
      <c r="D5" s="422"/>
      <c r="E5" s="423"/>
      <c r="F5" s="423"/>
      <c r="H5" s="422"/>
      <c r="I5" s="422"/>
      <c r="J5" s="422"/>
      <c r="K5" s="422"/>
      <c r="L5" s="422"/>
    </row>
    <row r="6" spans="1:15" ht="9.75" customHeight="1">
      <c r="L6" s="425" t="s">
        <v>823</v>
      </c>
    </row>
    <row r="7" spans="1:15" ht="11.5" customHeight="1">
      <c r="B7" s="426"/>
      <c r="C7" s="426"/>
      <c r="D7" s="426"/>
      <c r="E7" s="426"/>
      <c r="F7" s="426"/>
      <c r="H7" s="427">
        <v>2021</v>
      </c>
      <c r="I7" s="427">
        <v>2022</v>
      </c>
      <c r="J7" s="427">
        <v>2023</v>
      </c>
      <c r="K7" s="427">
        <v>2024</v>
      </c>
      <c r="L7" s="428">
        <v>2025</v>
      </c>
    </row>
    <row r="8" spans="1:15" ht="11.5" customHeight="1">
      <c r="B8" s="21" t="s">
        <v>149</v>
      </c>
      <c r="C8" s="21"/>
      <c r="H8" s="31">
        <v>719</v>
      </c>
      <c r="I8" s="31">
        <v>678</v>
      </c>
      <c r="J8" s="31">
        <v>662</v>
      </c>
      <c r="K8" s="31">
        <v>612</v>
      </c>
      <c r="L8" s="384">
        <v>635</v>
      </c>
      <c r="O8" s="145"/>
    </row>
    <row r="9" spans="1:15" ht="11.5" customHeight="1">
      <c r="B9" s="21" t="s">
        <v>352</v>
      </c>
      <c r="C9" s="21"/>
      <c r="H9" s="31">
        <v>787</v>
      </c>
      <c r="I9" s="31">
        <v>804</v>
      </c>
      <c r="J9" s="31">
        <v>749</v>
      </c>
      <c r="K9" s="31">
        <v>782</v>
      </c>
      <c r="L9" s="384">
        <v>805</v>
      </c>
      <c r="O9" s="145"/>
    </row>
    <row r="10" spans="1:15" ht="11.5" customHeight="1">
      <c r="B10" s="21" t="s">
        <v>1024</v>
      </c>
      <c r="C10" s="21"/>
      <c r="H10" s="31">
        <v>88</v>
      </c>
      <c r="I10" s="31">
        <v>22</v>
      </c>
      <c r="J10" s="31">
        <v>0</v>
      </c>
      <c r="K10" s="31">
        <v>0</v>
      </c>
      <c r="L10" s="384">
        <v>0</v>
      </c>
      <c r="O10" s="145"/>
    </row>
    <row r="11" spans="1:15" ht="11.5" customHeight="1">
      <c r="B11" s="388"/>
      <c r="C11" s="388"/>
      <c r="D11" s="426"/>
      <c r="E11" s="426"/>
      <c r="F11" s="426"/>
      <c r="H11" s="389">
        <v>1594</v>
      </c>
      <c r="I11" s="389">
        <v>1504</v>
      </c>
      <c r="J11" s="389">
        <v>1411</v>
      </c>
      <c r="K11" s="389">
        <v>1394</v>
      </c>
      <c r="L11" s="387">
        <v>1440</v>
      </c>
      <c r="O11" s="145"/>
    </row>
    <row r="12" spans="1:15" ht="13.5" customHeight="1">
      <c r="B12" s="21" t="s">
        <v>1039</v>
      </c>
      <c r="C12" s="21"/>
      <c r="H12" s="361">
        <v>1751</v>
      </c>
      <c r="I12" s="361">
        <v>1636.595</v>
      </c>
      <c r="J12" s="361">
        <v>1557</v>
      </c>
      <c r="K12" s="361">
        <v>1557</v>
      </c>
      <c r="L12" s="384">
        <v>1556.846</v>
      </c>
      <c r="O12" s="145"/>
    </row>
    <row r="13" spans="1:15" ht="13.5" customHeight="1" thickBot="1">
      <c r="B13" s="429" t="s">
        <v>1040</v>
      </c>
      <c r="C13" s="429"/>
      <c r="D13" s="430"/>
      <c r="E13" s="430"/>
      <c r="F13" s="430"/>
      <c r="H13" s="431">
        <v>0.9</v>
      </c>
      <c r="I13" s="431">
        <v>0.9</v>
      </c>
      <c r="J13" s="431">
        <v>0.9</v>
      </c>
      <c r="K13" s="431">
        <v>0.9</v>
      </c>
      <c r="L13" s="432">
        <v>0.92539549974077984</v>
      </c>
      <c r="O13" s="145"/>
    </row>
    <row r="14" spans="1:15" ht="11.5" customHeight="1">
      <c r="A14" s="433"/>
      <c r="B14" s="21"/>
      <c r="C14" s="21"/>
      <c r="H14" s="31"/>
      <c r="I14" s="31"/>
      <c r="J14" s="31"/>
      <c r="K14" s="31"/>
      <c r="L14" s="31"/>
      <c r="O14" s="145"/>
    </row>
    <row r="15" spans="1:15" s="1252" customFormat="1" ht="11.5" customHeight="1">
      <c r="A15" s="1248"/>
      <c r="B15" s="1249" t="s">
        <v>308</v>
      </c>
      <c r="C15" s="1250" t="s">
        <v>1041</v>
      </c>
      <c r="D15" s="1251"/>
      <c r="H15" s="1253"/>
      <c r="I15" s="1253"/>
      <c r="J15" s="1253"/>
      <c r="K15" s="1253"/>
      <c r="L15" s="1253"/>
      <c r="M15" s="1253"/>
      <c r="O15" s="1254"/>
    </row>
    <row r="16" spans="1:15" s="1252" customFormat="1" ht="11.5" customHeight="1">
      <c r="B16" s="1249" t="s">
        <v>492</v>
      </c>
      <c r="C16" s="1250" t="s">
        <v>1042</v>
      </c>
      <c r="D16" s="1251"/>
      <c r="H16" s="1253"/>
      <c r="I16" s="1253"/>
      <c r="J16" s="1253"/>
      <c r="K16" s="1253"/>
      <c r="L16" s="1253"/>
      <c r="M16" s="1253"/>
      <c r="O16" s="1254"/>
    </row>
    <row r="17" spans="1:15" s="1252" customFormat="1" ht="11.5" customHeight="1">
      <c r="B17" s="1249" t="s">
        <v>302</v>
      </c>
      <c r="C17" s="1250" t="s">
        <v>1029</v>
      </c>
      <c r="D17" s="1251"/>
      <c r="H17" s="1253"/>
      <c r="I17" s="1253"/>
      <c r="J17" s="1253"/>
      <c r="K17" s="1253"/>
      <c r="L17" s="1253"/>
      <c r="M17" s="1253"/>
      <c r="O17" s="1254"/>
    </row>
    <row r="18" spans="1:15" s="1252" customFormat="1" ht="11.5" customHeight="1">
      <c r="B18" s="1249" t="s">
        <v>297</v>
      </c>
      <c r="C18" s="1250" t="s">
        <v>1043</v>
      </c>
      <c r="H18" s="1253"/>
      <c r="I18" s="1253"/>
      <c r="J18" s="1253"/>
      <c r="K18" s="1253"/>
      <c r="L18" s="1253"/>
      <c r="O18" s="1254"/>
    </row>
    <row r="19" spans="1:15" s="1252" customFormat="1" ht="11.5" customHeight="1">
      <c r="A19" s="1255"/>
      <c r="B19" s="1249" t="s">
        <v>498</v>
      </c>
      <c r="C19" s="1250" t="s">
        <v>1014</v>
      </c>
      <c r="H19" s="1253"/>
      <c r="I19" s="1253"/>
      <c r="J19" s="1253"/>
      <c r="K19" s="1253"/>
      <c r="L19" s="1253"/>
      <c r="O19" s="1254"/>
    </row>
    <row r="20" spans="1:15" s="1252" customFormat="1" ht="11.5" customHeight="1">
      <c r="A20" s="1255"/>
      <c r="B20" s="1249" t="s">
        <v>500</v>
      </c>
      <c r="C20" s="1250" t="s">
        <v>995</v>
      </c>
      <c r="H20" s="1253"/>
      <c r="I20" s="1253"/>
      <c r="J20" s="1253"/>
      <c r="K20" s="1253"/>
      <c r="L20" s="1253"/>
      <c r="O20" s="1254"/>
    </row>
    <row r="21" spans="1:15" s="1252" customFormat="1" ht="11.5" customHeight="1">
      <c r="A21" s="1255"/>
      <c r="B21" s="1249" t="s">
        <v>502</v>
      </c>
      <c r="C21" s="1250" t="s">
        <v>1044</v>
      </c>
      <c r="H21" s="1253"/>
      <c r="I21" s="1253"/>
      <c r="J21" s="1253"/>
      <c r="K21" s="1253"/>
      <c r="L21" s="1253"/>
      <c r="O21" s="1254"/>
    </row>
    <row r="22" spans="1:15" s="1252" customFormat="1" ht="11.5" customHeight="1">
      <c r="A22" s="1255"/>
      <c r="B22" s="1249" t="s">
        <v>504</v>
      </c>
      <c r="C22" s="1250" t="s">
        <v>1045</v>
      </c>
      <c r="H22" s="1253"/>
      <c r="I22" s="1253"/>
      <c r="J22" s="1253"/>
      <c r="K22" s="1253"/>
      <c r="L22" s="1253"/>
      <c r="O22" s="1254"/>
    </row>
    <row r="23" spans="1:15" ht="11.5" customHeight="1" thickBot="1">
      <c r="A23" s="433"/>
      <c r="B23" s="421"/>
      <c r="C23" s="422"/>
      <c r="D23" s="422"/>
      <c r="E23" s="423"/>
      <c r="F23" s="423"/>
      <c r="H23" s="424"/>
      <c r="I23" s="424"/>
      <c r="J23" s="424"/>
      <c r="K23" s="424"/>
      <c r="L23" s="422"/>
      <c r="O23" s="145"/>
    </row>
    <row r="24" spans="1:15" ht="11.5" customHeight="1">
      <c r="A24" s="433"/>
      <c r="B24" t="s">
        <v>1046</v>
      </c>
      <c r="L24" s="425" t="s">
        <v>1047</v>
      </c>
      <c r="O24" s="145"/>
    </row>
    <row r="25" spans="1:15" ht="11.5" customHeight="1">
      <c r="A25" s="433"/>
      <c r="B25" s="426"/>
      <c r="C25" s="426"/>
      <c r="D25" s="426"/>
      <c r="E25" s="426"/>
      <c r="F25" s="426"/>
      <c r="H25" s="427">
        <v>2021</v>
      </c>
      <c r="I25" s="427">
        <v>2022</v>
      </c>
      <c r="J25" s="427">
        <v>2023</v>
      </c>
      <c r="K25" s="427">
        <v>2024</v>
      </c>
      <c r="L25" s="428">
        <v>2025</v>
      </c>
      <c r="O25" s="145"/>
    </row>
    <row r="26" spans="1:15" ht="13.5" customHeight="1">
      <c r="A26" s="433"/>
      <c r="B26" s="21" t="s">
        <v>1048</v>
      </c>
      <c r="C26" s="21"/>
      <c r="H26" s="31">
        <v>52</v>
      </c>
      <c r="I26" s="31">
        <v>48</v>
      </c>
      <c r="J26" s="31">
        <v>49</v>
      </c>
      <c r="K26" s="31">
        <v>49</v>
      </c>
      <c r="L26" s="384">
        <v>47</v>
      </c>
      <c r="O26" s="145"/>
    </row>
    <row r="27" spans="1:15" ht="11.5" customHeight="1" thickBot="1">
      <c r="A27" s="433"/>
      <c r="B27" s="373" t="s">
        <v>1049</v>
      </c>
      <c r="C27" s="422"/>
      <c r="D27" s="422"/>
      <c r="E27" s="422"/>
      <c r="F27" s="422"/>
      <c r="H27" s="435">
        <v>48</v>
      </c>
      <c r="I27" s="435">
        <v>52</v>
      </c>
      <c r="J27" s="435">
        <v>51</v>
      </c>
      <c r="K27" s="435">
        <v>51</v>
      </c>
      <c r="L27" s="436">
        <v>53</v>
      </c>
      <c r="O27" s="145"/>
    </row>
    <row r="28" spans="1:15" ht="11.5" customHeight="1">
      <c r="A28" s="433"/>
      <c r="B28" s="21"/>
      <c r="C28" s="21"/>
      <c r="H28" s="31"/>
      <c r="I28" s="31"/>
      <c r="J28" s="31"/>
      <c r="K28" s="31"/>
      <c r="L28" s="31"/>
      <c r="O28" s="145"/>
    </row>
    <row r="29" spans="1:15" ht="11.5" customHeight="1">
      <c r="A29"/>
      <c r="B29" s="399" t="s">
        <v>308</v>
      </c>
      <c r="C29" s="19" t="s">
        <v>1050</v>
      </c>
      <c r="H29" s="31"/>
      <c r="I29" s="31"/>
      <c r="J29" s="31"/>
      <c r="K29" s="31"/>
      <c r="L29" s="31"/>
      <c r="O29" s="145"/>
    </row>
    <row r="30" spans="1:15" ht="11.5" customHeight="1">
      <c r="A30" s="367"/>
      <c r="B30" s="21"/>
      <c r="C30" s="21"/>
      <c r="H30" s="31"/>
      <c r="I30" s="31"/>
      <c r="J30" s="31"/>
      <c r="K30" s="31"/>
      <c r="L30" s="31"/>
      <c r="O30" s="145"/>
    </row>
    <row r="31" spans="1:15" ht="12" thickBot="1">
      <c r="A31" s="433"/>
      <c r="B31" s="421" t="s">
        <v>1051</v>
      </c>
      <c r="C31" s="437"/>
      <c r="D31" s="422"/>
      <c r="E31" s="423"/>
      <c r="F31" s="423"/>
      <c r="H31" s="424"/>
      <c r="I31" s="424"/>
      <c r="J31" s="424"/>
      <c r="K31" s="424"/>
      <c r="L31" s="422"/>
      <c r="O31" s="145"/>
    </row>
    <row r="32" spans="1:15" ht="11.5" customHeight="1">
      <c r="A32" s="433"/>
      <c r="L32" s="425" t="s">
        <v>1052</v>
      </c>
      <c r="O32" s="145"/>
    </row>
    <row r="33" spans="1:15" ht="11.5" customHeight="1">
      <c r="A33" s="433"/>
      <c r="B33" s="426"/>
      <c r="C33" s="426"/>
      <c r="D33" s="426"/>
      <c r="E33" s="426"/>
      <c r="F33" s="426"/>
      <c r="H33" s="427">
        <v>2021</v>
      </c>
      <c r="I33" s="427">
        <v>2022</v>
      </c>
      <c r="J33" s="427">
        <v>2023</v>
      </c>
      <c r="K33" s="427">
        <v>2024</v>
      </c>
      <c r="L33" s="428">
        <v>2025</v>
      </c>
      <c r="O33" s="145"/>
    </row>
    <row r="34" spans="1:15" ht="11.5" customHeight="1">
      <c r="A34" s="433"/>
      <c r="B34" s="21" t="s">
        <v>1053</v>
      </c>
      <c r="C34" s="21"/>
      <c r="H34" s="31">
        <v>132</v>
      </c>
      <c r="I34" s="31">
        <v>164</v>
      </c>
      <c r="J34" s="31">
        <v>181</v>
      </c>
      <c r="K34" s="31">
        <v>171</v>
      </c>
      <c r="L34" s="384">
        <v>166.92403810307107</v>
      </c>
      <c r="M34" s="145"/>
      <c r="O34" s="145"/>
    </row>
    <row r="35" spans="1:15" ht="11.5" customHeight="1">
      <c r="A35" s="433"/>
      <c r="B35" s="21" t="s">
        <v>1054</v>
      </c>
      <c r="C35" s="21"/>
      <c r="H35" s="31">
        <v>552</v>
      </c>
      <c r="I35" s="31">
        <v>483</v>
      </c>
      <c r="J35" s="31">
        <v>454</v>
      </c>
      <c r="K35" s="31">
        <v>443</v>
      </c>
      <c r="L35" s="384">
        <v>458.55702035377732</v>
      </c>
      <c r="M35" s="145"/>
      <c r="O35" s="145"/>
    </row>
    <row r="36" spans="1:15" ht="11.5" customHeight="1">
      <c r="A36" s="433"/>
      <c r="B36" s="21" t="s">
        <v>1055</v>
      </c>
      <c r="C36" s="21"/>
      <c r="H36" s="31">
        <v>568</v>
      </c>
      <c r="I36" s="31">
        <v>531</v>
      </c>
      <c r="J36" s="31">
        <v>476</v>
      </c>
      <c r="K36" s="31">
        <v>493</v>
      </c>
      <c r="L36" s="384">
        <v>519.43121349384307</v>
      </c>
      <c r="M36" s="145"/>
      <c r="O36" s="145"/>
    </row>
    <row r="37" spans="1:15" ht="11.5" customHeight="1">
      <c r="A37" s="433"/>
      <c r="B37" s="21" t="s">
        <v>1056</v>
      </c>
      <c r="C37" s="21"/>
      <c r="H37" s="31">
        <v>58</v>
      </c>
      <c r="I37" s="31">
        <v>66</v>
      </c>
      <c r="J37" s="31">
        <v>63</v>
      </c>
      <c r="K37" s="31">
        <v>50</v>
      </c>
      <c r="L37" s="384">
        <v>49.083237589138974</v>
      </c>
      <c r="M37" s="145"/>
      <c r="O37" s="145"/>
    </row>
    <row r="38" spans="1:15" ht="13.5" customHeight="1">
      <c r="A38" s="433"/>
      <c r="B38" s="21" t="s">
        <v>1057</v>
      </c>
      <c r="C38" s="21"/>
      <c r="H38" s="31">
        <v>305</v>
      </c>
      <c r="I38" s="31">
        <v>293</v>
      </c>
      <c r="J38" s="31">
        <v>240</v>
      </c>
      <c r="K38" s="31">
        <v>241</v>
      </c>
      <c r="L38" s="384">
        <v>260.6039707861537</v>
      </c>
      <c r="M38" s="145"/>
      <c r="O38" s="145"/>
    </row>
    <row r="39" spans="1:15" ht="11.5" customHeight="1" thickBot="1">
      <c r="A39" s="433"/>
      <c r="B39" s="396"/>
      <c r="C39" s="396"/>
      <c r="D39" s="438"/>
      <c r="E39" s="438"/>
      <c r="F39" s="438"/>
      <c r="H39" s="397">
        <v>1615</v>
      </c>
      <c r="I39" s="397">
        <v>1537</v>
      </c>
      <c r="J39" s="397">
        <v>1414</v>
      </c>
      <c r="K39" s="397">
        <v>1398</v>
      </c>
      <c r="L39" s="398">
        <v>1454.5994803259839</v>
      </c>
      <c r="M39" s="145"/>
      <c r="O39" s="145"/>
    </row>
    <row r="40" spans="1:15" ht="11.5" customHeight="1">
      <c r="A40" s="433"/>
      <c r="O40" s="145"/>
    </row>
    <row r="41" spans="1:15" ht="11.5" customHeight="1">
      <c r="A41" s="433"/>
      <c r="B41" s="399" t="s">
        <v>308</v>
      </c>
      <c r="C41" s="19" t="s">
        <v>1058</v>
      </c>
      <c r="O41" s="145"/>
    </row>
    <row r="42" spans="1:15" ht="11.5" customHeight="1">
      <c r="A42"/>
      <c r="B42" s="399" t="s">
        <v>492</v>
      </c>
      <c r="C42" s="19" t="s">
        <v>1059</v>
      </c>
      <c r="O42" s="145"/>
    </row>
    <row r="43" spans="1:15">
      <c r="A43"/>
      <c r="O43" s="145"/>
    </row>
    <row r="44" spans="1:15">
      <c r="A44" s="433"/>
      <c r="O44" s="145"/>
    </row>
    <row r="45" spans="1:15">
      <c r="O45" s="145"/>
    </row>
    <row r="46" spans="1:15">
      <c r="O46" s="145"/>
    </row>
    <row r="47" spans="1:15">
      <c r="O47" s="145"/>
    </row>
    <row r="48" spans="1:15">
      <c r="O48" s="145"/>
    </row>
    <row r="49" spans="9:15">
      <c r="O49" s="145"/>
    </row>
    <row r="50" spans="9:15">
      <c r="O50" s="145"/>
    </row>
    <row r="51" spans="9:15">
      <c r="O51" s="145"/>
    </row>
    <row r="52" spans="9:15">
      <c r="O52" s="145"/>
    </row>
    <row r="53" spans="9:15">
      <c r="O53" s="145"/>
    </row>
    <row r="54" spans="9:15">
      <c r="O54" s="145"/>
    </row>
    <row r="55" spans="9:15">
      <c r="O55" s="145"/>
    </row>
    <row r="56" spans="9:15">
      <c r="O56" s="145"/>
    </row>
    <row r="57" spans="9:15">
      <c r="O57" s="145"/>
    </row>
    <row r="58" spans="9:15">
      <c r="I58" s="1305"/>
      <c r="J58" s="1305"/>
      <c r="K58" s="1305"/>
      <c r="L58" s="1305"/>
      <c r="O58" s="145"/>
    </row>
    <row r="59" spans="9:15">
      <c r="O59" s="145"/>
    </row>
    <row r="60" spans="9:15">
      <c r="O60" s="145"/>
    </row>
    <row r="61" spans="9:15">
      <c r="O61" s="145"/>
    </row>
    <row r="62" spans="9:15">
      <c r="O62" s="145"/>
    </row>
    <row r="67" spans="13:13">
      <c r="M67" s="439"/>
    </row>
  </sheetData>
  <mergeCells count="1">
    <mergeCell ref="I58:L58"/>
  </mergeCells>
  <hyperlinks>
    <hyperlink ref="L2" location="Contents!B20" display="Contents" xr:uid="{79C01EE8-AD27-4A18-B504-CB9BD4A5A6A2}"/>
  </hyperlinks>
  <pageMargins left="3.937007874015748E-2" right="3.937007874015748E-2" top="0.35433070866141736" bottom="0.35433070866141736" header="0.31496062992125984" footer="0.31496062992125984"/>
  <pageSetup paperSize="9" scale="85" orientation="landscape" r:id="rId1"/>
  <customProperties>
    <customPr name="_pios_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DD1B-C660-430D-A395-04AC15153B8D}">
  <sheetPr>
    <tabColor rgb="FF008080"/>
    <pageSetUpPr fitToPage="1"/>
  </sheetPr>
  <dimension ref="A1:IM60"/>
  <sheetViews>
    <sheetView showGridLines="0" topLeftCell="A31" zoomScale="120" zoomScaleNormal="120" workbookViewId="0">
      <selection activeCell="C55" sqref="C55:L55"/>
    </sheetView>
  </sheetViews>
  <sheetFormatPr defaultColWidth="11.41015625" defaultRowHeight="11.4"/>
  <cols>
    <col min="1" max="1" width="1.41015625" style="433" customWidth="1"/>
    <col min="2" max="3" width="1.41015625" customWidth="1"/>
    <col min="4" max="4" width="46.41015625" customWidth="1"/>
    <col min="5" max="6" width="5.41015625" customWidth="1"/>
    <col min="7" max="7" width="1.41015625" customWidth="1"/>
    <col min="8" max="8" width="8.87890625" customWidth="1"/>
    <col min="9" max="12" width="8.41015625" customWidth="1"/>
    <col min="13" max="13" width="10.1171875" customWidth="1"/>
  </cols>
  <sheetData>
    <row r="1" spans="1:247" s="5" customFormat="1" ht="12.75" customHeight="1">
      <c r="A1" s="452"/>
      <c r="B1" s="57" t="s">
        <v>556</v>
      </c>
      <c r="C1"/>
      <c r="D1"/>
    </row>
    <row r="2" spans="1:247" s="5" customFormat="1" ht="12.75" customHeight="1">
      <c r="A2" s="441"/>
      <c r="B2" s="369" t="s">
        <v>36</v>
      </c>
      <c r="C2"/>
      <c r="D2"/>
      <c r="L2" s="102" t="s">
        <v>6</v>
      </c>
    </row>
    <row r="3" spans="1:247" ht="35.25" customHeight="1">
      <c r="B3" s="1306" t="s">
        <v>1060</v>
      </c>
      <c r="C3" s="1306"/>
      <c r="D3" s="1306"/>
      <c r="E3" s="1306"/>
      <c r="F3" s="633"/>
      <c r="G3" s="419"/>
      <c r="H3" s="419"/>
    </row>
    <row r="4" spans="1:247" ht="10.5" customHeight="1" thickBot="1">
      <c r="B4" s="453"/>
      <c r="C4" s="453"/>
      <c r="D4" s="423"/>
      <c r="E4" s="422"/>
      <c r="F4" s="422"/>
      <c r="H4" s="422"/>
      <c r="I4" s="422"/>
      <c r="J4" s="422"/>
      <c r="K4" s="422"/>
      <c r="L4" s="422"/>
    </row>
    <row r="5" spans="1:247" ht="9.75" customHeight="1">
      <c r="L5" s="425" t="s">
        <v>1061</v>
      </c>
    </row>
    <row r="6" spans="1:247" ht="9.75" customHeight="1">
      <c r="B6" s="454" t="s">
        <v>1062</v>
      </c>
      <c r="C6" s="426"/>
      <c r="D6" s="426"/>
      <c r="E6" s="426"/>
      <c r="F6" s="426"/>
      <c r="H6" s="427">
        <v>2021</v>
      </c>
      <c r="I6" s="427">
        <v>2022</v>
      </c>
      <c r="J6" s="427">
        <v>2023</v>
      </c>
      <c r="K6" s="427">
        <v>2024</v>
      </c>
      <c r="L6" s="428">
        <v>2025</v>
      </c>
    </row>
    <row r="7" spans="1:247" ht="11.5" customHeight="1">
      <c r="B7" s="21" t="s">
        <v>149</v>
      </c>
      <c r="C7" s="21"/>
      <c r="H7" s="31">
        <v>7450</v>
      </c>
      <c r="I7" s="31">
        <v>7750</v>
      </c>
      <c r="J7" s="31">
        <v>8200</v>
      </c>
      <c r="K7" s="31">
        <v>8500</v>
      </c>
      <c r="L7" s="384">
        <v>8750</v>
      </c>
    </row>
    <row r="8" spans="1:247" ht="11.5" customHeight="1">
      <c r="B8" s="21" t="s">
        <v>352</v>
      </c>
      <c r="C8" s="21"/>
      <c r="H8" s="31">
        <v>8250</v>
      </c>
      <c r="I8" s="31">
        <v>8150</v>
      </c>
      <c r="J8" s="31">
        <v>8050</v>
      </c>
      <c r="K8" s="31">
        <v>7750</v>
      </c>
      <c r="L8" s="384">
        <v>7150</v>
      </c>
    </row>
    <row r="9" spans="1:247" ht="11.5" customHeight="1">
      <c r="B9" s="21" t="s">
        <v>1024</v>
      </c>
      <c r="C9" s="21"/>
      <c r="H9" s="31">
        <v>4800</v>
      </c>
      <c r="I9" s="31">
        <v>4750</v>
      </c>
      <c r="J9" s="31">
        <v>4850</v>
      </c>
      <c r="K9" s="31">
        <v>4950</v>
      </c>
      <c r="L9" s="384">
        <v>5150</v>
      </c>
    </row>
    <row r="10" spans="1:247" ht="11.5" customHeight="1" thickBot="1">
      <c r="B10" s="396"/>
      <c r="C10" s="396"/>
      <c r="D10" s="438"/>
      <c r="E10" s="438"/>
      <c r="F10" s="438"/>
      <c r="H10" s="397">
        <v>20500</v>
      </c>
      <c r="I10" s="397">
        <v>20650</v>
      </c>
      <c r="J10" s="397">
        <v>21100</v>
      </c>
      <c r="K10" s="397">
        <v>21200</v>
      </c>
      <c r="L10" s="398">
        <v>21050</v>
      </c>
    </row>
    <row r="11" spans="1:247" ht="11.5" customHeight="1">
      <c r="B11" s="21"/>
      <c r="C11" s="21"/>
      <c r="E11" s="31"/>
      <c r="F11" s="31"/>
      <c r="L11" s="99"/>
    </row>
    <row r="12" spans="1:247" ht="28.5" customHeight="1">
      <c r="A12"/>
      <c r="B12" s="706" t="s">
        <v>308</v>
      </c>
      <c r="C12" s="1270" t="s">
        <v>1063</v>
      </c>
      <c r="D12" s="1293"/>
      <c r="E12" s="1293"/>
      <c r="F12" s="1293"/>
      <c r="G12" s="1293"/>
      <c r="H12" s="1293"/>
      <c r="I12" s="1293"/>
      <c r="J12" s="1293"/>
      <c r="K12" s="1293"/>
      <c r="L12" s="1293"/>
      <c r="M12" s="99"/>
    </row>
    <row r="13" spans="1:247" ht="35.25" customHeight="1">
      <c r="B13" s="2" t="s">
        <v>1064</v>
      </c>
      <c r="I13" s="419"/>
      <c r="J13" s="419"/>
      <c r="K13" s="419"/>
      <c r="M13" s="145"/>
      <c r="N13" s="145"/>
      <c r="O13" s="145"/>
      <c r="P13" s="145"/>
      <c r="Q13" s="145"/>
      <c r="W13" s="145"/>
      <c r="X13" s="145"/>
      <c r="Y13" s="145"/>
      <c r="Z13" s="145"/>
      <c r="AA13" s="145"/>
      <c r="AG13" s="145"/>
      <c r="AH13" s="145"/>
      <c r="AI13" s="145"/>
      <c r="AJ13" s="145"/>
      <c r="AK13" s="145"/>
      <c r="AQ13" s="145"/>
      <c r="AR13" s="145"/>
      <c r="AS13" s="145"/>
      <c r="AT13" s="145"/>
      <c r="AU13" s="145"/>
      <c r="BA13" s="145"/>
      <c r="BB13" s="145"/>
      <c r="BC13" s="145"/>
      <c r="BD13" s="145"/>
      <c r="BE13" s="145"/>
      <c r="BK13" s="145"/>
      <c r="BL13" s="145"/>
      <c r="BM13" s="145"/>
      <c r="BN13" s="145"/>
      <c r="BO13" s="145"/>
      <c r="BU13" s="145"/>
      <c r="BV13" s="145"/>
      <c r="BW13" s="145"/>
      <c r="BX13" s="145"/>
      <c r="BY13" s="145"/>
      <c r="CE13" s="145"/>
      <c r="CF13" s="145"/>
      <c r="CG13" s="145"/>
      <c r="CH13" s="145"/>
      <c r="CI13" s="145"/>
      <c r="CO13" s="145"/>
      <c r="CP13" s="145"/>
      <c r="CQ13" s="145"/>
      <c r="CR13" s="145"/>
      <c r="CS13" s="145"/>
      <c r="CY13" s="145"/>
      <c r="CZ13" s="145"/>
      <c r="DA13" s="145"/>
      <c r="DB13" s="145"/>
      <c r="DC13" s="145"/>
      <c r="DI13" s="145"/>
      <c r="DJ13" s="145"/>
      <c r="DK13" s="145"/>
      <c r="DL13" s="145"/>
      <c r="DM13" s="145"/>
      <c r="DS13" s="145"/>
      <c r="DT13" s="145"/>
      <c r="DU13" s="145"/>
      <c r="DV13" s="145"/>
      <c r="DW13" s="145"/>
      <c r="EC13" s="145"/>
      <c r="ED13" s="145"/>
      <c r="EE13" s="145"/>
      <c r="EF13" s="145"/>
      <c r="EG13" s="145"/>
      <c r="EM13" s="145"/>
      <c r="EN13" s="145"/>
      <c r="EO13" s="145"/>
      <c r="EP13" s="145"/>
      <c r="EQ13" s="145"/>
      <c r="EW13" s="145"/>
      <c r="EX13" s="145"/>
      <c r="EY13" s="145"/>
      <c r="EZ13" s="145"/>
      <c r="FA13" s="145"/>
      <c r="FG13" s="145"/>
      <c r="FH13" s="145"/>
      <c r="FI13" s="145"/>
      <c r="FJ13" s="145"/>
      <c r="FK13" s="145"/>
      <c r="FQ13" s="145"/>
      <c r="FR13" s="145"/>
      <c r="FS13" s="145"/>
      <c r="FT13" s="145"/>
      <c r="FU13" s="145"/>
      <c r="GA13" s="145"/>
      <c r="GB13" s="145"/>
      <c r="GC13" s="145"/>
      <c r="GD13" s="145"/>
      <c r="GE13" s="145"/>
      <c r="GK13" s="145"/>
      <c r="GL13" s="145"/>
      <c r="GM13" s="145"/>
      <c r="GN13" s="145"/>
      <c r="GO13" s="145"/>
      <c r="GU13" s="145"/>
      <c r="GV13" s="145"/>
      <c r="GW13" s="145"/>
      <c r="GX13" s="145"/>
      <c r="GY13" s="145"/>
      <c r="HE13" s="145"/>
      <c r="HF13" s="145"/>
      <c r="HG13" s="145"/>
      <c r="HH13" s="145"/>
      <c r="HI13" s="145"/>
      <c r="HO13" s="145"/>
      <c r="HP13" s="145"/>
      <c r="HQ13" s="145"/>
      <c r="HR13" s="145"/>
      <c r="HS13" s="145"/>
      <c r="HY13" s="145"/>
      <c r="HZ13" s="145"/>
      <c r="IA13" s="145"/>
      <c r="IB13" s="145"/>
      <c r="IC13" s="145"/>
      <c r="II13" s="145"/>
      <c r="IJ13" s="145"/>
      <c r="IK13" s="145"/>
      <c r="IL13" s="145"/>
      <c r="IM13" s="145"/>
    </row>
    <row r="14" spans="1:247" ht="11.5" customHeight="1" thickBot="1">
      <c r="B14" s="455"/>
      <c r="C14" s="456"/>
      <c r="D14" s="456"/>
      <c r="E14" s="423"/>
      <c r="F14" s="423"/>
      <c r="H14" s="424"/>
      <c r="I14" s="424"/>
      <c r="J14" s="424"/>
      <c r="K14" s="424"/>
      <c r="L14" s="422"/>
      <c r="M14" s="145"/>
      <c r="N14" s="145"/>
      <c r="O14" s="145"/>
      <c r="P14" s="145"/>
      <c r="Q14" s="145"/>
      <c r="W14" s="145"/>
      <c r="X14" s="145"/>
      <c r="Y14" s="145"/>
      <c r="Z14" s="145"/>
      <c r="AA14" s="145"/>
      <c r="AG14" s="145"/>
      <c r="AH14" s="145"/>
      <c r="AI14" s="145"/>
      <c r="AJ14" s="145"/>
      <c r="AK14" s="145"/>
      <c r="AQ14" s="145"/>
      <c r="AR14" s="145"/>
      <c r="AS14" s="145"/>
      <c r="AT14" s="145"/>
      <c r="AU14" s="145"/>
      <c r="BA14" s="145"/>
      <c r="BB14" s="145"/>
      <c r="BC14" s="145"/>
      <c r="BD14" s="145"/>
      <c r="BE14" s="145"/>
      <c r="BK14" s="145"/>
      <c r="BL14" s="145"/>
      <c r="BM14" s="145"/>
      <c r="BN14" s="145"/>
      <c r="BO14" s="145"/>
      <c r="BU14" s="145"/>
      <c r="BV14" s="145"/>
      <c r="BW14" s="145"/>
      <c r="BX14" s="145"/>
      <c r="BY14" s="145"/>
      <c r="CE14" s="145"/>
      <c r="CF14" s="145"/>
      <c r="CG14" s="145"/>
      <c r="CH14" s="145"/>
      <c r="CI14" s="145"/>
      <c r="CO14" s="145"/>
      <c r="CP14" s="145"/>
      <c r="CQ14" s="145"/>
      <c r="CR14" s="145"/>
      <c r="CS14" s="145"/>
      <c r="CY14" s="145"/>
      <c r="CZ14" s="145"/>
      <c r="DA14" s="145"/>
      <c r="DB14" s="145"/>
      <c r="DC14" s="145"/>
      <c r="DI14" s="145"/>
      <c r="DJ14" s="145"/>
      <c r="DK14" s="145"/>
      <c r="DL14" s="145"/>
      <c r="DM14" s="145"/>
      <c r="DS14" s="145"/>
      <c r="DT14" s="145"/>
      <c r="DU14" s="145"/>
      <c r="DV14" s="145"/>
      <c r="DW14" s="145"/>
      <c r="EC14" s="145"/>
      <c r="ED14" s="145"/>
      <c r="EE14" s="145"/>
      <c r="EF14" s="145"/>
      <c r="EG14" s="145"/>
      <c r="EM14" s="145"/>
      <c r="EN14" s="145"/>
      <c r="EO14" s="145"/>
      <c r="EP14" s="145"/>
      <c r="EQ14" s="145"/>
      <c r="EW14" s="145"/>
      <c r="EX14" s="145"/>
      <c r="EY14" s="145"/>
      <c r="EZ14" s="145"/>
      <c r="FA14" s="145"/>
      <c r="FG14" s="145"/>
      <c r="FH14" s="145"/>
      <c r="FI14" s="145"/>
      <c r="FJ14" s="145"/>
      <c r="FK14" s="145"/>
      <c r="FQ14" s="145"/>
      <c r="FR14" s="145"/>
      <c r="FS14" s="145"/>
      <c r="FT14" s="145"/>
      <c r="FU14" s="145"/>
      <c r="GA14" s="145"/>
      <c r="GB14" s="145"/>
      <c r="GC14" s="145"/>
      <c r="GD14" s="145"/>
      <c r="GE14" s="145"/>
      <c r="GK14" s="145"/>
      <c r="GL14" s="145"/>
      <c r="GM14" s="145"/>
      <c r="GN14" s="145"/>
      <c r="GO14" s="145"/>
      <c r="GU14" s="145"/>
      <c r="GV14" s="145"/>
      <c r="GW14" s="145"/>
      <c r="GX14" s="145"/>
      <c r="GY14" s="145"/>
      <c r="HE14" s="145"/>
      <c r="HF14" s="145"/>
      <c r="HG14" s="145"/>
      <c r="HH14" s="145"/>
      <c r="HI14" s="145"/>
      <c r="HO14" s="145"/>
      <c r="HP14" s="145"/>
      <c r="HQ14" s="145"/>
      <c r="HR14" s="145"/>
      <c r="HS14" s="145"/>
      <c r="HY14" s="145"/>
      <c r="HZ14" s="145"/>
      <c r="IA14" s="145"/>
      <c r="IB14" s="145"/>
      <c r="IC14" s="145"/>
      <c r="II14" s="145"/>
      <c r="IJ14" s="145"/>
      <c r="IK14" s="145"/>
      <c r="IL14" s="145"/>
      <c r="IM14" s="145"/>
    </row>
    <row r="15" spans="1:247" ht="9.75" customHeight="1">
      <c r="L15" s="425" t="s">
        <v>823</v>
      </c>
    </row>
    <row r="16" spans="1:247" ht="9.75" customHeight="1">
      <c r="B16" s="457"/>
      <c r="C16" s="426"/>
      <c r="D16" s="426"/>
      <c r="E16" s="426"/>
      <c r="F16" s="426"/>
      <c r="H16" s="427">
        <v>2021</v>
      </c>
      <c r="I16" s="427">
        <v>2022</v>
      </c>
      <c r="J16" s="427">
        <v>2023</v>
      </c>
      <c r="K16" s="427">
        <v>2024</v>
      </c>
      <c r="L16" s="428">
        <v>2025</v>
      </c>
    </row>
    <row r="17" spans="2:14" ht="11.5" customHeight="1">
      <c r="B17" s="48" t="s">
        <v>1065</v>
      </c>
      <c r="H17" s="31"/>
      <c r="I17" s="31"/>
      <c r="J17" s="31"/>
      <c r="K17" s="31"/>
      <c r="L17" s="384"/>
    </row>
    <row r="18" spans="2:14" ht="11.5" customHeight="1">
      <c r="B18" s="21" t="s">
        <v>149</v>
      </c>
      <c r="C18" s="21"/>
      <c r="H18" s="31"/>
      <c r="I18" s="31"/>
      <c r="J18" s="31"/>
      <c r="K18" s="31"/>
      <c r="L18" s="384"/>
    </row>
    <row r="19" spans="2:14" ht="11.5" customHeight="1">
      <c r="B19" s="21"/>
      <c r="C19" s="21" t="s">
        <v>1053</v>
      </c>
      <c r="H19" s="31">
        <v>121</v>
      </c>
      <c r="I19" s="31">
        <v>141</v>
      </c>
      <c r="J19" s="31">
        <v>150</v>
      </c>
      <c r="K19" s="31">
        <v>150</v>
      </c>
      <c r="L19" s="384">
        <v>142.98777940398031</v>
      </c>
      <c r="N19" s="145"/>
    </row>
    <row r="20" spans="2:14" ht="11.5" customHeight="1">
      <c r="B20" s="21"/>
      <c r="C20" s="21" t="s">
        <v>1054</v>
      </c>
      <c r="H20" s="31">
        <v>770</v>
      </c>
      <c r="I20" s="31">
        <v>730</v>
      </c>
      <c r="J20" s="31">
        <v>709</v>
      </c>
      <c r="K20" s="31">
        <v>699</v>
      </c>
      <c r="L20" s="384">
        <v>704.37432561299215</v>
      </c>
      <c r="N20" s="145"/>
    </row>
    <row r="21" spans="2:14" ht="11.5" customHeight="1">
      <c r="B21" s="21"/>
      <c r="C21" s="21" t="s">
        <v>1055</v>
      </c>
      <c r="H21" s="31">
        <v>151</v>
      </c>
      <c r="I21" s="31">
        <v>196</v>
      </c>
      <c r="J21" s="31">
        <v>285</v>
      </c>
      <c r="K21" s="31">
        <v>299</v>
      </c>
      <c r="L21" s="384">
        <v>320.43700986387535</v>
      </c>
      <c r="N21" s="145"/>
    </row>
    <row r="22" spans="2:14" ht="11.5" customHeight="1">
      <c r="B22" s="21"/>
      <c r="C22" s="21" t="s">
        <v>1056</v>
      </c>
      <c r="H22" s="31">
        <v>0</v>
      </c>
      <c r="I22" s="31">
        <v>0</v>
      </c>
      <c r="J22" s="31">
        <v>1</v>
      </c>
      <c r="K22" s="31">
        <v>0</v>
      </c>
      <c r="L22" s="384">
        <v>0</v>
      </c>
      <c r="N22" s="145"/>
    </row>
    <row r="23" spans="2:14" ht="13.5" customHeight="1">
      <c r="B23" s="21"/>
      <c r="C23" s="21" t="s">
        <v>1057</v>
      </c>
      <c r="H23" s="31">
        <v>73</v>
      </c>
      <c r="I23" s="31">
        <v>70</v>
      </c>
      <c r="J23" s="31">
        <v>65</v>
      </c>
      <c r="K23" s="31">
        <v>61</v>
      </c>
      <c r="L23" s="384">
        <v>62.593704513310946</v>
      </c>
      <c r="N23" s="145"/>
    </row>
    <row r="24" spans="2:14" ht="11.5" customHeight="1">
      <c r="B24" s="385"/>
      <c r="C24" s="385"/>
      <c r="D24" s="403"/>
      <c r="E24" s="403"/>
      <c r="F24" s="403"/>
      <c r="H24" s="386">
        <v>1115</v>
      </c>
      <c r="I24" s="386">
        <v>1137</v>
      </c>
      <c r="J24" s="386">
        <v>1210</v>
      </c>
      <c r="K24" s="386">
        <v>1209</v>
      </c>
      <c r="L24" s="387">
        <v>1230.3928193941588</v>
      </c>
      <c r="N24" s="145"/>
    </row>
    <row r="25" spans="2:14" ht="11.5" customHeight="1">
      <c r="B25" s="21" t="s">
        <v>352</v>
      </c>
      <c r="C25" s="458"/>
      <c r="D25" s="459"/>
      <c r="H25" s="31"/>
      <c r="I25" s="31"/>
      <c r="J25" s="31"/>
      <c r="K25" s="31"/>
      <c r="L25" s="384">
        <v>0</v>
      </c>
      <c r="N25" s="145"/>
    </row>
    <row r="26" spans="2:14" ht="11.5" customHeight="1">
      <c r="B26" s="21"/>
      <c r="C26" s="21" t="s">
        <v>1053</v>
      </c>
      <c r="H26" s="31">
        <v>158</v>
      </c>
      <c r="I26" s="31">
        <v>329</v>
      </c>
      <c r="J26" s="31">
        <v>355</v>
      </c>
      <c r="K26" s="31">
        <v>374</v>
      </c>
      <c r="L26" s="384">
        <v>376.30193432566529</v>
      </c>
      <c r="N26" s="145"/>
    </row>
    <row r="27" spans="2:14" ht="11.5" customHeight="1">
      <c r="B27" s="21"/>
      <c r="C27" s="21" t="s">
        <v>1054</v>
      </c>
      <c r="H27" s="31">
        <v>178</v>
      </c>
      <c r="I27" s="31">
        <v>180</v>
      </c>
      <c r="J27" s="31">
        <v>188</v>
      </c>
      <c r="K27" s="31">
        <v>190</v>
      </c>
      <c r="L27" s="384">
        <v>187.51135282708705</v>
      </c>
      <c r="N27" s="145"/>
    </row>
    <row r="28" spans="2:14" ht="11.5" customHeight="1">
      <c r="B28" s="21"/>
      <c r="C28" s="21" t="s">
        <v>1055</v>
      </c>
      <c r="H28" s="31">
        <v>478</v>
      </c>
      <c r="I28" s="31">
        <v>477</v>
      </c>
      <c r="J28" s="31">
        <v>456</v>
      </c>
      <c r="K28" s="31">
        <v>431</v>
      </c>
      <c r="L28" s="384">
        <v>392.78135206823475</v>
      </c>
      <c r="N28" s="145"/>
    </row>
    <row r="29" spans="2:14" ht="11.5" customHeight="1">
      <c r="B29" s="21"/>
      <c r="C29" s="21" t="s">
        <v>1056</v>
      </c>
      <c r="H29" s="31">
        <v>24</v>
      </c>
      <c r="I29" s="31">
        <v>7</v>
      </c>
      <c r="J29" s="31">
        <v>2</v>
      </c>
      <c r="K29" s="31">
        <v>3</v>
      </c>
      <c r="L29" s="384">
        <v>2.2999999999999998</v>
      </c>
      <c r="N29" s="145"/>
    </row>
    <row r="30" spans="2:14" ht="13.5" customHeight="1">
      <c r="B30" s="21"/>
      <c r="C30" s="21" t="s">
        <v>1057</v>
      </c>
      <c r="H30" s="31">
        <v>25</v>
      </c>
      <c r="I30" s="31">
        <v>27</v>
      </c>
      <c r="J30" s="31">
        <v>39</v>
      </c>
      <c r="K30" s="31">
        <v>37</v>
      </c>
      <c r="L30" s="384">
        <v>40.159685480485912</v>
      </c>
      <c r="N30" s="145"/>
    </row>
    <row r="31" spans="2:14" ht="11.5" customHeight="1">
      <c r="B31" s="385"/>
      <c r="C31" s="385"/>
      <c r="D31" s="403"/>
      <c r="E31" s="403"/>
      <c r="F31" s="403"/>
      <c r="H31" s="386">
        <v>863</v>
      </c>
      <c r="I31" s="386">
        <v>1020</v>
      </c>
      <c r="J31" s="386">
        <v>1040</v>
      </c>
      <c r="K31" s="386">
        <v>1035</v>
      </c>
      <c r="L31" s="387">
        <v>999.05432470147298</v>
      </c>
      <c r="N31" s="145"/>
    </row>
    <row r="32" spans="2:14" ht="11.5" customHeight="1">
      <c r="B32" s="21" t="s">
        <v>1024</v>
      </c>
      <c r="C32" s="458"/>
      <c r="D32" s="459"/>
      <c r="H32" s="31"/>
      <c r="I32" s="31"/>
      <c r="J32" s="31"/>
      <c r="K32" s="31"/>
      <c r="L32" s="384">
        <v>0</v>
      </c>
      <c r="N32" s="145"/>
    </row>
    <row r="33" spans="2:14" ht="11.5" customHeight="1">
      <c r="B33" s="21"/>
      <c r="C33" s="21" t="s">
        <v>1053</v>
      </c>
      <c r="H33" s="31">
        <v>60</v>
      </c>
      <c r="I33" s="31">
        <v>77</v>
      </c>
      <c r="J33" s="31">
        <v>101</v>
      </c>
      <c r="K33" s="31">
        <v>112</v>
      </c>
      <c r="L33" s="384">
        <v>113.76295684121652</v>
      </c>
      <c r="N33" s="145"/>
    </row>
    <row r="34" spans="2:14" ht="11.5" customHeight="1">
      <c r="B34" s="21"/>
      <c r="C34" s="21" t="s">
        <v>1054</v>
      </c>
      <c r="H34" s="31">
        <v>121</v>
      </c>
      <c r="I34" s="31">
        <v>120</v>
      </c>
      <c r="J34" s="31">
        <v>106</v>
      </c>
      <c r="K34" s="31">
        <v>92</v>
      </c>
      <c r="L34" s="384">
        <v>88.468417350392002</v>
      </c>
      <c r="N34" s="145"/>
    </row>
    <row r="35" spans="2:14" ht="11.5" customHeight="1">
      <c r="B35" s="21"/>
      <c r="C35" s="21" t="s">
        <v>1055</v>
      </c>
      <c r="H35" s="31">
        <v>199</v>
      </c>
      <c r="I35" s="31">
        <v>190</v>
      </c>
      <c r="J35" s="31">
        <v>192</v>
      </c>
      <c r="K35" s="31">
        <v>198</v>
      </c>
      <c r="L35" s="384">
        <v>199.72229321306108</v>
      </c>
      <c r="N35" s="145"/>
    </row>
    <row r="36" spans="2:14" ht="11.5" customHeight="1">
      <c r="B36" s="21"/>
      <c r="C36" s="21" t="s">
        <v>1056</v>
      </c>
      <c r="H36" s="31">
        <v>56</v>
      </c>
      <c r="I36" s="31">
        <v>49</v>
      </c>
      <c r="J36" s="31">
        <v>49</v>
      </c>
      <c r="K36" s="31">
        <v>48</v>
      </c>
      <c r="L36" s="384">
        <v>43.939900267080212</v>
      </c>
      <c r="N36" s="145"/>
    </row>
    <row r="37" spans="2:14" ht="13.5" customHeight="1">
      <c r="B37" s="21"/>
      <c r="C37" s="21" t="s">
        <v>1057</v>
      </c>
      <c r="H37" s="31">
        <v>25</v>
      </c>
      <c r="I37" s="31">
        <v>20</v>
      </c>
      <c r="J37" s="31">
        <v>20</v>
      </c>
      <c r="K37" s="31">
        <v>20</v>
      </c>
      <c r="L37" s="384">
        <v>20.615399019557167</v>
      </c>
      <c r="N37" s="145"/>
    </row>
    <row r="38" spans="2:14" ht="11.5" customHeight="1">
      <c r="B38" s="385"/>
      <c r="C38" s="385"/>
      <c r="D38" s="403"/>
      <c r="E38" s="403"/>
      <c r="F38" s="403"/>
      <c r="H38" s="386">
        <v>461</v>
      </c>
      <c r="I38" s="386">
        <v>456</v>
      </c>
      <c r="J38" s="386">
        <v>468</v>
      </c>
      <c r="K38" s="386">
        <v>470</v>
      </c>
      <c r="L38" s="387">
        <v>466.50896669130697</v>
      </c>
      <c r="N38" s="145"/>
    </row>
    <row r="39" spans="2:14" ht="11.5" customHeight="1">
      <c r="B39" s="21" t="s">
        <v>1066</v>
      </c>
      <c r="C39" s="21"/>
      <c r="H39" s="31"/>
      <c r="I39" s="31"/>
      <c r="J39" s="31"/>
      <c r="K39" s="31"/>
      <c r="L39" s="384">
        <v>0</v>
      </c>
      <c r="N39" s="145"/>
    </row>
    <row r="40" spans="2:14" ht="11.5" customHeight="1">
      <c r="B40" s="21"/>
      <c r="C40" s="21" t="s">
        <v>1053</v>
      </c>
      <c r="H40" s="31">
        <v>339</v>
      </c>
      <c r="I40" s="31">
        <v>547</v>
      </c>
      <c r="J40" s="31">
        <v>606</v>
      </c>
      <c r="K40" s="31">
        <v>636</v>
      </c>
      <c r="L40" s="384">
        <v>633.25267057086205</v>
      </c>
      <c r="N40" s="145"/>
    </row>
    <row r="41" spans="2:14" ht="11.5" customHeight="1">
      <c r="B41" s="21"/>
      <c r="C41" s="21" t="s">
        <v>1054</v>
      </c>
      <c r="H41" s="31">
        <v>1069</v>
      </c>
      <c r="I41" s="31">
        <v>1030</v>
      </c>
      <c r="J41" s="31">
        <v>1003</v>
      </c>
      <c r="K41" s="31">
        <v>981</v>
      </c>
      <c r="L41" s="384">
        <v>980.35409579047132</v>
      </c>
      <c r="N41" s="145"/>
    </row>
    <row r="42" spans="2:14" ht="11.5" customHeight="1">
      <c r="B42" s="21"/>
      <c r="C42" s="21" t="s">
        <v>1055</v>
      </c>
      <c r="H42" s="31">
        <v>828</v>
      </c>
      <c r="I42" s="31">
        <v>863</v>
      </c>
      <c r="J42" s="31">
        <v>933</v>
      </c>
      <c r="K42" s="31">
        <v>928</v>
      </c>
      <c r="L42" s="384">
        <v>912.54065514517117</v>
      </c>
      <c r="N42" s="145"/>
    </row>
    <row r="43" spans="2:14" ht="11.5" customHeight="1">
      <c r="B43" s="21"/>
      <c r="C43" s="21" t="s">
        <v>1056</v>
      </c>
      <c r="H43" s="31">
        <v>80</v>
      </c>
      <c r="I43" s="31">
        <v>56</v>
      </c>
      <c r="J43" s="31">
        <v>52</v>
      </c>
      <c r="K43" s="31">
        <v>51</v>
      </c>
      <c r="L43" s="384">
        <v>46.139900267080208</v>
      </c>
      <c r="N43" s="145"/>
    </row>
    <row r="44" spans="2:14" ht="13.5" customHeight="1">
      <c r="B44" s="21"/>
      <c r="C44" s="21" t="s">
        <v>1057</v>
      </c>
      <c r="H44" s="31">
        <v>123</v>
      </c>
      <c r="I44" s="31">
        <v>117</v>
      </c>
      <c r="J44" s="31">
        <v>124</v>
      </c>
      <c r="K44" s="31">
        <v>118</v>
      </c>
      <c r="L44" s="384">
        <v>123.56878901335403</v>
      </c>
      <c r="N44" s="145"/>
    </row>
    <row r="45" spans="2:14" ht="13.5" customHeight="1">
      <c r="B45" s="460" t="s">
        <v>1067</v>
      </c>
      <c r="C45" s="460"/>
      <c r="D45" s="461"/>
      <c r="E45" s="461"/>
      <c r="F45" s="461"/>
      <c r="H45" s="462">
        <v>2439</v>
      </c>
      <c r="I45" s="462">
        <v>2613</v>
      </c>
      <c r="J45" s="462">
        <v>2718</v>
      </c>
      <c r="K45" s="462">
        <v>2714</v>
      </c>
      <c r="L45" s="463">
        <v>2695.8561107869386</v>
      </c>
      <c r="N45" s="145"/>
    </row>
    <row r="46" spans="2:14" ht="13.5" customHeight="1">
      <c r="B46" s="391" t="s">
        <v>1068</v>
      </c>
      <c r="C46" s="464"/>
      <c r="D46" s="465"/>
      <c r="E46" s="465"/>
      <c r="F46" s="465"/>
      <c r="H46" s="394">
        <v>393</v>
      </c>
      <c r="I46" s="394">
        <v>350</v>
      </c>
      <c r="J46" s="394">
        <v>358</v>
      </c>
      <c r="K46" s="394">
        <v>373</v>
      </c>
      <c r="L46" s="395">
        <v>494</v>
      </c>
      <c r="N46" s="145"/>
    </row>
    <row r="47" spans="2:14" ht="11.5" customHeight="1">
      <c r="B47" s="388" t="s">
        <v>1069</v>
      </c>
      <c r="C47" s="388"/>
      <c r="D47" s="426"/>
      <c r="E47" s="426"/>
      <c r="F47" s="426"/>
      <c r="H47" s="389">
        <v>2832</v>
      </c>
      <c r="I47" s="389">
        <v>2963</v>
      </c>
      <c r="J47" s="389">
        <v>3076</v>
      </c>
      <c r="K47" s="389">
        <v>3087</v>
      </c>
      <c r="L47" s="387">
        <v>3189.8561107869386</v>
      </c>
      <c r="N47" s="145"/>
    </row>
    <row r="48" spans="2:14" ht="13.5" customHeight="1">
      <c r="B48" s="466" t="s">
        <v>1070</v>
      </c>
      <c r="C48" s="466"/>
      <c r="D48" s="444"/>
      <c r="E48" s="444"/>
      <c r="F48" s="444"/>
      <c r="H48" s="467">
        <v>249</v>
      </c>
      <c r="I48" s="467">
        <v>184</v>
      </c>
      <c r="J48" s="467">
        <v>102</v>
      </c>
      <c r="K48" s="467">
        <v>86</v>
      </c>
      <c r="L48" s="384">
        <v>72</v>
      </c>
      <c r="N48" s="145"/>
    </row>
    <row r="49" spans="1:14" ht="11.5" customHeight="1" thickBot="1">
      <c r="B49" s="396" t="s">
        <v>1071</v>
      </c>
      <c r="C49" s="396"/>
      <c r="D49" s="438"/>
      <c r="E49" s="438"/>
      <c r="F49" s="438"/>
      <c r="H49" s="397">
        <v>3081</v>
      </c>
      <c r="I49" s="397">
        <v>3147</v>
      </c>
      <c r="J49" s="397">
        <v>3178</v>
      </c>
      <c r="K49" s="397">
        <v>3173</v>
      </c>
      <c r="L49" s="398">
        <v>3262</v>
      </c>
      <c r="N49" s="145"/>
    </row>
    <row r="50" spans="1:14" ht="11.5" customHeight="1"/>
    <row r="51" spans="1:14" ht="11.5" customHeight="1">
      <c r="A51" s="22"/>
      <c r="B51" s="706" t="s">
        <v>308</v>
      </c>
      <c r="C51" s="19" t="s">
        <v>1072</v>
      </c>
    </row>
    <row r="52" spans="1:14" ht="11.5" customHeight="1">
      <c r="A52" s="22"/>
      <c r="B52" s="706" t="s">
        <v>492</v>
      </c>
      <c r="C52" s="19" t="s">
        <v>1073</v>
      </c>
    </row>
    <row r="53" spans="1:14" ht="22.5" customHeight="1">
      <c r="A53" s="22"/>
      <c r="B53" s="706" t="s">
        <v>302</v>
      </c>
      <c r="C53" s="1270" t="s">
        <v>1074</v>
      </c>
      <c r="D53" s="1293"/>
      <c r="E53" s="1293"/>
      <c r="F53" s="1293"/>
      <c r="G53" s="1293"/>
      <c r="H53" s="1293"/>
      <c r="I53" s="1293"/>
      <c r="J53" s="1293"/>
      <c r="K53" s="1293"/>
      <c r="L53" s="1293"/>
    </row>
    <row r="54" spans="1:14" ht="11.5" customHeight="1">
      <c r="A54" s="22"/>
      <c r="B54" s="706" t="s">
        <v>297</v>
      </c>
      <c r="C54" s="19" t="s">
        <v>1075</v>
      </c>
    </row>
    <row r="55" spans="1:14" ht="30" customHeight="1">
      <c r="A55" s="22"/>
      <c r="B55" s="706" t="s">
        <v>498</v>
      </c>
      <c r="C55" s="1307" t="s">
        <v>1076</v>
      </c>
      <c r="D55" s="1274"/>
      <c r="E55" s="1274"/>
      <c r="F55" s="1274"/>
      <c r="G55" s="1274"/>
      <c r="H55" s="1274"/>
      <c r="I55" s="1274"/>
      <c r="J55" s="1274"/>
      <c r="K55" s="1274"/>
      <c r="L55" s="1274"/>
      <c r="M55" s="18"/>
    </row>
    <row r="56" spans="1:14" ht="19.5" customHeight="1">
      <c r="B56" s="706"/>
      <c r="C56" s="1307"/>
      <c r="D56" s="1274"/>
      <c r="E56" s="1274"/>
      <c r="F56" s="1274"/>
      <c r="G56" s="1274"/>
      <c r="H56" s="1274"/>
      <c r="I56" s="1274"/>
      <c r="J56" s="1274"/>
      <c r="K56" s="1274"/>
      <c r="L56" s="1274"/>
    </row>
    <row r="60" spans="1:14">
      <c r="I60" s="1305"/>
      <c r="J60" s="1305"/>
      <c r="K60" s="1305"/>
      <c r="L60" s="1305"/>
    </row>
  </sheetData>
  <mergeCells count="6">
    <mergeCell ref="I60:L60"/>
    <mergeCell ref="B3:E3"/>
    <mergeCell ref="C12:L12"/>
    <mergeCell ref="C53:L53"/>
    <mergeCell ref="C55:L55"/>
    <mergeCell ref="C56:L56"/>
  </mergeCells>
  <hyperlinks>
    <hyperlink ref="L2" location="Contents!B20" display="Contents" xr:uid="{4C294524-7B26-48A2-96E9-005EF3D71379}"/>
  </hyperlinks>
  <pageMargins left="0.70866141732283472" right="0.70866141732283472" top="0.74803149606299213" bottom="0.74803149606299213" header="0.31496062992125984" footer="0.31496062992125984"/>
  <pageSetup paperSize="9" scale="84" orientation="portrait" r:id="rId1"/>
  <customProperties>
    <customPr name="_pios_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79E5F-E3AB-4893-9A36-EB5CCC182FD5}">
  <sheetPr codeName="Sheet33">
    <tabColor rgb="FFFF0000"/>
    <pageSetUpPr fitToPage="1"/>
  </sheetPr>
  <dimension ref="B1:Q97"/>
  <sheetViews>
    <sheetView showGridLines="0" workbookViewId="0">
      <selection activeCell="L13" sqref="L13"/>
    </sheetView>
  </sheetViews>
  <sheetFormatPr defaultColWidth="11.41015625" defaultRowHeight="11.4"/>
  <cols>
    <col min="1" max="2" width="1.41015625" style="5" customWidth="1"/>
    <col min="3" max="3" width="30.41015625" style="5" customWidth="1"/>
    <col min="4" max="4" width="1.41015625" style="5" customWidth="1"/>
    <col min="5" max="5" width="20.41015625" style="5" customWidth="1"/>
    <col min="6" max="6" width="12.703125" style="5" customWidth="1"/>
    <col min="7" max="7" width="10.87890625" style="5" customWidth="1"/>
    <col min="8" max="9" width="11.1171875" style="5" customWidth="1"/>
    <col min="10" max="10" width="24.41015625" style="5" customWidth="1"/>
    <col min="11" max="11" width="2.41015625" style="5" customWidth="1"/>
    <col min="12" max="12" width="23.87890625" style="5" customWidth="1"/>
    <col min="13" max="17" width="6.87890625" style="5" customWidth="1"/>
    <col min="18" max="16384" width="11.41015625" style="5"/>
  </cols>
  <sheetData>
    <row r="1" spans="2:17" ht="10.5" customHeight="1">
      <c r="B1" s="57" t="s">
        <v>1077</v>
      </c>
      <c r="C1" s="368"/>
      <c r="D1"/>
      <c r="E1"/>
    </row>
    <row r="2" spans="2:17" ht="10.5" customHeight="1">
      <c r="B2" s="369" t="s">
        <v>39</v>
      </c>
      <c r="C2" s="369"/>
      <c r="D2"/>
      <c r="E2"/>
      <c r="F2" s="468"/>
      <c r="L2" s="102" t="s">
        <v>6</v>
      </c>
    </row>
    <row r="3" spans="2:17" ht="35.25" customHeight="1">
      <c r="B3" s="2" t="s">
        <v>1078</v>
      </c>
      <c r="C3" s="2"/>
      <c r="D3"/>
      <c r="E3" s="24"/>
      <c r="F3" s="633" t="s">
        <v>1079</v>
      </c>
      <c r="H3" s="419"/>
      <c r="I3" s="419"/>
    </row>
    <row r="4" spans="2:17" ht="10.5" customHeight="1">
      <c r="B4" t="s">
        <v>1080</v>
      </c>
      <c r="C4"/>
      <c r="D4"/>
      <c r="E4"/>
      <c r="F4"/>
      <c r="G4"/>
      <c r="H4"/>
      <c r="I4"/>
      <c r="J4"/>
    </row>
    <row r="5" spans="2:17" ht="10.5" customHeight="1" thickBot="1">
      <c r="B5" s="421" t="s">
        <v>1081</v>
      </c>
      <c r="C5" s="421"/>
      <c r="D5" s="469"/>
      <c r="E5" s="470"/>
      <c r="F5" s="470"/>
      <c r="G5" s="470"/>
      <c r="H5" s="470"/>
      <c r="I5" s="470"/>
      <c r="J5" s="470"/>
      <c r="K5"/>
      <c r="L5" s="470"/>
    </row>
    <row r="6" spans="2:17" ht="11.5" customHeight="1">
      <c r="B6" s="471"/>
      <c r="C6" s="471"/>
      <c r="D6" s="472"/>
      <c r="E6" s="473"/>
      <c r="F6" s="474"/>
      <c r="G6" s="474"/>
      <c r="H6" s="475" t="s">
        <v>1082</v>
      </c>
      <c r="I6" s="475"/>
      <c r="J6" s="475"/>
      <c r="L6" s="475"/>
      <c r="M6" s="443"/>
      <c r="N6" s="443"/>
      <c r="O6" s="476"/>
    </row>
    <row r="7" spans="2:17" ht="11.5" customHeight="1">
      <c r="B7" s="471"/>
      <c r="C7" s="471"/>
      <c r="D7" s="472"/>
      <c r="E7" s="473"/>
      <c r="F7" s="475" t="s">
        <v>1083</v>
      </c>
      <c r="G7" s="475" t="s">
        <v>1084</v>
      </c>
      <c r="H7" s="475" t="s">
        <v>1085</v>
      </c>
      <c r="I7" s="475"/>
      <c r="J7" s="473"/>
      <c r="L7" s="473"/>
      <c r="M7" s="443"/>
      <c r="N7" s="443"/>
      <c r="O7" s="476"/>
    </row>
    <row r="8" spans="2:17" ht="11.5" customHeight="1">
      <c r="B8" s="477" t="s">
        <v>1086</v>
      </c>
      <c r="C8" s="477"/>
      <c r="D8" s="472"/>
      <c r="E8" s="478" t="s">
        <v>1087</v>
      </c>
      <c r="F8" s="479" t="s">
        <v>1088</v>
      </c>
      <c r="G8" s="479" t="s">
        <v>1089</v>
      </c>
      <c r="H8" s="480" t="s">
        <v>1090</v>
      </c>
      <c r="I8" s="480"/>
      <c r="J8" s="480" t="s">
        <v>1091</v>
      </c>
      <c r="K8" s="443"/>
      <c r="L8" s="480" t="s">
        <v>1092</v>
      </c>
      <c r="M8" s="443"/>
      <c r="N8" s="443"/>
      <c r="O8" s="476"/>
    </row>
    <row r="9" spans="2:17" ht="11.5" customHeight="1">
      <c r="B9" s="21" t="s">
        <v>1093</v>
      </c>
      <c r="C9" s="21"/>
      <c r="D9" s="21"/>
      <c r="E9" s="21" t="s">
        <v>1094</v>
      </c>
      <c r="F9" s="481">
        <v>3</v>
      </c>
      <c r="G9" s="481">
        <v>34</v>
      </c>
      <c r="H9" s="481">
        <v>1</v>
      </c>
      <c r="I9" s="31"/>
      <c r="J9" s="31" t="s">
        <v>1095</v>
      </c>
      <c r="L9" s="31" t="s">
        <v>34</v>
      </c>
      <c r="N9" s="482"/>
      <c r="O9" s="482"/>
    </row>
    <row r="10" spans="2:17" ht="11.5" customHeight="1">
      <c r="B10" s="21"/>
      <c r="C10" s="21"/>
      <c r="D10" s="21"/>
      <c r="E10" s="21" t="s">
        <v>1096</v>
      </c>
      <c r="F10" s="483">
        <v>6.6</v>
      </c>
      <c r="G10" s="481">
        <v>42.5</v>
      </c>
      <c r="H10" s="481">
        <v>2.8</v>
      </c>
      <c r="I10" s="31"/>
      <c r="J10" s="31" t="s">
        <v>1095</v>
      </c>
      <c r="L10" s="31" t="s">
        <v>34</v>
      </c>
      <c r="N10" s="482"/>
      <c r="O10" s="482"/>
    </row>
    <row r="11" spans="2:17" ht="11.5" customHeight="1">
      <c r="B11" s="21"/>
      <c r="C11" s="21"/>
      <c r="D11" s="21"/>
      <c r="E11" s="21" t="s">
        <v>1097</v>
      </c>
      <c r="F11" s="483">
        <v>5.2</v>
      </c>
      <c r="G11" s="481">
        <v>37.78</v>
      </c>
      <c r="H11" s="481">
        <v>2</v>
      </c>
      <c r="I11" s="31"/>
      <c r="J11" s="31" t="s">
        <v>1095</v>
      </c>
      <c r="L11" s="31" t="s">
        <v>34</v>
      </c>
      <c r="N11" s="482"/>
      <c r="O11" s="482"/>
    </row>
    <row r="12" spans="2:17" ht="11.5" customHeight="1">
      <c r="B12" s="21" t="s">
        <v>866</v>
      </c>
      <c r="C12" s="21"/>
      <c r="D12" s="21"/>
      <c r="E12" s="21" t="s">
        <v>1098</v>
      </c>
      <c r="F12" s="483">
        <v>16.899999999999999</v>
      </c>
      <c r="G12" s="481">
        <v>16.669999999999998</v>
      </c>
      <c r="H12" s="481">
        <v>2.8</v>
      </c>
      <c r="I12" s="31"/>
      <c r="J12" s="31" t="s">
        <v>1099</v>
      </c>
      <c r="L12" s="31" t="s">
        <v>34</v>
      </c>
      <c r="N12" s="482"/>
      <c r="O12" s="482"/>
    </row>
    <row r="13" spans="2:17" ht="11.5" customHeight="1">
      <c r="B13" s="21" t="s">
        <v>1100</v>
      </c>
      <c r="C13" s="21"/>
      <c r="D13" s="21"/>
      <c r="E13" s="21" t="s">
        <v>1101</v>
      </c>
      <c r="F13" s="483">
        <v>7.6</v>
      </c>
      <c r="G13" s="481">
        <v>40.200000000000003</v>
      </c>
      <c r="H13" s="481">
        <v>3.1</v>
      </c>
      <c r="I13" s="31"/>
      <c r="J13" s="31" t="s">
        <v>1102</v>
      </c>
      <c r="L13" s="31" t="s">
        <v>34</v>
      </c>
      <c r="N13" s="482"/>
      <c r="O13" s="482"/>
      <c r="Q13"/>
    </row>
    <row r="14" spans="2:17" ht="11.5" customHeight="1">
      <c r="B14" s="21" t="s">
        <v>1103</v>
      </c>
      <c r="C14" s="21"/>
      <c r="D14" s="21"/>
      <c r="E14" s="21" t="s">
        <v>1104</v>
      </c>
      <c r="F14" s="483">
        <v>6</v>
      </c>
      <c r="G14" s="481">
        <v>10</v>
      </c>
      <c r="H14" s="481">
        <v>0.6</v>
      </c>
      <c r="I14" s="31"/>
      <c r="J14" s="31" t="s">
        <v>1105</v>
      </c>
      <c r="L14" s="31" t="s">
        <v>35</v>
      </c>
      <c r="N14" s="482"/>
      <c r="O14" s="482"/>
    </row>
    <row r="15" spans="2:17" ht="11.5" customHeight="1">
      <c r="B15" s="21" t="s">
        <v>859</v>
      </c>
      <c r="C15" s="21"/>
      <c r="D15" s="21"/>
      <c r="E15" s="21" t="s">
        <v>1106</v>
      </c>
      <c r="F15" s="483">
        <v>5.2</v>
      </c>
      <c r="G15" s="481">
        <v>13.600000000000001</v>
      </c>
      <c r="H15" s="481">
        <v>0.7</v>
      </c>
      <c r="I15" s="31"/>
      <c r="J15" s="31" t="s">
        <v>1107</v>
      </c>
      <c r="L15" s="31" t="s">
        <v>35</v>
      </c>
      <c r="N15" s="482"/>
      <c r="O15" s="482"/>
    </row>
    <row r="16" spans="2:17" ht="11.5" customHeight="1" thickBot="1">
      <c r="B16" s="396" t="s">
        <v>571</v>
      </c>
      <c r="C16" s="396"/>
      <c r="D16" s="21"/>
      <c r="E16" s="396"/>
      <c r="F16" s="484">
        <v>50.5</v>
      </c>
      <c r="G16" s="484"/>
      <c r="H16" s="484">
        <v>12.99</v>
      </c>
      <c r="I16" s="397"/>
      <c r="J16" s="397"/>
      <c r="L16" s="397"/>
      <c r="N16" s="482"/>
      <c r="O16" s="482"/>
    </row>
    <row r="17" spans="2:12" ht="11.5" customHeight="1"/>
    <row r="18" spans="2:12" ht="11.5" customHeight="1" thickBot="1">
      <c r="B18" s="421" t="s">
        <v>1108</v>
      </c>
      <c r="C18" s="421"/>
      <c r="D18" s="469"/>
      <c r="E18" s="470"/>
      <c r="F18" s="470"/>
      <c r="G18" s="470"/>
      <c r="H18" s="470"/>
      <c r="I18" s="470"/>
      <c r="J18" s="470"/>
    </row>
    <row r="19" spans="2:12" ht="11.5" customHeight="1">
      <c r="B19" s="485"/>
      <c r="C19" s="485"/>
      <c r="D19" s="486"/>
      <c r="E19" s="487"/>
      <c r="F19" s="487"/>
      <c r="G19" s="487"/>
      <c r="H19" s="475" t="s">
        <v>1109</v>
      </c>
      <c r="I19" s="475"/>
      <c r="J19" s="487"/>
    </row>
    <row r="20" spans="2:12" ht="11.5" customHeight="1">
      <c r="B20" s="471"/>
      <c r="C20" s="471"/>
      <c r="D20" s="472"/>
      <c r="E20" s="473"/>
      <c r="F20" s="474" t="s">
        <v>1083</v>
      </c>
      <c r="G20" s="487"/>
      <c r="H20" s="488" t="s">
        <v>1110</v>
      </c>
      <c r="I20" s="488"/>
      <c r="J20" s="475" t="s">
        <v>1111</v>
      </c>
    </row>
    <row r="21" spans="2:12" ht="11.5" customHeight="1">
      <c r="B21" s="471"/>
      <c r="C21" s="471"/>
      <c r="D21" s="472"/>
      <c r="E21" s="473"/>
      <c r="F21" s="474" t="s">
        <v>1112</v>
      </c>
      <c r="G21" s="474" t="s">
        <v>1084</v>
      </c>
      <c r="H21" s="475" t="s">
        <v>1112</v>
      </c>
      <c r="I21" s="475"/>
      <c r="J21" s="475" t="s">
        <v>1112</v>
      </c>
    </row>
    <row r="22" spans="2:12" ht="11.5" customHeight="1">
      <c r="B22" s="477" t="s">
        <v>1086</v>
      </c>
      <c r="C22" s="477"/>
      <c r="D22" s="472"/>
      <c r="E22" s="478" t="s">
        <v>1113</v>
      </c>
      <c r="F22" s="479" t="s">
        <v>1114</v>
      </c>
      <c r="G22" s="479" t="s">
        <v>1089</v>
      </c>
      <c r="H22" s="480" t="s">
        <v>1114</v>
      </c>
      <c r="I22" s="480"/>
      <c r="J22" s="480" t="s">
        <v>1114</v>
      </c>
    </row>
    <row r="23" spans="2:12" ht="11.5" customHeight="1">
      <c r="B23" s="21" t="s">
        <v>149</v>
      </c>
      <c r="C23" s="21"/>
      <c r="D23" s="21"/>
      <c r="E23" s="21" t="s">
        <v>1115</v>
      </c>
      <c r="F23" s="31">
        <v>960</v>
      </c>
      <c r="G23" s="31">
        <v>0</v>
      </c>
      <c r="H23" s="31">
        <v>0</v>
      </c>
      <c r="I23" s="31"/>
      <c r="J23" s="31">
        <v>320</v>
      </c>
    </row>
    <row r="24" spans="2:12" ht="11.5" customHeight="1">
      <c r="B24" s="21" t="s">
        <v>577</v>
      </c>
      <c r="C24" s="21"/>
      <c r="D24" s="21"/>
      <c r="E24" s="21" t="s">
        <v>1116</v>
      </c>
      <c r="F24" s="31">
        <v>450</v>
      </c>
      <c r="G24" s="31">
        <v>0</v>
      </c>
      <c r="H24" s="31">
        <v>0</v>
      </c>
      <c r="I24" s="31"/>
      <c r="J24" s="31">
        <v>225</v>
      </c>
    </row>
    <row r="25" spans="2:12" ht="11.5" customHeight="1">
      <c r="B25" s="21" t="s">
        <v>1117</v>
      </c>
      <c r="C25" s="21"/>
      <c r="D25" s="21"/>
      <c r="E25" s="21" t="s">
        <v>1118</v>
      </c>
      <c r="F25" s="31">
        <v>800</v>
      </c>
      <c r="G25" s="31">
        <v>0</v>
      </c>
      <c r="H25" s="31">
        <v>0</v>
      </c>
      <c r="I25" s="31"/>
      <c r="J25" s="31">
        <v>100</v>
      </c>
    </row>
    <row r="26" spans="2:12" ht="11.5" customHeight="1" thickBot="1">
      <c r="B26" s="396" t="s">
        <v>571</v>
      </c>
      <c r="C26" s="396"/>
      <c r="D26" s="21"/>
      <c r="E26" s="396"/>
      <c r="F26" s="397">
        <v>2210</v>
      </c>
      <c r="G26" s="397"/>
      <c r="H26" s="397">
        <v>0</v>
      </c>
      <c r="I26" s="397"/>
      <c r="J26" s="397">
        <v>645</v>
      </c>
    </row>
    <row r="27" spans="2:12" ht="11.5" customHeight="1"/>
    <row r="28" spans="2:12" ht="11.5" customHeight="1" thickBot="1">
      <c r="B28" s="421" t="s">
        <v>1119</v>
      </c>
      <c r="C28" s="421"/>
      <c r="D28" s="469"/>
      <c r="E28" s="470"/>
      <c r="F28" s="489"/>
      <c r="G28" s="489"/>
      <c r="H28" s="489"/>
      <c r="I28" s="489"/>
      <c r="J28" s="489"/>
    </row>
    <row r="29" spans="2:12" ht="11.5" customHeight="1">
      <c r="B29" s="471"/>
      <c r="C29" s="471"/>
      <c r="D29"/>
      <c r="E29" s="488" t="s">
        <v>1120</v>
      </c>
      <c r="F29" s="474" t="s">
        <v>866</v>
      </c>
      <c r="G29" s="474" t="s">
        <v>1100</v>
      </c>
      <c r="H29" s="475" t="s">
        <v>859</v>
      </c>
      <c r="I29" s="475" t="s">
        <v>1103</v>
      </c>
      <c r="J29" s="475" t="s">
        <v>1121</v>
      </c>
    </row>
    <row r="30" spans="2:12" ht="11.5" customHeight="1">
      <c r="B30" s="471"/>
      <c r="C30" s="471"/>
      <c r="D30"/>
      <c r="E30" s="488" t="s">
        <v>1122</v>
      </c>
      <c r="F30" s="475" t="s">
        <v>1123</v>
      </c>
      <c r="G30" s="475" t="s">
        <v>1124</v>
      </c>
      <c r="H30" s="475" t="s">
        <v>859</v>
      </c>
      <c r="I30" s="475" t="s">
        <v>1125</v>
      </c>
      <c r="J30" s="488" t="s">
        <v>1112</v>
      </c>
    </row>
    <row r="31" spans="2:12" ht="11.5" customHeight="1">
      <c r="B31" s="477"/>
      <c r="C31" s="477"/>
      <c r="D31"/>
      <c r="E31" s="490" t="s">
        <v>1126</v>
      </c>
      <c r="F31" s="479" t="s">
        <v>1127</v>
      </c>
      <c r="G31" s="479" t="s">
        <v>1128</v>
      </c>
      <c r="H31" s="480" t="s">
        <v>1129</v>
      </c>
      <c r="I31" s="480" t="s">
        <v>1130</v>
      </c>
      <c r="J31" s="480" t="s">
        <v>1114</v>
      </c>
    </row>
    <row r="32" spans="2:12" ht="11.5" customHeight="1">
      <c r="B32" s="1310">
        <v>2016</v>
      </c>
      <c r="C32" s="1310"/>
      <c r="D32"/>
      <c r="E32" s="31">
        <v>1095.1687067709315</v>
      </c>
      <c r="F32" s="31">
        <v>372.99581940194264</v>
      </c>
      <c r="G32" s="31">
        <v>418.2</v>
      </c>
      <c r="H32" s="31">
        <v>18</v>
      </c>
      <c r="I32" s="31">
        <v>138</v>
      </c>
      <c r="J32" s="31">
        <v>2042.3645261728741</v>
      </c>
      <c r="L32" s="123"/>
    </row>
    <row r="33" spans="2:15" ht="11.5" customHeight="1">
      <c r="B33" s="1310">
        <v>2017</v>
      </c>
      <c r="C33" s="1310"/>
      <c r="D33"/>
      <c r="E33" s="31">
        <v>1276</v>
      </c>
      <c r="F33" s="31">
        <v>365</v>
      </c>
      <c r="G33" s="31">
        <v>357</v>
      </c>
      <c r="H33" s="31">
        <v>77</v>
      </c>
      <c r="I33" s="31">
        <v>129</v>
      </c>
      <c r="J33" s="31">
        <v>2204</v>
      </c>
      <c r="L33" s="123"/>
    </row>
    <row r="34" spans="2:15" ht="11.5" customHeight="1">
      <c r="B34" s="1310">
        <v>2018</v>
      </c>
      <c r="C34" s="1310"/>
      <c r="D34"/>
      <c r="E34" s="31">
        <v>1516</v>
      </c>
      <c r="F34" s="31">
        <v>378</v>
      </c>
      <c r="G34" s="31">
        <v>382</v>
      </c>
      <c r="H34" s="31">
        <v>138</v>
      </c>
      <c r="I34" s="31">
        <v>126</v>
      </c>
      <c r="J34" s="31">
        <v>2540</v>
      </c>
      <c r="L34" s="123"/>
    </row>
    <row r="35" spans="2:15" ht="11.5" customHeight="1">
      <c r="B35" s="1310">
        <v>2019</v>
      </c>
      <c r="C35" s="1310"/>
      <c r="D35"/>
      <c r="E35" s="31">
        <v>1454</v>
      </c>
      <c r="F35" s="31">
        <v>350.2</v>
      </c>
      <c r="G35" s="31">
        <v>375.1</v>
      </c>
      <c r="H35" s="31">
        <v>102.9</v>
      </c>
      <c r="I35" s="31">
        <v>139</v>
      </c>
      <c r="J35" s="31">
        <v>2421.1999999999998</v>
      </c>
      <c r="L35" s="123"/>
    </row>
    <row r="36" spans="2:15" ht="11.5" customHeight="1" thickBot="1">
      <c r="B36" s="1311">
        <v>2020</v>
      </c>
      <c r="C36" s="1312"/>
      <c r="D36"/>
      <c r="E36" s="398"/>
      <c r="F36" s="398"/>
      <c r="G36" s="398"/>
      <c r="H36" s="398"/>
      <c r="I36" s="398"/>
      <c r="J36" s="398"/>
      <c r="L36" s="123"/>
    </row>
    <row r="37" spans="2:15" ht="11.5" customHeight="1">
      <c r="B37" s="19"/>
      <c r="C37" s="19"/>
      <c r="D37"/>
    </row>
    <row r="38" spans="2:15" ht="11.5" customHeight="1">
      <c r="B38" s="399" t="s">
        <v>308</v>
      </c>
      <c r="C38" s="18" t="s">
        <v>1131</v>
      </c>
      <c r="D38"/>
    </row>
    <row r="39" spans="2:15" ht="11.5" customHeight="1">
      <c r="B39" s="19"/>
      <c r="C39" s="19"/>
      <c r="D39"/>
    </row>
    <row r="40" spans="2:15" ht="13.5" customHeight="1" thickBot="1">
      <c r="B40" s="421" t="s">
        <v>1132</v>
      </c>
      <c r="C40" s="421"/>
      <c r="D40"/>
      <c r="E40" s="470"/>
      <c r="F40" s="470"/>
      <c r="G40" s="470"/>
      <c r="H40" s="470"/>
      <c r="I40" s="470"/>
      <c r="J40" s="470"/>
    </row>
    <row r="41" spans="2:15" ht="11.5" customHeight="1" thickBot="1">
      <c r="B41" s="491" t="s">
        <v>1133</v>
      </c>
      <c r="C41" s="492"/>
      <c r="D41"/>
      <c r="E41" s="492" t="s">
        <v>1134</v>
      </c>
      <c r="F41" s="493" t="s">
        <v>1135</v>
      </c>
      <c r="G41" s="493"/>
      <c r="H41" s="493" t="s">
        <v>1136</v>
      </c>
      <c r="I41" s="493"/>
      <c r="J41" s="494" t="s">
        <v>1137</v>
      </c>
    </row>
    <row r="42" spans="2:15" ht="11.5" customHeight="1">
      <c r="B42" s="495" t="s">
        <v>1138</v>
      </c>
      <c r="C42" s="21"/>
      <c r="D42"/>
      <c r="E42" s="496" t="s">
        <v>1139</v>
      </c>
      <c r="F42" s="496" t="s">
        <v>1140</v>
      </c>
      <c r="G42" s="496"/>
      <c r="H42" s="496" t="s">
        <v>1141</v>
      </c>
      <c r="I42" s="496"/>
      <c r="J42" s="31">
        <v>155000</v>
      </c>
      <c r="L42" s="1309" t="s">
        <v>1142</v>
      </c>
      <c r="O42" s="123"/>
    </row>
    <row r="43" spans="2:15" ht="11.5" customHeight="1">
      <c r="B43" s="496" t="s">
        <v>1143</v>
      </c>
      <c r="C43" s="21"/>
      <c r="D43"/>
      <c r="E43" s="496" t="s">
        <v>1139</v>
      </c>
      <c r="F43" s="496" t="s">
        <v>1140</v>
      </c>
      <c r="G43" s="496"/>
      <c r="H43" s="496" t="s">
        <v>1144</v>
      </c>
      <c r="I43" s="496"/>
      <c r="J43" s="31">
        <v>155000</v>
      </c>
      <c r="L43" s="1267"/>
    </row>
    <row r="44" spans="2:15" ht="11.5" customHeight="1">
      <c r="B44" s="496" t="s">
        <v>1145</v>
      </c>
      <c r="C44" s="21"/>
      <c r="D44"/>
      <c r="E44" s="496" t="s">
        <v>1139</v>
      </c>
      <c r="F44" s="496" t="s">
        <v>1140</v>
      </c>
      <c r="G44" s="496"/>
      <c r="H44" s="496" t="s">
        <v>1144</v>
      </c>
      <c r="I44" s="496"/>
      <c r="J44" s="31">
        <v>155000</v>
      </c>
      <c r="L44" s="1267"/>
    </row>
    <row r="45" spans="2:15" ht="11.5" customHeight="1">
      <c r="B45" s="496" t="s">
        <v>1146</v>
      </c>
      <c r="C45" s="21"/>
      <c r="D45"/>
      <c r="E45" s="496" t="s">
        <v>1139</v>
      </c>
      <c r="F45" s="496" t="s">
        <v>1140</v>
      </c>
      <c r="G45" s="496"/>
      <c r="H45" s="496" t="s">
        <v>1147</v>
      </c>
      <c r="I45" s="496"/>
      <c r="J45" s="31">
        <v>155000</v>
      </c>
      <c r="L45" s="1267"/>
    </row>
    <row r="46" spans="2:15" ht="11.5" customHeight="1">
      <c r="B46" s="496" t="s">
        <v>1148</v>
      </c>
      <c r="C46" s="21"/>
      <c r="D46"/>
      <c r="E46" s="496" t="s">
        <v>1139</v>
      </c>
      <c r="F46" s="496" t="s">
        <v>1140</v>
      </c>
      <c r="G46" s="496"/>
      <c r="H46" s="496" t="s">
        <v>1149</v>
      </c>
      <c r="I46" s="496"/>
      <c r="J46" s="31">
        <v>173644</v>
      </c>
      <c r="L46" s="1267"/>
    </row>
    <row r="47" spans="2:15" ht="11.5" customHeight="1">
      <c r="B47" s="496" t="s">
        <v>1150</v>
      </c>
      <c r="C47" s="21"/>
      <c r="D47"/>
      <c r="E47" s="496" t="s">
        <v>1139</v>
      </c>
      <c r="F47" s="496" t="s">
        <v>1140</v>
      </c>
      <c r="G47" s="496"/>
      <c r="H47" s="496" t="s">
        <v>1151</v>
      </c>
      <c r="I47" s="496"/>
      <c r="J47" s="31">
        <v>173644</v>
      </c>
      <c r="L47" s="1267"/>
    </row>
    <row r="48" spans="2:15" ht="11.5" customHeight="1">
      <c r="B48" s="496" t="s">
        <v>1152</v>
      </c>
      <c r="C48" s="21"/>
      <c r="D48"/>
      <c r="E48" s="496" t="s">
        <v>1139</v>
      </c>
      <c r="F48" s="496" t="s">
        <v>1140</v>
      </c>
      <c r="G48" s="496"/>
      <c r="H48" s="496" t="s">
        <v>1151</v>
      </c>
      <c r="I48" s="496"/>
      <c r="J48" s="31">
        <v>173644</v>
      </c>
      <c r="L48" s="1267"/>
    </row>
    <row r="49" spans="2:12" ht="11.5" customHeight="1">
      <c r="B49" s="496" t="s">
        <v>1153</v>
      </c>
      <c r="C49" s="21"/>
      <c r="D49"/>
      <c r="E49" s="496" t="s">
        <v>1139</v>
      </c>
      <c r="F49" s="496" t="s">
        <v>1140</v>
      </c>
      <c r="G49" s="496"/>
      <c r="H49" s="496" t="s">
        <v>1154</v>
      </c>
      <c r="I49" s="496"/>
      <c r="J49" s="31">
        <v>173644</v>
      </c>
      <c r="L49" s="1267"/>
    </row>
    <row r="50" spans="2:12" ht="11.5" customHeight="1">
      <c r="B50" s="496" t="s">
        <v>1155</v>
      </c>
      <c r="C50" s="21"/>
      <c r="D50"/>
      <c r="E50" s="496" t="s">
        <v>1139</v>
      </c>
      <c r="F50" s="496" t="s">
        <v>1140</v>
      </c>
      <c r="G50" s="496"/>
      <c r="H50" s="496" t="s">
        <v>1154</v>
      </c>
      <c r="I50" s="496"/>
      <c r="J50" s="31">
        <v>173644</v>
      </c>
      <c r="L50" s="1267"/>
    </row>
    <row r="51" spans="2:12" ht="11.5" customHeight="1">
      <c r="B51" s="496" t="s">
        <v>1156</v>
      </c>
      <c r="C51" s="21"/>
      <c r="D51"/>
      <c r="E51" s="496" t="s">
        <v>1139</v>
      </c>
      <c r="F51" s="496" t="s">
        <v>1140</v>
      </c>
      <c r="G51" s="496"/>
      <c r="H51" s="496" t="s">
        <v>1157</v>
      </c>
      <c r="I51" s="496"/>
      <c r="J51" s="31">
        <v>173644</v>
      </c>
      <c r="L51" s="1267"/>
    </row>
    <row r="52" spans="2:12" ht="11.5" customHeight="1">
      <c r="B52" s="496" t="s">
        <v>1158</v>
      </c>
      <c r="C52" s="21"/>
      <c r="D52"/>
      <c r="E52" s="496" t="s">
        <v>1139</v>
      </c>
      <c r="F52" s="496" t="s">
        <v>1159</v>
      </c>
      <c r="G52" s="496"/>
      <c r="H52" s="496" t="s">
        <v>1151</v>
      </c>
      <c r="I52" s="496"/>
      <c r="J52" s="31">
        <v>174000</v>
      </c>
      <c r="L52" s="1267"/>
    </row>
    <row r="53" spans="2:12" ht="11.5" customHeight="1">
      <c r="B53" s="496" t="s">
        <v>1160</v>
      </c>
      <c r="C53" s="21"/>
      <c r="D53"/>
      <c r="E53" s="496" t="s">
        <v>1139</v>
      </c>
      <c r="F53" s="496" t="s">
        <v>1159</v>
      </c>
      <c r="G53" s="496"/>
      <c r="H53" s="496" t="s">
        <v>1151</v>
      </c>
      <c r="I53" s="496"/>
      <c r="J53" s="31">
        <v>174000</v>
      </c>
      <c r="L53" s="1267"/>
    </row>
    <row r="54" spans="2:12" ht="11.5" customHeight="1">
      <c r="B54" s="496" t="s">
        <v>1161</v>
      </c>
      <c r="C54" s="21"/>
      <c r="D54"/>
      <c r="E54" s="496" t="s">
        <v>1139</v>
      </c>
      <c r="F54" s="496" t="s">
        <v>1159</v>
      </c>
      <c r="G54" s="496"/>
      <c r="H54" s="496" t="s">
        <v>1154</v>
      </c>
      <c r="I54" s="496"/>
      <c r="J54" s="31">
        <v>174000</v>
      </c>
      <c r="L54" s="1267"/>
    </row>
    <row r="55" spans="2:12" ht="11.5" customHeight="1">
      <c r="B55" s="496" t="s">
        <v>1162</v>
      </c>
      <c r="C55" s="21"/>
      <c r="D55"/>
      <c r="E55" s="496" t="s">
        <v>1139</v>
      </c>
      <c r="F55" s="496" t="s">
        <v>1159</v>
      </c>
      <c r="G55" s="496"/>
      <c r="H55" s="496" t="s">
        <v>1157</v>
      </c>
      <c r="I55" s="496"/>
      <c r="J55" s="31">
        <v>174000</v>
      </c>
      <c r="L55" s="1267"/>
    </row>
    <row r="56" spans="2:12" ht="11.5" customHeight="1">
      <c r="B56" s="496" t="s">
        <v>1163</v>
      </c>
      <c r="C56" s="21"/>
      <c r="D56"/>
      <c r="E56" s="496" t="s">
        <v>1139</v>
      </c>
      <c r="F56" s="496" t="s">
        <v>1159</v>
      </c>
      <c r="G56" s="496"/>
      <c r="H56" s="496" t="s">
        <v>1164</v>
      </c>
      <c r="I56" s="496"/>
      <c r="J56" s="31">
        <v>174000</v>
      </c>
      <c r="L56" s="1267"/>
    </row>
    <row r="57" spans="2:12" ht="11.5" customHeight="1">
      <c r="B57" s="496" t="s">
        <v>1165</v>
      </c>
      <c r="C57" s="21"/>
      <c r="D57"/>
      <c r="E57" s="496" t="s">
        <v>1139</v>
      </c>
      <c r="F57" s="496" t="s">
        <v>1159</v>
      </c>
      <c r="G57" s="496"/>
      <c r="H57" s="496" t="s">
        <v>1166</v>
      </c>
      <c r="I57" s="496"/>
      <c r="J57" s="31">
        <v>174000</v>
      </c>
      <c r="L57" s="1267"/>
    </row>
    <row r="58" spans="2:12" ht="11.5" customHeight="1" thickBot="1">
      <c r="B58" s="396" t="s">
        <v>1167</v>
      </c>
      <c r="C58" s="396"/>
      <c r="D58"/>
      <c r="E58" s="397"/>
      <c r="F58" s="397"/>
      <c r="G58" s="397"/>
      <c r="H58" s="397"/>
      <c r="I58" s="397"/>
      <c r="J58" s="397">
        <f>SUM(J42:J57)</f>
        <v>2705864</v>
      </c>
    </row>
    <row r="59" spans="2:12" ht="11.5" customHeight="1">
      <c r="D59"/>
    </row>
    <row r="60" spans="2:12" ht="11.5" customHeight="1">
      <c r="B60" s="497" t="s">
        <v>308</v>
      </c>
      <c r="C60" s="18" t="s">
        <v>1168</v>
      </c>
      <c r="D60" s="19"/>
    </row>
    <row r="61" spans="2:12" ht="11.25" customHeight="1"/>
    <row r="62" spans="2:12" ht="11.25" customHeight="1"/>
    <row r="63" spans="2:12" ht="11.25" customHeight="1"/>
    <row r="64" spans="2:12" ht="11.25" customHeight="1"/>
    <row r="65" spans="2:16" ht="11.25" customHeight="1"/>
    <row r="66" spans="2:16" ht="11.25" customHeight="1"/>
    <row r="67" spans="2:16" ht="11.25" customHeight="1"/>
    <row r="68" spans="2:16" ht="11.25" customHeight="1"/>
    <row r="69" spans="2:16" ht="11.25" customHeight="1"/>
    <row r="70" spans="2:16" ht="11.25" customHeight="1"/>
    <row r="71" spans="2:16" ht="11.25" customHeight="1"/>
    <row r="72" spans="2:16" ht="11.25" customHeight="1"/>
    <row r="73" spans="2:16" ht="11.25" customHeight="1"/>
    <row r="74" spans="2:16" ht="11.25" customHeight="1"/>
    <row r="75" spans="2:16" ht="11.25" customHeight="1"/>
    <row r="76" spans="2:16" ht="11.25" customHeight="1">
      <c r="B76" s="1308"/>
      <c r="C76" s="1308"/>
      <c r="D76" s="1309"/>
    </row>
    <row r="77" spans="2:16" ht="11.25" customHeight="1"/>
    <row r="78" spans="2:16" ht="11.25" customHeight="1"/>
    <row r="79" spans="2:16" ht="11.25" customHeight="1"/>
    <row r="80" spans="2:16" ht="11.25" customHeight="1">
      <c r="P80" s="439"/>
    </row>
    <row r="81" spans="2:10" ht="11.25" customHeight="1"/>
    <row r="82" spans="2:10" ht="11.25" customHeight="1"/>
    <row r="83" spans="2:10" ht="11.25" customHeight="1"/>
    <row r="84" spans="2:10" ht="11.25" customHeight="1">
      <c r="B84" s="498"/>
      <c r="C84" s="498"/>
      <c r="J84" s="3"/>
    </row>
    <row r="85" spans="2:10" ht="11.25" customHeight="1"/>
    <row r="86" spans="2:10" ht="11.25" customHeight="1"/>
    <row r="87" spans="2:10" ht="11.25" customHeight="1"/>
    <row r="88" spans="2:10" ht="11.25" customHeight="1"/>
    <row r="89" spans="2:10" ht="11.25" customHeight="1"/>
    <row r="90" spans="2:10" ht="11.25" customHeight="1"/>
    <row r="91" spans="2:10" ht="11.25" customHeight="1"/>
    <row r="92" spans="2:10" ht="11.25" customHeight="1"/>
    <row r="93" spans="2:10" ht="11.25" customHeight="1"/>
    <row r="94" spans="2:10" ht="11.25" customHeight="1"/>
    <row r="95" spans="2:10" ht="11.25" customHeight="1"/>
    <row r="96" spans="2:10" ht="11.25" customHeight="1"/>
    <row r="97" ht="11.25" customHeight="1"/>
  </sheetData>
  <mergeCells count="7">
    <mergeCell ref="B76:D76"/>
    <mergeCell ref="L42:L57"/>
    <mergeCell ref="B32:C32"/>
    <mergeCell ref="B33:C33"/>
    <mergeCell ref="B36:C36"/>
    <mergeCell ref="B34:C34"/>
    <mergeCell ref="B35:C35"/>
  </mergeCells>
  <conditionalFormatting sqref="R9:W15">
    <cfRule type="cellIs" dxfId="0" priority="1" operator="equal">
      <formula>TRUE</formula>
    </cfRule>
  </conditionalFormatting>
  <hyperlinks>
    <hyperlink ref="L2" location="Contents!B20" display="Contents" xr:uid="{8B95BD86-D4E9-4341-9F30-07016421D669}"/>
  </hyperlinks>
  <pageMargins left="0.70866141732283472" right="0.70866141732283472" top="0.74803149606299213" bottom="0.74803149606299213" header="0.31496062992125984" footer="0.31496062992125984"/>
  <pageSetup paperSize="9" scale="73" orientation="landscape" r:id="rId1"/>
  <customProperties>
    <customPr name="_pios_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
  <sheetViews>
    <sheetView workbookViewId="0"/>
  </sheetViews>
  <sheetFormatPr defaultRowHeight="11.4"/>
  <sheetData/>
  <pageMargins left="0.7" right="0.7" top="0.75" bottom="0.75" header="0.3" footer="0.3"/>
  <pageSetup paperSize="9"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12F87049529364FA922E9DAB9051E87" ma:contentTypeVersion="10" ma:contentTypeDescription="Create a new document." ma:contentTypeScope="" ma:versionID="251e4f04efecdb118a888a1effbd5c72">
  <xsd:schema xmlns:xsd="http://www.w3.org/2001/XMLSchema" xmlns:xs="http://www.w3.org/2001/XMLSchema" xmlns:p="http://schemas.microsoft.com/office/2006/metadata/properties" xmlns:ns2="f404aedb-f794-4820-8f51-bb3a375b3d57" xmlns:ns3="355ab577-feae-4dbb-bac9-d86378bf7536" targetNamespace="http://schemas.microsoft.com/office/2006/metadata/properties" ma:root="true" ma:fieldsID="023f28cfb85ce23bdda120471c6b6bad" ns2:_="" ns3:_="">
    <xsd:import namespace="f404aedb-f794-4820-8f51-bb3a375b3d57"/>
    <xsd:import namespace="355ab577-feae-4dbb-bac9-d86378bf75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04aedb-f794-4820-8f51-bb3a375b3d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BillingMetadata" ma:index="1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5ab577-feae-4dbb-bac9-d86378bf753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467326-CF40-445C-9ADD-04DBA6D2DAFA}">
  <ds:schemaRefs>
    <ds:schemaRef ds:uri="http://schemas.microsoft.com/sharepoint/events"/>
  </ds:schemaRefs>
</ds:datastoreItem>
</file>

<file path=customXml/itemProps2.xml><?xml version="1.0" encoding="utf-8"?>
<ds:datastoreItem xmlns:ds="http://schemas.openxmlformats.org/officeDocument/2006/customXml" ds:itemID="{4D006D6E-E781-4B13-A100-D9012838E643}"/>
</file>

<file path=customXml/itemProps3.xml><?xml version="1.0" encoding="utf-8"?>
<ds:datastoreItem xmlns:ds="http://schemas.openxmlformats.org/officeDocument/2006/customXml" ds:itemID="{34AC5F2A-4AA6-40CB-8D04-D4710BF6DC26}">
  <ds:schemaRefs>
    <ds:schemaRef ds:uri="http://purl.org/dc/dcmitype/"/>
    <ds:schemaRef ds:uri="7ba4e924-f1c5-40ae-9f52-3ba088ecfc0d"/>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www.w3.org/XML/1998/namespace"/>
    <ds:schemaRef ds:uri="http://schemas.openxmlformats.org/package/2006/metadata/core-properties"/>
    <ds:schemaRef ds:uri="3e273177-409b-48e9-a787-aeed405c211f"/>
    <ds:schemaRef ds:uri="http://purl.org/dc/terms/"/>
  </ds:schemaRefs>
</ds:datastoreItem>
</file>

<file path=customXml/itemProps4.xml><?xml version="1.0" encoding="utf-8"?>
<ds:datastoreItem xmlns:ds="http://schemas.openxmlformats.org/officeDocument/2006/customXml" ds:itemID="{7F526044-CD9F-4335-A332-DB956E856A22}">
  <ds:schemaRefs>
    <ds:schemaRef ds:uri="http://www.sap.com/ip/bi/bexanalyzer/excel/application"/>
  </ds:schemaRefs>
</ds:datastoreItem>
</file>

<file path=customXml/itemProps5.xml><?xml version="1.0" encoding="utf-8"?>
<ds:datastoreItem xmlns:ds="http://schemas.openxmlformats.org/officeDocument/2006/customXml" ds:itemID="{89407DC4-0D93-4440-BA9B-7B3503113A5E}">
  <ds:schemaRefs>
    <ds:schemaRef ds:uri="http://schemas.microsoft.com/sharepoint/v3/contenttype/forms"/>
  </ds:schemaRefs>
</ds:datastoreItem>
</file>

<file path=docMetadata/LabelInfo.xml><?xml version="1.0" encoding="utf-8"?>
<clbl:labelList xmlns:clbl="http://schemas.microsoft.com/office/2020/mipLabelMetadata">
  <clbl:label id="{569bf4a9-87bd-4dbf-a36c-1db5158e5def}" enabled="1" method="Privileged" siteId="{ea80952e-a476-42d4-aaf4-5457852b0f7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46</vt:i4>
      </vt:variant>
      <vt:variant>
        <vt:lpstr>Named Ranges</vt:lpstr>
      </vt:variant>
      <vt:variant>
        <vt:i4>59</vt:i4>
      </vt:variant>
    </vt:vector>
  </HeadingPairs>
  <TitlesOfParts>
    <vt:vector size="105" baseType="lpstr">
      <vt:lpstr>Data input</vt:lpstr>
      <vt:lpstr>Contents</vt:lpstr>
      <vt:lpstr>Basis of Prep</vt:lpstr>
      <vt:lpstr>Summary</vt:lpstr>
      <vt:lpstr>Group income statement</vt:lpstr>
      <vt:lpstr>SOCI</vt:lpstr>
      <vt:lpstr>Summarized reported results</vt:lpstr>
      <vt:lpstr>Replacement cost profit</vt:lpstr>
      <vt:lpstr>Underlying RC profit</vt:lpstr>
      <vt:lpstr>Adjusting items by segment</vt:lpstr>
      <vt:lpstr>Adjusting items by region</vt:lpstr>
      <vt:lpstr>Sales and other oper revenues</vt:lpstr>
      <vt:lpstr>DD&amp;A</vt:lpstr>
      <vt:lpstr>Group cash flow statement</vt:lpstr>
      <vt:lpstr>Group balance sheet</vt:lpstr>
      <vt:lpstr>Group SOCIE </vt:lpstr>
      <vt:lpstr>Gulf of America oil spill</vt:lpstr>
      <vt:lpstr>Working capital reconciliation</vt:lpstr>
      <vt:lpstr>Capital exp cash basis</vt:lpstr>
      <vt:lpstr>Net debt &amp; net debt incl leases</vt:lpstr>
      <vt:lpstr>Debt ratios</vt:lpstr>
      <vt:lpstr>Shares in issue</vt:lpstr>
      <vt:lpstr>Dividends paid</vt:lpstr>
      <vt:lpstr>Invntry holding gains &amp; losses</vt:lpstr>
      <vt:lpstr>Realizations </vt:lpstr>
      <vt:lpstr>Gas &amp; Low Carbon Energy</vt:lpstr>
      <vt:lpstr>Oil Production &amp; Operations</vt:lpstr>
      <vt:lpstr>Customers &amp; Products</vt:lpstr>
      <vt:lpstr>Rosneft</vt:lpstr>
      <vt:lpstr>Other businesses &amp; corp</vt:lpstr>
      <vt:lpstr>oil &amp; gas group metrics</vt:lpstr>
      <vt:lpstr>Glossary</vt:lpstr>
      <vt:lpstr>Footnotes</vt:lpstr>
      <vt:lpstr>Annual data ---&gt;</vt:lpstr>
      <vt:lpstr>PP&amp;E</vt:lpstr>
      <vt:lpstr>Oil and gas e&amp;p activites</vt:lpstr>
      <vt:lpstr>Movements in reserves</vt:lpstr>
      <vt:lpstr>DCF</vt:lpstr>
      <vt:lpstr>Production by country</vt:lpstr>
      <vt:lpstr>E&amp;D Wells</vt:lpstr>
      <vt:lpstr>Operating capital employed</vt:lpstr>
      <vt:lpstr>Exploration interests</vt:lpstr>
      <vt:lpstr>C&amp;P refinery capacities</vt:lpstr>
      <vt:lpstr>C&amp;P annual refinery data</vt:lpstr>
      <vt:lpstr>Additional annual C&amp;P data</vt:lpstr>
      <vt:lpstr>LNG projects</vt:lpstr>
      <vt:lpstr>adjitemsbyregion</vt:lpstr>
      <vt:lpstr>Adjitemsbysegment</vt:lpstr>
      <vt:lpstr>CandP</vt:lpstr>
      <vt:lpstr>Condensed_group_statement_of_comprehensive_income</vt:lpstr>
      <vt:lpstr>DCF!explorationanddevelopmentwells</vt:lpstr>
      <vt:lpstr>'Movements in reserves'!explorationanddevelopmentwells</vt:lpstr>
      <vt:lpstr>'Oil and gas e&amp;p activites'!explorationanddevelopmentwells</vt:lpstr>
      <vt:lpstr>FinancialSummary</vt:lpstr>
      <vt:lpstr>FinSumm</vt:lpstr>
      <vt:lpstr>GLCE</vt:lpstr>
      <vt:lpstr>LNG</vt:lpstr>
      <vt:lpstr>LNGprojects</vt:lpstr>
      <vt:lpstr>Net_debt_and_net_debt_including_leases</vt:lpstr>
      <vt:lpstr>OG</vt:lpstr>
      <vt:lpstr>OPO</vt:lpstr>
      <vt:lpstr>PPE</vt:lpstr>
      <vt:lpstr>'Additional annual C&amp;P data'!Print_Area</vt:lpstr>
      <vt:lpstr>'Adjusting items by region'!Print_Area</vt:lpstr>
      <vt:lpstr>'Adjusting items by segment'!Print_Area</vt:lpstr>
      <vt:lpstr>'Basis of Prep'!Print_Area</vt:lpstr>
      <vt:lpstr>'C&amp;P refinery capacities'!Print_Area</vt:lpstr>
      <vt:lpstr>'Capital exp cash basis'!Print_Area</vt:lpstr>
      <vt:lpstr>Contents!Print_Area</vt:lpstr>
      <vt:lpstr>'Customers &amp; Products'!Print_Area</vt:lpstr>
      <vt:lpstr>DCF!Print_Area</vt:lpstr>
      <vt:lpstr>'DD&amp;A'!Print_Area</vt:lpstr>
      <vt:lpstr>'Debt ratios'!Print_Area</vt:lpstr>
      <vt:lpstr>'Dividends paid'!Print_Area</vt:lpstr>
      <vt:lpstr>'Exploration interests'!Print_Area</vt:lpstr>
      <vt:lpstr>Footnotes!Print_Area</vt:lpstr>
      <vt:lpstr>'Gas &amp; Low Carbon Energy'!Print_Area</vt:lpstr>
      <vt:lpstr>Glossary!Print_Area</vt:lpstr>
      <vt:lpstr>'Group balance sheet'!Print_Area</vt:lpstr>
      <vt:lpstr>'Group cash flow statement'!Print_Area</vt:lpstr>
      <vt:lpstr>'Group income statement'!Print_Area</vt:lpstr>
      <vt:lpstr>'Gulf of America oil spill'!Print_Area</vt:lpstr>
      <vt:lpstr>'Invntry holding gains &amp; losses'!Print_Area</vt:lpstr>
      <vt:lpstr>'LNG projects'!Print_Area</vt:lpstr>
      <vt:lpstr>'Movements in reserves'!Print_Area</vt:lpstr>
      <vt:lpstr>'Net debt &amp; net debt incl leases'!Print_Area</vt:lpstr>
      <vt:lpstr>'oil &amp; gas group metrics'!Print_Area</vt:lpstr>
      <vt:lpstr>'Oil and gas e&amp;p activites'!Print_Area</vt:lpstr>
      <vt:lpstr>'Oil Production &amp; Operations'!Print_Area</vt:lpstr>
      <vt:lpstr>'Operating capital employed'!Print_Area</vt:lpstr>
      <vt:lpstr>'Other businesses &amp; corp'!Print_Area</vt:lpstr>
      <vt:lpstr>'PP&amp;E'!Print_Area</vt:lpstr>
      <vt:lpstr>'Production by country'!Print_Area</vt:lpstr>
      <vt:lpstr>'Realizations '!Print_Area</vt:lpstr>
      <vt:lpstr>'Replacement cost profit'!Print_Area</vt:lpstr>
      <vt:lpstr>Rosneft!Print_Area</vt:lpstr>
      <vt:lpstr>'Sales and other oper revenues'!Print_Area</vt:lpstr>
      <vt:lpstr>SOCI!Print_Area</vt:lpstr>
      <vt:lpstr>'Summarized reported results'!Print_Area</vt:lpstr>
      <vt:lpstr>Summary!Print_Area</vt:lpstr>
      <vt:lpstr>'Underlying RC profit'!Print_Area</vt:lpstr>
      <vt:lpstr>'Movements in reserves'!reservesmove</vt:lpstr>
      <vt:lpstr>SOCI</vt:lpstr>
      <vt:lpstr>Summary</vt:lpstr>
      <vt:lpstr>upstream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Downer, Adele</dc:creator>
  <cp:keywords/>
  <dc:description/>
  <cp:lastModifiedBy>Kwok, Kelvin</cp:lastModifiedBy>
  <cp:revision/>
  <cp:lastPrinted>2026-08-03T16:41:19Z</cp:lastPrinted>
  <dcterms:created xsi:type="dcterms:W3CDTF">2022-08-01T17:36:05Z</dcterms:created>
  <dcterms:modified xsi:type="dcterms:W3CDTF">2026-08-03T17:59:38Z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69defa4-6a0e-42cc-971c-e3867a6a28d5_Enabled">
    <vt:lpwstr>True</vt:lpwstr>
  </property>
  <property fmtid="{D5CDD505-2E9C-101B-9397-08002B2CF9AE}" pid="3" name="MSIP_Label_669defa4-6a0e-42cc-971c-e3867a6a28d5_SiteId">
    <vt:lpwstr>ea80952e-a476-42d4-aaf4-5457852b0f7e</vt:lpwstr>
  </property>
  <property fmtid="{D5CDD505-2E9C-101B-9397-08002B2CF9AE}" pid="4" name="MSIP_Label_669defa4-6a0e-42cc-971c-e3867a6a28d5_SetDate">
    <vt:lpwstr>2022-08-01T17:30:28Z</vt:lpwstr>
  </property>
  <property fmtid="{D5CDD505-2E9C-101B-9397-08002B2CF9AE}" pid="5" name="MSIP_Label_669defa4-6a0e-42cc-971c-e3867a6a28d5_Name">
    <vt:lpwstr/>
  </property>
  <property fmtid="{D5CDD505-2E9C-101B-9397-08002B2CF9AE}" pid="6" name="MSIP_Label_669defa4-6a0e-42cc-971c-e3867a6a28d5_Extended_MSFT_Method">
    <vt:lpwstr>Privileged</vt:lpwstr>
  </property>
  <property fmtid="{D5CDD505-2E9C-101B-9397-08002B2CF9AE}" pid="7" name="BusinessFunction">
    <vt:lpwstr/>
  </property>
  <property fmtid="{D5CDD505-2E9C-101B-9397-08002B2CF9AE}" pid="8" name="MediaServiceImageTags">
    <vt:lpwstr/>
  </property>
  <property fmtid="{D5CDD505-2E9C-101B-9397-08002B2CF9AE}" pid="9" name="le86e761732e43ac84b14bdabdd7134c">
    <vt:lpwstr/>
  </property>
  <property fmtid="{D5CDD505-2E9C-101B-9397-08002B2CF9AE}" pid="10" name="ContentTypeId">
    <vt:lpwstr>0x010100912F87049529364FA922E9DAB9051E87</vt:lpwstr>
  </property>
  <property fmtid="{D5CDD505-2E9C-101B-9397-08002B2CF9AE}" pid="11" name="TaxCatchAll">
    <vt:lpwstr/>
  </property>
  <property fmtid="{D5CDD505-2E9C-101B-9397-08002B2CF9AE}" pid="12" name="_dlc_DocIdItemGuid">
    <vt:lpwstr>89de4f6e-ce5d-44f3-a2d1-5ca75e93fa02</vt:lpwstr>
  </property>
  <property fmtid="{D5CDD505-2E9C-101B-9397-08002B2CF9AE}" pid="13" name="CustomUiType">
    <vt:lpwstr>2</vt:lpwstr>
  </property>
</Properties>
</file>